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activeTab="0"/>
  </bookViews>
  <sheets>
    <sheet name="Rekapitulace stavby" sheetId="1" r:id="rId1"/>
    <sheet name="101 - Komunikace" sheetId="2" r:id="rId2"/>
    <sheet name="102 - Parkovací stání, ch..." sheetId="3" r:id="rId3"/>
    <sheet name="901 - VRN" sheetId="4" r:id="rId4"/>
    <sheet name="Pokyny pro vyplnění" sheetId="5" r:id="rId5"/>
  </sheets>
  <definedNames>
    <definedName name="_xlnm._FilterDatabase" localSheetId="1" hidden="1">'101 - Komunikace'!$C$84:$K$84</definedName>
    <definedName name="_xlnm._FilterDatabase" localSheetId="2" hidden="1">'102 - Parkovací stání, ch...'!$C$84:$K$84</definedName>
    <definedName name="_xlnm._FilterDatabase" localSheetId="3" hidden="1">'901 - VRN'!$C$80:$K$80</definedName>
    <definedName name="_xlnm.Print_Titles" localSheetId="1">'101 - Komunikace'!$84:$84</definedName>
    <definedName name="_xlnm.Print_Titles" localSheetId="2">'102 - Parkovací stání, ch...'!$84:$84</definedName>
    <definedName name="_xlnm.Print_Titles" localSheetId="3">'901 - VRN'!$80:$80</definedName>
    <definedName name="_xlnm.Print_Titles" localSheetId="0">'Rekapitulace stavby'!$49:$49</definedName>
    <definedName name="_xlnm.Print_Area" localSheetId="1">'101 - Komunikace'!$C$4:$J$36,'101 - Komunikace'!$C$42:$J$66,'101 - Komunikace'!$C$72:$K$888</definedName>
    <definedName name="_xlnm.Print_Area" localSheetId="2">'102 - Parkovací stání, ch...'!$C$4:$J$36,'102 - Parkovací stání, ch...'!$C$42:$J$66,'102 - Parkovací stání, ch...'!$C$72:$K$1182</definedName>
    <definedName name="_xlnm.Print_Area" localSheetId="3">'901 - VRN'!$C$4:$J$36,'901 - VRN'!$C$42:$J$62,'901 - VRN'!$C$68:$K$145</definedName>
    <definedName name="_xlnm.Print_Area" localSheetId="4">'Pokyny pro vyplnění'!$B$2:$K$69,'Pokyny pro vyplnění'!$B$72:$K$116,'Pokyny pro vyplnění'!$B$119:$K$188,'Pokyny pro vyplnění'!$B$192:$K$212</definedName>
    <definedName name="_xlnm.Print_Area" localSheetId="0">'Rekapitulace stavby'!$D$4:$AO$33,'Rekapitulace stavby'!$C$39:$AQ$55</definedName>
  </definedNames>
  <calcPr fullCalcOnLoad="1"/>
</workbook>
</file>

<file path=xl/sharedStrings.xml><?xml version="1.0" encoding="utf-8"?>
<sst xmlns="http://schemas.openxmlformats.org/spreadsheetml/2006/main" count="18078" uniqueCount="2061">
  <si>
    <t>"štěrk, štět do 17-ti km" 16*1420</t>
  </si>
  <si>
    <t>167</t>
  </si>
  <si>
    <t>"živičné kry" 555,5</t>
  </si>
  <si>
    <t>"beton. kry" 4</t>
  </si>
  <si>
    <t>168</t>
  </si>
  <si>
    <t>"živičné a beton. kry do 17-ti km" 16*(555,5+4)</t>
  </si>
  <si>
    <t>169</t>
  </si>
  <si>
    <t>"žulové kostky 10" 41</t>
  </si>
  <si>
    <t>"žulové kostky 16" 26</t>
  </si>
  <si>
    <t>"žulová mozaika" 19</t>
  </si>
  <si>
    <t>"žulové krajníky" 97</t>
  </si>
  <si>
    <t>"betonové obrubníky" 72,5</t>
  </si>
  <si>
    <t>"beton. tvarovka" 72</t>
  </si>
  <si>
    <t>"materiál z rušených UV" 6</t>
  </si>
  <si>
    <t>"materiál z demolice propustků" 54,5</t>
  </si>
  <si>
    <t>170</t>
  </si>
  <si>
    <t>"žulové krajníky+kostky+beton. tvarovka do 5-ti km" 4*(97+41+26+19+72)</t>
  </si>
  <si>
    <t>"beton. obrubníky+materiál z UV+materiál z propustků do 17-ti km" 16*(72,5+6+54,5)</t>
  </si>
  <si>
    <t>171</t>
  </si>
  <si>
    <t>"materiál z UV" 6</t>
  </si>
  <si>
    <t>"materiál z propustků" 54,5</t>
  </si>
  <si>
    <t>172</t>
  </si>
  <si>
    <t>173</t>
  </si>
  <si>
    <t>174</t>
  </si>
  <si>
    <t>901 - VRN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</si>
  <si>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</si>
  <si>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</si>
  <si>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</si>
  <si>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</si>
  <si>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</si>
  <si>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Vedlejší rozpočtové náklady</t>
  </si>
  <si>
    <t>VRN1</t>
  </si>
  <si>
    <t>Průzkumné, geodetické a projektové práce</t>
  </si>
  <si>
    <t>012103000</t>
  </si>
  <si>
    <t>Geodetické práce před výstavbou</t>
  </si>
  <si>
    <t>komplet</t>
  </si>
  <si>
    <t>1024</t>
  </si>
  <si>
    <t>-962637344</t>
  </si>
  <si>
    <t>Průzkumné, geodetické a projektové práce geodetické práce před výstavbou</t>
  </si>
  <si>
    <t>"vytýčení stavby, vytýčení podz. inž. sítí" 1</t>
  </si>
  <si>
    <t>012203000</t>
  </si>
  <si>
    <t>Geodetické práce při provádění stavby</t>
  </si>
  <si>
    <t>1239055935</t>
  </si>
  <si>
    <t>Průzkumné, geodetické a projektové práce geodetické práce při provádění stavby</t>
  </si>
  <si>
    <t>"zaměření dílčích částí stavby" 1</t>
  </si>
  <si>
    <t>"(dle požadavků jednotlivých investorů)"</t>
  </si>
  <si>
    <t>012303000</t>
  </si>
  <si>
    <t>Geodetické práce po výstavbě</t>
  </si>
  <si>
    <t>1208175144</t>
  </si>
  <si>
    <t>Průzkumné, geodetické a projektové práce geodetické práce po výstavbě</t>
  </si>
  <si>
    <t>"geodetické polohopisné a výškopisné zaměření skutečného provedení stavby" 1</t>
  </si>
  <si>
    <t>012403000</t>
  </si>
  <si>
    <t>Kkartografické práce</t>
  </si>
  <si>
    <t>-2091916817</t>
  </si>
  <si>
    <t>Průzkumné, geodetické a projektové práce geodetické práce kartografické práce</t>
  </si>
  <si>
    <t>"geometrické plány" 1</t>
  </si>
  <si>
    <t>"(majetkoprávní vypořádání)"</t>
  </si>
  <si>
    <t>013254000</t>
  </si>
  <si>
    <t>Dokumentace skutečného provedení stavby</t>
  </si>
  <si>
    <t>403584339</t>
  </si>
  <si>
    <t>Průzkumné, geodetické a projektové práce projektové práce dokumentace stavby (výkresová a textová) skutečného provedení stavby</t>
  </si>
  <si>
    <t>"po skončení výstavby" 1</t>
  </si>
  <si>
    <t>"(na základě geodetického polohopisného a výškopisného zaměření)"</t>
  </si>
  <si>
    <t>VRN3</t>
  </si>
  <si>
    <t>Zařízení staveniště</t>
  </si>
  <si>
    <t>032103000</t>
  </si>
  <si>
    <t>Náklady na stavební buňky</t>
  </si>
  <si>
    <t>-1244209800</t>
  </si>
  <si>
    <t>Zařízení staveniště vybavení staveniště náklady na stavební buňky</t>
  </si>
  <si>
    <t>"stavební buňka" 1</t>
  </si>
  <si>
    <t>"mobilní WC" 1</t>
  </si>
  <si>
    <t>034503000</t>
  </si>
  <si>
    <t>Informační tabule na staveništi</t>
  </si>
  <si>
    <t>1861527416</t>
  </si>
  <si>
    <t>Zařízení staveniště zabezpečení staveniště informační tabule</t>
  </si>
  <si>
    <t>"informační tabule" 2</t>
  </si>
  <si>
    <t>"(náklady na vyrobení a osazení informačních tabulí dle grafického manuálu SÚS PK vč. podstavce velikosti 100,5 x 76 cm)"</t>
  </si>
  <si>
    <t>"(náklady na vyrobení a osazení informačních tabulí dle grafického manuálu dotačního programu vč. podstavce)"</t>
  </si>
  <si>
    <t>"pamětní deska" 2</t>
  </si>
  <si>
    <t>"(dle dotačního programu)"</t>
  </si>
  <si>
    <t>039103000</t>
  </si>
  <si>
    <t>Rozebrání, bourání a odvoz zařízení staveniště</t>
  </si>
  <si>
    <t>-948054638</t>
  </si>
  <si>
    <t>Zařízení staveniště zrušení zařízení staveniště rozebrání, bourání a odvoz</t>
  </si>
  <si>
    <t>VRN4</t>
  </si>
  <si>
    <t>Inženýrská činnost</t>
  </si>
  <si>
    <t>043002000</t>
  </si>
  <si>
    <t>Zkoušky a ostatní měření</t>
  </si>
  <si>
    <t>550218502</t>
  </si>
  <si>
    <t>Hlavní tituly průvodních činností a nákladů inženýrská činnost zkoušky a ostatní měření</t>
  </si>
  <si>
    <t>"dle TKP staveb pozemních komunikací" 1</t>
  </si>
  <si>
    <t>044002000</t>
  </si>
  <si>
    <t>Revize</t>
  </si>
  <si>
    <t>-1093161369</t>
  </si>
  <si>
    <t>Hlavní tituly průvodních činností a nákladů inženýrská činnost revize</t>
  </si>
  <si>
    <t>"revizní zpráva nového VO" 1</t>
  </si>
  <si>
    <t>049002000</t>
  </si>
  <si>
    <t>Ostatní inženýrská činnost</t>
  </si>
  <si>
    <t>765422063</t>
  </si>
  <si>
    <t>Hlavní tituly průvodních činností a nákladů inženýrská činnost ostatní inženýrská činnost</t>
  </si>
  <si>
    <t>"ostatní náklady zhotovitele stavby" 1</t>
  </si>
  <si>
    <t>049103000</t>
  </si>
  <si>
    <t>Náklady vzniklé v souvislosti s realizací stavby</t>
  </si>
  <si>
    <t>42410322</t>
  </si>
  <si>
    <t>Inženýrská činnost inženýrská činnost ostatní náklady vzniklé v souvislosti s realizací stavby</t>
  </si>
  <si>
    <t>"oprava objízdných tras po MK" 1</t>
  </si>
  <si>
    <t>"(po dokončení výstavby, v rozsahu dle skutečného poškození)"</t>
  </si>
  <si>
    <t>"(pouze SÚS PK)"</t>
  </si>
  <si>
    <t>VRN7</t>
  </si>
  <si>
    <t>Provozní vlivy</t>
  </si>
  <si>
    <t>071203000</t>
  </si>
  <si>
    <t>Provoz dalšího subjektu</t>
  </si>
  <si>
    <t>-689685816</t>
  </si>
  <si>
    <t>Provozní vlivy provoz investora, třetích osob provoz dalšího subjektu</t>
  </si>
  <si>
    <t>"náklady na koordinaci prací" 1</t>
  </si>
  <si>
    <t>"(plynovod, veřejné osvětlení, sdělovací vedení SEK, silové vedení NN)"</t>
  </si>
  <si>
    <t>072002000</t>
  </si>
  <si>
    <t>Silniční provoz</t>
  </si>
  <si>
    <t>529464681</t>
  </si>
  <si>
    <t>Hlavní tituly průvodních činností a nákladů provozní vlivy silniční provoz</t>
  </si>
  <si>
    <t>"práce za omezeného provozu na sil. II/200" 1</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</si>
  <si>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</si>
  <si>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</si>
  <si>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</si>
  <si>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</si>
  <si>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</si>
  <si>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</si>
  <si>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</si>
  <si>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</si>
  <si>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</si>
  <si>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</si>
  <si>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</si>
  <si>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t>celkové nabídkové ceny uchazeče.</t>
  </si>
  <si>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</si>
  <si>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</si>
  <si>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</si>
  <si>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</si>
  <si>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</si>
  <si>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</si>
  <si>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</si>
  <si>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</si>
  <si>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</si>
  <si>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</si>
  <si>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</si>
  <si>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</si>
  <si>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t>i objekt stavby v případě, že neobsahuje podřízenou zakázku.</t>
  </si>
  <si>
    <t>CC-CZ, CZ-CPV, CZ-CPA a rekapitulaci celkové nabídkové ceny uchazeče za aktuální soupis prací.</t>
  </si>
  <si>
    <t>stavební díly, funkční díly, případně jiné členění) s rekapitulací nabídkové ceny.</t>
  </si>
  <si>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</si>
  <si>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</si>
  <si>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</si>
  <si>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</si>
  <si>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</si>
  <si>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</si>
  <si>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</si>
  <si>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</si>
  <si>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</si>
  <si>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</si>
  <si>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</si>
  <si>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</si>
  <si>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</si>
  <si>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</si>
  <si>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</si>
  <si>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</si>
  <si>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</si>
  <si>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</si>
  <si>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</si>
  <si>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</si>
  <si>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</si>
  <si>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</si>
  <si>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</si>
  <si>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</si>
  <si>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</si>
  <si>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</si>
  <si>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</si>
  <si>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</si>
  <si>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</si>
  <si>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</si>
  <si>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</si>
  <si>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</si>
  <si>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</si>
  <si>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</si>
  <si>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</si>
  <si>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</si>
  <si>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</si>
  <si>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</si>
  <si>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</si>
  <si>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</si>
  <si>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</si>
  <si>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</si>
  <si>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</si>
  <si>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</si>
  <si>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</si>
  <si>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</si>
  <si>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</si>
  <si>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</si>
  <si>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</si>
  <si>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</si>
  <si>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</si>
  <si>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</si>
  <si>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</si>
  <si>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</si>
  <si>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</si>
  <si>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</si>
  <si>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</si>
  <si>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</si>
  <si>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</si>
  <si>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</si>
  <si>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</si>
  <si>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</si>
  <si>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</si>
  <si>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</si>
  <si>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</si>
  <si>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</si>
  <si>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</si>
  <si>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</si>
  <si>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</si>
  <si>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</si>
  <si>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</si>
  <si>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</si>
  <si>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</si>
  <si>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</si>
  <si>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</si>
  <si>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</si>
  <si>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</si>
  <si>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</si>
  <si>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</si>
  <si>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</si>
  <si>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</si>
  <si>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</si>
  <si>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</si>
  <si>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</si>
  <si>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</si>
  <si>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</si>
  <si>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</si>
  <si>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</si>
  <si>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</si>
  <si>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</si>
  <si>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</si>
  <si>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</si>
  <si>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</si>
  <si>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</si>
  <si>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</si>
  <si>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</si>
  <si>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</si>
  <si>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</si>
  <si>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</si>
  <si>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</si>
  <si>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</si>
  <si>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</si>
  <si>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</si>
  <si>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</si>
  <si>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</si>
  <si>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</si>
  <si>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</si>
  <si>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</si>
  <si>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</si>
  <si>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</si>
  <si>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</si>
  <si>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</si>
  <si>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</si>
  <si>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</si>
  <si>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</si>
  <si>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</si>
  <si>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</si>
  <si>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</si>
  <si>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</si>
  <si>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</si>
  <si>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</si>
  <si>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</si>
  <si>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</si>
  <si>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</si>
  <si>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</si>
  <si>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</si>
  <si>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</si>
  <si>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</si>
  <si>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</si>
  <si>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</si>
  <si>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</si>
  <si>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</si>
  <si>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</si>
  <si>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</si>
  <si>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</si>
  <si>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</si>
  <si>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</si>
  <si>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</si>
  <si>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</si>
  <si>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</si>
  <si>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</si>
  <si>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</si>
  <si>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</si>
  <si>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</si>
  <si>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</si>
  <si>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</si>
  <si>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</si>
  <si>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</si>
  <si>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</si>
  <si>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</si>
  <si>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</si>
  <si>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</si>
  <si>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</si>
  <si>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</si>
  <si>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</si>
  <si>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</si>
  <si>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"pouze v místech jejího výskytu, v tloušťce 0,2 m"</t>
  </si>
  <si>
    <t>1760*0,2</t>
  </si>
  <si>
    <t>122301102</t>
  </si>
  <si>
    <t>Odkopávky a prokopávky nezapažené v hornině tř. 4 objem do 1000 m3</t>
  </si>
  <si>
    <t>1447229255</t>
  </si>
  <si>
    <t>Odkopávky a prokopávky nezapažené s přehozením výkopku na vzdálenost do 3 m nebo s naložením na dopravní prostředek v hornině tř. 4 přes 100 do 1 000 m3</t>
  </si>
  <si>
    <t>"pro novou konstrukci komunikace, park. stání, chodníků"</t>
  </si>
  <si>
    <t>"určeno z příčných řezů" 195</t>
  </si>
  <si>
    <t>1,5*1,5*1,5*18</t>
  </si>
  <si>
    <t>"(UV2, UV3, UV6, UV8, UV12 - UV14, UV17 - UV19, UV21 - UV25, UV31, UV32, UV34)"</t>
  </si>
  <si>
    <t>"pro kanal. šachty"</t>
  </si>
  <si>
    <t>2*2*2*7</t>
  </si>
  <si>
    <t>"(Š1 - Š7)"</t>
  </si>
  <si>
    <t>0,5*0,4*96</t>
  </si>
  <si>
    <t>"pro přípojky nových UV a LOŽ"</t>
  </si>
  <si>
    <t>0,9*1,5*130,5</t>
  </si>
  <si>
    <t>117+19+176</t>
  </si>
  <si>
    <t>"zemina a ornice na dočasnou skládku a zpět"</t>
  </si>
  <si>
    <t>"pro obsyp UV" 43*2</t>
  </si>
  <si>
    <t>"pro obsyp Š" 42*2</t>
  </si>
  <si>
    <t>"pro zásyp rýh" 106*2</t>
  </si>
  <si>
    <t>"pro terénní úpravy" 75*2</t>
  </si>
  <si>
    <t>"ornice pro ohumusování" 340*2</t>
  </si>
  <si>
    <t>162301412</t>
  </si>
  <si>
    <t>Vodorovné přemístění kmenů stromů listnatých do 5 km D kmene do 500 mm</t>
  </si>
  <si>
    <t>-107947068</t>
  </si>
  <si>
    <t>Vodorovné přemístění větví, kmenů nebo pařezů s naložením, složením a dopravou do 5000 m kmenů stromů listnatých, průměru přes 300 do 500 mm</t>
  </si>
  <si>
    <t xml:space="preserve">Poznámka k souboru cen:
1. Průměr kmene i pařezu se měří v místě řezu. 2. Měrná jednotka je 1 strom. </t>
  </si>
  <si>
    <t>162301414</t>
  </si>
  <si>
    <t>Vodorovné přemístění kmenů stromů listnatých do 5 km D kmene do 900 mm</t>
  </si>
  <si>
    <t>1002343448</t>
  </si>
  <si>
    <t>Vodorovné přemístění větví, kmenů nebo pařezů s naložením, složením a dopravou do 5000 m kmenů stromů listnatých, průměru přes 700 do 900 mm</t>
  </si>
  <si>
    <t>162301422</t>
  </si>
  <si>
    <t>Vodorovné přemístění pařezů do 5 km D do 500 mm</t>
  </si>
  <si>
    <t>-588355802</t>
  </si>
  <si>
    <t>Vodorovné přemístění větví, kmenů nebo pařezů s naložením, složením a dopravou do 5000 m pařezů kmenů, průměru přes 300 do 500 mm</t>
  </si>
  <si>
    <t>"viz položka odstranění" 1</t>
  </si>
  <si>
    <t>162301424</t>
  </si>
  <si>
    <t>Vodorovné přemístění pařezů do 5 km D do 900 mm</t>
  </si>
  <si>
    <t>1711823508</t>
  </si>
  <si>
    <t>Vodorovné přemístění větví, kmenů nebo pařezů s naložením, složením a dopravou do 5000 m pařezů kmenů, průměru přes 700 do 900 mm</t>
  </si>
  <si>
    <t>162601102</t>
  </si>
  <si>
    <t>Vodorovné přemístění do 5000 m výkopku/sypaniny z horniny tř. 1 až 4</t>
  </si>
  <si>
    <t>1638929479</t>
  </si>
  <si>
    <t>Vodorovné přemístění výkopku nebo sypaniny po suchu na obvyklém dopravním prostředku, bez naložení výkopku, avšak se složením bez rozhrnutí z horniny tř. 1 až 4 na vzdálenost přes 4 000 do 5 000 m</t>
  </si>
  <si>
    <t>"odvoz přebytečné ornice na skládku"</t>
  </si>
  <si>
    <t>"sejmuto ornice" 352</t>
  </si>
  <si>
    <t>"ornice pro ohumusování" -340</t>
  </si>
  <si>
    <t>"celkem natěženo zeminy" 195+117+19+176</t>
  </si>
  <si>
    <t>"pro obsyp UV" -43</t>
  </si>
  <si>
    <t>"pro obsyp Š" -42</t>
  </si>
  <si>
    <t>"pro zásyp rýh" -106</t>
  </si>
  <si>
    <t>"pro terénní úpravy" -75</t>
  </si>
  <si>
    <t>"do 17-ti km" 6*241</t>
  </si>
  <si>
    <t>162701155</t>
  </si>
  <si>
    <t>Vodorovné přemístění do 10000 m výkopku/sypaniny z horniny tř. 5 až 7</t>
  </si>
  <si>
    <t>-1977332716</t>
  </si>
  <si>
    <t>Vodorovné přemístění výkopku nebo sypaniny po suchu na obvyklém dopravním prostředku, bez naložení výkopku, avšak se složením bez rozhrnutí z horniny tř. 5 až 7 na vzdálenost přes 9 0000 do 10 000 m</t>
  </si>
  <si>
    <t>"materiál z demolice čel propustků" 3,6</t>
  </si>
  <si>
    <t>162701159</t>
  </si>
  <si>
    <t>Příplatek k vodorovnému přemístění výkopku/sypaniny z horniny tř. 5 až 7 ZKD 1000 m přes 10000 m</t>
  </si>
  <si>
    <t>-1899269276</t>
  </si>
  <si>
    <t>Vodorovné přemístění výkopku nebo sypaniny po suchu na obvyklém dopravním prostředku, bez naložení výkopku, avšak se složením bez rozhrnutí z horniny tř. 5 až 7 na vzdálenost Příplatek k ceně za každých dalších i započatých 1 000 m</t>
  </si>
  <si>
    <t>"do 17-ti km" 6*3,6</t>
  </si>
  <si>
    <t>"pro obsyp UV" 43</t>
  </si>
  <si>
    <t>"pro obsyp Š" 42</t>
  </si>
  <si>
    <t>"pro zásyp rýh" 106</t>
  </si>
  <si>
    <t>"pro terénní úpravy" 75</t>
  </si>
  <si>
    <t>167101102</t>
  </si>
  <si>
    <t>Nakládání výkopku z hornin tř. 1 až 4 přes 100 m3</t>
  </si>
  <si>
    <t>-1896487785</t>
  </si>
  <si>
    <t>Nakládání, skládání a překládání neulehlého výkopku nebo sypaniny nakládání, množství přes 100 m3, z hornin tř. 1 až 4</t>
  </si>
  <si>
    <t>"ornice z dočasné skládky zpět"</t>
  </si>
  <si>
    <t>"pro ohumusování" 340</t>
  </si>
  <si>
    <t>"zemina dočasná" 266</t>
  </si>
  <si>
    <t>"ornice dočasná" 340</t>
  </si>
  <si>
    <t>"zemina trvalá" 241</t>
  </si>
  <si>
    <t>"ornice trvalá" 12</t>
  </si>
  <si>
    <t>"zemina trvalá" 241*2</t>
  </si>
  <si>
    <t>61 - 18*1</t>
  </si>
  <si>
    <t>"kolem kanal. šachet, se zhutněním"</t>
  </si>
  <si>
    <t>56 - 7*2</t>
  </si>
  <si>
    <t>"zásyp rýh přípojek UV a OŽ, se zhutněním"</t>
  </si>
  <si>
    <t>0,9*130,5*0,9</t>
  </si>
  <si>
    <t>"kolem přípojek nových UV a OŽ, se zhutněním"</t>
  </si>
  <si>
    <t>0,9*130,5*0,5</t>
  </si>
  <si>
    <t>-1696220431</t>
  </si>
  <si>
    <t>Kamenivo přírodní drcené hutné pro stavební účely PDK (drobné, hrubé a štěrkodrť) kamenivo drcené drobné D&lt;=2 mm (ČSN EN 13043 ) D&lt;=4 mm (ČSN EN 12620, ČSN EN 13139 ) d=0 mm, D&lt;=6,3 mm (ČSN EN 13242) frakce   0-4</t>
  </si>
  <si>
    <t>58,725*1,8 'Přepočtené koeficientem množství</t>
  </si>
  <si>
    <t>"kolem obrub, terénní úpravy, rekultivace" 75</t>
  </si>
  <si>
    <t>"(orientační množství m3)"</t>
  </si>
  <si>
    <t>75*5 'Přepočtené koeficientem množství</t>
  </si>
  <si>
    <t>181301101</t>
  </si>
  <si>
    <t>Rozprostření ornice tl vrstvy do 100 mm pl do 500 m2 v rovině nebo ve svahu do 1:5</t>
  </si>
  <si>
    <t>304334058</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</si>
  <si>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</si>
  <si>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</si>
  <si>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"ČISTÉ TERÉNNÍ ÚPRAVY"</t>
  </si>
  <si>
    <t>"km 0,000 00 - 1,024 49 P" 2280</t>
  </si>
  <si>
    <t>"km 0,024 83 - 0,895 19 L" 1120</t>
  </si>
  <si>
    <t>181411131</t>
  </si>
  <si>
    <t>Založení parkového trávníku výsevem plochy do 1000 m2 v rovině a ve svahu do 1:5</t>
  </si>
  <si>
    <t>-238103582</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</si>
  <si>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</si>
  <si>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</si>
  <si>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</si>
  <si>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</si>
  <si>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kg</t>
  </si>
  <si>
    <t>413670776</t>
  </si>
  <si>
    <t>Osiva pícnin směsi travní balení obvykle 25 kg parková</t>
  </si>
  <si>
    <t>3400*0,0309 'Přepočtené koeficientem množství</t>
  </si>
  <si>
    <t>"km 0,167 22 L" 20</t>
  </si>
  <si>
    <t>"km 0,378 43 P" 45</t>
  </si>
  <si>
    <t>"km 0,441 51 L" 15</t>
  </si>
  <si>
    <t>"km 0,575 13 L" 15</t>
  </si>
  <si>
    <t>"km 0,741 11 P" 5</t>
  </si>
  <si>
    <t>"km 0,879 82 P" 20</t>
  </si>
  <si>
    <t>"km 0,900 95 L" 90 + 22*1</t>
  </si>
  <si>
    <t>"PARKOVACÍ PRUH"</t>
  </si>
  <si>
    <t>"km 0,086 49 - 0,126 66 L" 85</t>
  </si>
  <si>
    <t>"km 0,212 47 - 0,238 78 L" 58</t>
  </si>
  <si>
    <t>"km 0,299 18 - 0,387 40 L" 180</t>
  </si>
  <si>
    <t>"km 0,300 15 - 0,366 40 P" 140</t>
  </si>
  <si>
    <t>"km 0,479 68 - 0,538 24 L" 122</t>
  </si>
  <si>
    <t>"km 0,612 64 - 0,721 73 L" 225</t>
  </si>
  <si>
    <t>"ZPEVNĚNÁ PLOCHA" 340</t>
  </si>
  <si>
    <t>"ZPOMALOVACÍ PRÁH"</t>
  </si>
  <si>
    <t>"km 0,167 22 L" 35</t>
  </si>
  <si>
    <t>"km 0,441 51 L" 35</t>
  </si>
  <si>
    <t>"km 0,575 13 L" 35</t>
  </si>
  <si>
    <t>"km 0,741 11 P" 35</t>
  </si>
  <si>
    <t>"km 0,879 82 P" 55</t>
  </si>
  <si>
    <t>"SJEZDY"</t>
  </si>
  <si>
    <t>"km 0,000 00 - 1,024 49 P" 590</t>
  </si>
  <si>
    <t>"km 0,024 83 - 0,895 19 L" 225</t>
  </si>
  <si>
    <t>"CHODNÍK, STEZKA PRO PĚŠÍ A CYKLISTY"</t>
  </si>
  <si>
    <t>"km 0,000 00 - 1,024 49 P" 2930</t>
  </si>
  <si>
    <t>"km 0,024 83 - 0,895 19 L" 1550</t>
  </si>
  <si>
    <t>"ÚPRAVY PRO NEVIDOMÉ"</t>
  </si>
  <si>
    <t>"VAROVNÉ PÁSY"</t>
  </si>
  <si>
    <t>"km 0,000 00 - 1,024 49 P" 20+45</t>
  </si>
  <si>
    <t>"km 0,024 83 - 0,895 19 L" 20+43</t>
  </si>
  <si>
    <t>"SIGNÁLNÍ PÁSY"</t>
  </si>
  <si>
    <t>"km 0,000 00 - 1,024 49 P" 38</t>
  </si>
  <si>
    <t>"km 0,024 83 - 0,895 19 L" 37</t>
  </si>
  <si>
    <t>"KONTRASTNÍ PÁS"</t>
  </si>
  <si>
    <t>"km 0,000 00 - 1,024 49 P" 7</t>
  </si>
  <si>
    <t>"km 0,024 83 - 0,895 19 L" 7</t>
  </si>
  <si>
    <t>"UMĚLÁ VODÍCÍ LINIE"</t>
  </si>
  <si>
    <t>"km 0,000 00 - 1,024 49 P" 18</t>
  </si>
  <si>
    <t>0,3*0,5*96</t>
  </si>
  <si>
    <t>0,06*0,4*96</t>
  </si>
  <si>
    <t>"celkem" 96</t>
  </si>
  <si>
    <t>1786388766</t>
  </si>
  <si>
    <t>"PŘÍPOJKY UV"</t>
  </si>
  <si>
    <t>0,9*130,5*0,1</t>
  </si>
  <si>
    <t>"ULIČNÍ VPUSTI" 18</t>
  </si>
  <si>
    <t>"KANALIZAČNÍ ŠACHTY" 7</t>
  </si>
  <si>
    <t>564861111</t>
  </si>
  <si>
    <t>Podklad ze štěrkodrtě ŠD tl 200 mm</t>
  </si>
  <si>
    <t>835432989</t>
  </si>
  <si>
    <t>Podklad ze štěrkodrti ŠD s rozprostřením a zhutněním, po zhutnění tl. 200 mm</t>
  </si>
  <si>
    <t>"km 0,000 00 - 1,024 49 P" 20</t>
  </si>
  <si>
    <t>"km 0,024 83 - 0,895 19 L" 20</t>
  </si>
  <si>
    <t>"km 0,000 00 - 1,024 49 P" 45</t>
  </si>
  <si>
    <t>"km 0,024 83 - 0,895 19 L" 43</t>
  </si>
  <si>
    <t>564911411</t>
  </si>
  <si>
    <t>Podklad z asfaltového recyklátu tl 50 mm</t>
  </si>
  <si>
    <t>1997959291</t>
  </si>
  <si>
    <t>Podklad nebo podsyp z asfaltového recyklátu s rozprostřením a zhutněním, po zhutnění tl. 50 mm</t>
  </si>
  <si>
    <t>565135111</t>
  </si>
  <si>
    <t>Asfaltový beton vrstva podkladní ACP 16 (obalované kamenivo OKS) tl 50 mm š do 3 m</t>
  </si>
  <si>
    <t>-953067960</t>
  </si>
  <si>
    <t>Asfaltový beton vrstva podkladní ACP 16 (obalované kamenivo střednězrnné - OKS) s rozprostřením a zhutněním v pruhu šířky do 3 m, po zhutnění tl. 50 mm</t>
  </si>
  <si>
    <t>"km 0,167 22 L" 20*2</t>
  </si>
  <si>
    <t>"km 0,378 43 P" 45*2</t>
  </si>
  <si>
    <t>"km 0,441 51 L" 15*2</t>
  </si>
  <si>
    <t>"km 0,575 13 L" 15*2</t>
  </si>
  <si>
    <t>"km 0,741 11 P" 5*2</t>
  </si>
  <si>
    <t>"km 0,879 82 P" 20*2</t>
  </si>
  <si>
    <t>"km 0,900 95 L" 90*2 + 22*1*2</t>
  </si>
  <si>
    <t>"km 1,044 40 P" 150*2</t>
  </si>
  <si>
    <t>"km 0,086 49 - 0,126 66 L" 85*2</t>
  </si>
  <si>
    <t>"km 0,212 47 - 0,238 78 L" 58*2</t>
  </si>
  <si>
    <t>"km 0,299 18 - 0,387 40 L" 180*2</t>
  </si>
  <si>
    <t>"km 0,300 15 - 0,366 40 P" 140*2</t>
  </si>
  <si>
    <t>"km 0,479 68 - 0,538 24 L" 122*2</t>
  </si>
  <si>
    <t>"km 0,612 64 - 0,721 73 L" 225*2</t>
  </si>
  <si>
    <t>"ZPEVNĚNÁ PLOCHA" 340*2</t>
  </si>
  <si>
    <t>577134131</t>
  </si>
  <si>
    <t>Asfaltový beton vrstva obrusná ACO 11 (ABS) tř. I tl 40 mm š do 3 m z modifikovaného asfaltu</t>
  </si>
  <si>
    <t>2067443906</t>
  </si>
  <si>
    <t>Asfaltový beton vrstva obrusná ACO 11 (ABS) s rozprostřením a se zhutněním z modifikovaného asfaltu v pruhu šířky do 3 m, po zhutnění tl. 40 mm</t>
  </si>
  <si>
    <t>577144211</t>
  </si>
  <si>
    <t>Asfaltový beton vrstva obrusná ACO 11 (ABS) tř. II tl 50 mm š do 3 m z nemodifikovaného asfaltu</t>
  </si>
  <si>
    <t>-1395974058</t>
  </si>
  <si>
    <t>Asfaltový beton vrstva obrusná ACO 11 (ABS) s rozprostřením a se zhutněním z nemodifikovaného asfaltu v pruhu šířky do 3 m tř. II, po zhutnění tl. 50 mm</t>
  </si>
  <si>
    <t>577155132</t>
  </si>
  <si>
    <t>Asfaltový beton vrstva ložní ACL 16 (ABH) tl 60 mm š do 3 m z modifikovaného asfaltu</t>
  </si>
  <si>
    <t>1673945457</t>
  </si>
  <si>
    <t>Asfaltový beton vrstva ložní ACL 16 (ABH) s rozprostřením a zhutněním z modifikovaného asfaltu v pruhu šířky do 3 m, po zhutnění tl. 60 mm</t>
  </si>
  <si>
    <t>596211110</t>
  </si>
  <si>
    <t>Kladení zámkové dlažby komunikací pro pěší tl 60 mm skupiny A pl do 50 m2</t>
  </si>
  <si>
    <t>199422595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</si>
  <si>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</si>
  <si>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</si>
  <si>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592453090</t>
  </si>
  <si>
    <t>dlažba betonová tl. 6 cm pro nevidomé přírodní</t>
  </si>
  <si>
    <t>-1449607638</t>
  </si>
  <si>
    <t>Dlaždice betonové dlažba zámková (ČSN EN 1338) dlažba vibrolisovaná BEST standardní povrch (uzavřený hladký povrch) provedení: přírodní tvarově jednoduchá dlažba KLASIKO pro nevidomé 20 x 10 x 6</t>
  </si>
  <si>
    <t>"viz položka kladení"</t>
  </si>
  <si>
    <t>75*1,03 'Přepočtené koeficientem množství</t>
  </si>
  <si>
    <t>592452670</t>
  </si>
  <si>
    <t>dlažba betonová tl. 6 cm pro nevidomé barevná</t>
  </si>
  <si>
    <t>-1543674127</t>
  </si>
  <si>
    <t>Dlaždice betonové dlažba zámková (ČSN EN 1338) dlažba vibrolisovaná BEST tvarově jednoduchá dlažba KLASIKO pro nevidomé 20 x 10 x 6</t>
  </si>
  <si>
    <t>40*1,03 'Přepočtené koeficientem množství</t>
  </si>
  <si>
    <t>592452680</t>
  </si>
  <si>
    <t>dlažba betonová tl. 6 cm barevná</t>
  </si>
  <si>
    <t>-554983032</t>
  </si>
  <si>
    <t>Dlaždice betonové dlažba zámková (ČSN EN 1338) dlažba vibrolisovaná BEST tvarově jednoduchá dlažba KLASIKO              20 x 10 x 6</t>
  </si>
  <si>
    <t>"KONTRASTNÍ PÁSY"</t>
  </si>
  <si>
    <t>14*1,03 'Přepočtené koeficientem množství</t>
  </si>
  <si>
    <t>596211210</t>
  </si>
  <si>
    <t>Kladení zámkové dlažby komunikací pro pěší tl 80 mm skupiny A pl do 50 m2</t>
  </si>
  <si>
    <t>-202049631</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</si>
  <si>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</si>
  <si>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592452669.X</t>
  </si>
  <si>
    <t>dlažba betonová tl. 8 cm pro nevidomé barevná</t>
  </si>
  <si>
    <t>777336862</t>
  </si>
  <si>
    <t>Dlaždice betonové dlažba zámková (ČSN EN 1338) dlažba vibrolisovaná BEST tvarově jednoduchá dlažba KLASIKO              20 x 10 x 8</t>
  </si>
  <si>
    <t>88*1,03 'Přepočtené koeficientem množství</t>
  </si>
  <si>
    <t>596212210</t>
  </si>
  <si>
    <t>Kladení zámkové dlažby pozemních komunikací tl 80 mm skupiny A pl do 50 m2</t>
  </si>
  <si>
    <t>-142803012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</si>
  <si>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</si>
  <si>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</si>
  <si>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320602097</t>
  </si>
  <si>
    <t>195*1,03 'Přepočtené koeficientem množství</t>
  </si>
  <si>
    <t>596811220</t>
  </si>
  <si>
    <t>Kladení betonové dlažby komunikací pro pěší do lože z kameniva vel do 0,25 m2 plochy do 50 m2</t>
  </si>
  <si>
    <t>-1902390657</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</si>
  <si>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</si>
  <si>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</si>
  <si>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592453429.X</t>
  </si>
  <si>
    <t>dlažba betonová pro nevidomé s drážkou 40x40x8 cm šedá</t>
  </si>
  <si>
    <t>2056937823</t>
  </si>
  <si>
    <t>Dlaždice betonové dlažba desková betonová 40 x 40 x 4,5 dlažba reliéfní, 40 x 40 x 5 kostka šedá</t>
  </si>
  <si>
    <t>18*1,03 'Přepočtené koeficientem množství</t>
  </si>
  <si>
    <t>"zaústění kanal. přípojek nových UV a LOŽ do kanal. šachty a kanalizace" 2</t>
  </si>
  <si>
    <t>837355121</t>
  </si>
  <si>
    <t>Výsek a montáž kameninové odbočné tvarovky DN 200</t>
  </si>
  <si>
    <t>-45224127</t>
  </si>
  <si>
    <t>Výsek a montáž kameninové odbočné tvarovky na kameninovém potrubí DN 200</t>
  </si>
  <si>
    <t>"napojení kanal. přípojek nových UV a LOŽ na stáv. kanalizaci" 7</t>
  </si>
  <si>
    <t>597115430</t>
  </si>
  <si>
    <t>odbočka kameninová glazovaná jednoduchá šikmá DN200/150 L50cm spojovací systém F/F tř.160/-</t>
  </si>
  <si>
    <t>-954428484</t>
  </si>
  <si>
    <t>Tvarovky kameninové kanalizační hrdlové s integrovaným spojem odbočky jednoduché šikmé (úhel 45°) DN 200/150 mm  L = 50 cm  F/F tř.160/-</t>
  </si>
  <si>
    <t>"napojení kanal. přípojek nových UV na stáv. kanalizaci" 2</t>
  </si>
  <si>
    <t>"napojení kanal. přípojek nových UV na stáv. kanalizaci" 6</t>
  </si>
  <si>
    <t>"UV2" 3</t>
  </si>
  <si>
    <t>"UV3" 3,5</t>
  </si>
  <si>
    <t>"UV6" 3,5</t>
  </si>
  <si>
    <t>"UV8" 4</t>
  </si>
  <si>
    <t>"UV12" 4</t>
  </si>
  <si>
    <t>"UV13" 4</t>
  </si>
  <si>
    <t>"UV14" 4</t>
  </si>
  <si>
    <t>"UV17" 2,5</t>
  </si>
  <si>
    <t>"UV18" 1</t>
  </si>
  <si>
    <t>"UV19" 1</t>
  </si>
  <si>
    <t>"UV21" 6,5</t>
  </si>
  <si>
    <t>"UV22" 1</t>
  </si>
  <si>
    <t>"UV23" 1,5</t>
  </si>
  <si>
    <t>"UV24" 12</t>
  </si>
  <si>
    <t>"UV25" 12,5</t>
  </si>
  <si>
    <t>"UV31" 6,5</t>
  </si>
  <si>
    <t>"UV32" 6,5</t>
  </si>
  <si>
    <t>"UV34" 2,5</t>
  </si>
  <si>
    <t>"PŘÍPOJKY ODVODŇOVACÍCH ŽLABŮ" 51</t>
  </si>
  <si>
    <t>130,5*1,093 'Přepočtené koeficientem množství</t>
  </si>
  <si>
    <t>"koleno KGB" 4</t>
  </si>
  <si>
    <t>"redukce KGR" 12</t>
  </si>
  <si>
    <t>"viz položka montáž" 4</t>
  </si>
  <si>
    <t>286115040</t>
  </si>
  <si>
    <t>redukce kanalizace plastová KGR 150/110</t>
  </si>
  <si>
    <t>-1950168729</t>
  </si>
  <si>
    <t>Trubky z polyvinylchloridu kanalizace domovní a uliční KG - Systém (PVC) redukce nesouosá KGR KGR 150/110</t>
  </si>
  <si>
    <t>877315221</t>
  </si>
  <si>
    <t>Montáž tvarovek z tvrdého PVC-systém KG nebo z polypropylenu-systém KG 2000 dvouosé DN 150</t>
  </si>
  <si>
    <t>-1053013944</t>
  </si>
  <si>
    <t>Montáž tvarovek na kanalizačním potrubí z trub z plastu z tvrdého PVC systém KG nebo z polypropylenu systém KG 2000 v otevřeném výkopu dvouosých DN 150</t>
  </si>
  <si>
    <t>286113920</t>
  </si>
  <si>
    <t>odbočka kanalizační plastová s hrdlem KGEA-150/150/45°</t>
  </si>
  <si>
    <t>-940415653</t>
  </si>
  <si>
    <t>Trubky z polyvinylchloridu kanalizace domovní a uliční KG - Systém (PVC) PipeLife odbočky KGEA 45° KGEA-150/150/45°</t>
  </si>
  <si>
    <t>894411111</t>
  </si>
  <si>
    <t>Zřízení šachet kanalizačních z betonových dílců na potrubí DN do 200 dno beton tř. C 25/30</t>
  </si>
  <si>
    <t>1273132873</t>
  </si>
  <si>
    <t>Zřízení šachet kanalizačních z betonových dílců výšky vstupu do 1,50 m s obložením dna betonem tř. C 25/30, na potrubí DN do 200</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</si>
  <si>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</si>
  <si>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"KANALIZAČNÍ ŠACHTY" 3</t>
  </si>
  <si>
    <t>"km 0,623 92 L: Š5"</t>
  </si>
  <si>
    <t>"km 0,640 41 L: Š6"</t>
  </si>
  <si>
    <t>"km 0,658 33 L: Š7"</t>
  </si>
  <si>
    <t>592241610</t>
  </si>
  <si>
    <t>skruž betonová s ocelová se stupadly +PE povlakem TBH TBS-Q 1000/500/120 SP 100x50x12 cm</t>
  </si>
  <si>
    <t>-1495986120</t>
  </si>
  <si>
    <t>Prefabrikáty pro vstupní šachty a drenážní šachtice (betonové a železobetonové) šachty pro odpadní kanály a potrubí uložená v zemi skruže s ocelovými stupadly s PE povlakem TBS-Q 1000/500/120 SP  100 x 50 x 12</t>
  </si>
  <si>
    <t>592241670</t>
  </si>
  <si>
    <t>skruž betonová přechodová TBR-Q 625/600/120 SP 62,5/100x60x12 cm</t>
  </si>
  <si>
    <t>786806530</t>
  </si>
  <si>
    <t>Prefabrikáty pro vstupní šachty a drenážní šachtice (betonové a železobetonové) šachty pro odpadní kanály a potrubí uložená v zemi skruž přechodová TBR-Q  625/600/120 SP    62,5/100 x 60 x 12</t>
  </si>
  <si>
    <t>592241770</t>
  </si>
  <si>
    <t>prstenec betonový vyrovnávací TBW-Q 625/100/120 62,5x10x12 cm</t>
  </si>
  <si>
    <t>1709309336</t>
  </si>
  <si>
    <t>Prefabrikáty pro vstupní šachty a drenážní šachtice (betonové a železobetonové) šachty pro odpadní kanály a potrubí uložená v zemi prstenec vyrovnávací TBW-Q 625/100/120   62,5 x 10 x 12</t>
  </si>
  <si>
    <t>592243370</t>
  </si>
  <si>
    <t>dno betonové šachty kanalizační přímé TBZ-Q.1 100/60 V max. 40 100/60x40 cm</t>
  </si>
  <si>
    <t>843467372</t>
  </si>
  <si>
    <t>Prefabrikáty pro vstupní šachty a drenážní šachtice (betonové a železobetonové) šachty pro odpadní kanály a potrubí uložená v zemi dno šachty kanalizační přímé V - průměr odtoku TBZ-Q.1  100/60 V max.40    100 / 60 x 40</t>
  </si>
  <si>
    <t>894411121</t>
  </si>
  <si>
    <t>Zřízení šachet kanalizačních z betonových dílců na potrubí DN nad 200 do 300 dno beton tř. C 25/30</t>
  </si>
  <si>
    <t>-1167461450</t>
  </si>
  <si>
    <t>Zřízení šachet kanalizačních z betonových dílců výšky vstupu do 1,50 m s obložením dna betonem tř. C 25/30, na potrubí DN přes 200 do 300</t>
  </si>
  <si>
    <t>"KANALIZAČNÍ ŠACHTY" 4</t>
  </si>
  <si>
    <t>"km 0,490 62 L: Š1"</t>
  </si>
  <si>
    <t>"km 0,499 03 L: Š2"</t>
  </si>
  <si>
    <t>"km 0,538 24 L: Š3"</t>
  </si>
  <si>
    <t>"km 0,560 09 L: Š4"</t>
  </si>
  <si>
    <t>1842708625</t>
  </si>
  <si>
    <t>776921903</t>
  </si>
  <si>
    <t>373620164</t>
  </si>
  <si>
    <t>-918591491</t>
  </si>
  <si>
    <t>"km 0,086 49 L: UV2"</t>
  </si>
  <si>
    <t>"km 0,112 84 L: UV3"</t>
  </si>
  <si>
    <t>"km 0,167 22 L: UV6"</t>
  </si>
  <si>
    <t>"km 0,212 47 L: UV8"</t>
  </si>
  <si>
    <t>"km 0,299 18 L: UV12"</t>
  </si>
  <si>
    <t>"km 0,325 89 L: UV13"</t>
  </si>
  <si>
    <t>"km 0,353 92 L: UV14"</t>
  </si>
  <si>
    <t>"km 0,446 38 L: UV17"</t>
  </si>
  <si>
    <t>"km 0,479 68 L: UV18"</t>
  </si>
  <si>
    <t>"km 0,513 39 L: UV19"</t>
  </si>
  <si>
    <t>"km 0,575 13 L: UV21"</t>
  </si>
  <si>
    <t>"km 0,621 56 L: UV22"</t>
  </si>
  <si>
    <t>"km 0,691 38 L: UV24"</t>
  </si>
  <si>
    <t>"km 0,721 73 L: UV25"</t>
  </si>
  <si>
    <t>"km 0,879 82 P: UV31 + UV32</t>
  </si>
  <si>
    <t>"km 0,900 95 L: UV34"</t>
  </si>
  <si>
    <t>Prefabrikáty pro uliční vpusti dílce betonové pro uliční vpusti skruž s  otvorem PVC TBV 450/550/3z PVC (sifon)</t>
  </si>
  <si>
    <t>899104111</t>
  </si>
  <si>
    <t>Osazení poklopů litinových nebo ocelových včetně rámů hmotnosti nad 150 kg</t>
  </si>
  <si>
    <t>-997342213</t>
  </si>
  <si>
    <t>Osazení poklopů litinových a ocelových včetně rámů hmotnosti jednotlivě přes 150 kg</t>
  </si>
  <si>
    <t xml:space="preserve">Poznámka k souboru cen:
1. Cena -1111 lze použít i pro osazení rektifikačních kroužků nebo rámečků. 2. V cenách nejsou započteny náklady na dodání poklopů včetně rámů; tyto náklady se oceňují ve     specifikaci. </t>
  </si>
  <si>
    <t>286619350</t>
  </si>
  <si>
    <t>poklop litinový 600 D400</t>
  </si>
  <si>
    <t>219618976</t>
  </si>
  <si>
    <t>Revizní šachty a dvorní vpusti systém Wavin - kanalizační šachty revizní šachty "TEGRA" DN 600 poklop litinový TEGRA 600 D400</t>
  </si>
  <si>
    <t>Poznámka k položce:
WAVIN, kód výrobku: RF730000W</t>
  </si>
  <si>
    <t>"stáv. rušené UV v trase" 13</t>
  </si>
  <si>
    <t>899331111</t>
  </si>
  <si>
    <t>Výšková úprava uličního vstupu nebo vpusti do 200 mm zvýšením poklopu</t>
  </si>
  <si>
    <t>618346030</t>
  </si>
  <si>
    <t>"stáv. kanal. šachty v trase" 12</t>
  </si>
  <si>
    <t>"stáv. kanal. šachty v trase" 3</t>
  </si>
  <si>
    <t>899431111</t>
  </si>
  <si>
    <t>Výšková úprava uličního vstupu nebo vpusti do 200 mm zvýšením krycího hrnce, šoupěte nebo hydrantu</t>
  </si>
  <si>
    <t>-1507659809</t>
  </si>
  <si>
    <t>Výšková úprava uličního vstupu nebo vpusti do 200 mm zvýšením krycího hrnce, šoupěte nebo hydrantu bez úpravy armatur</t>
  </si>
  <si>
    <t>"stáv. vodovodní uzávěry, hydranty a šoupata v trase" 19</t>
  </si>
  <si>
    <t>"stáv. vodovodní uzávěry, hydranty a šoupata v trase" 13</t>
  </si>
  <si>
    <t>"zaslepení stáv. kanalizačních přípojek rušených UV" 13*0,15</t>
  </si>
  <si>
    <t>"v místě napojení kanal. přípojek nových UV na stáv. kanalizaci" 11*0,1</t>
  </si>
  <si>
    <t>"stáv. UV v trase" 13</t>
  </si>
  <si>
    <t>"C 10a" 1</t>
  </si>
  <si>
    <t>"C 9a" 15</t>
  </si>
  <si>
    <t>"C 9b" 14</t>
  </si>
  <si>
    <t>"IP 2" 10</t>
  </si>
  <si>
    <t>"P 4" 1</t>
  </si>
  <si>
    <t>"viz položka montáž" 41</t>
  </si>
  <si>
    <t>"viz položka montáž" 41*2</t>
  </si>
  <si>
    <t>130</t>
  </si>
  <si>
    <t>"V 14" 4*2</t>
  </si>
  <si>
    <t>131</t>
  </si>
  <si>
    <t>132</t>
  </si>
  <si>
    <t>"km 0,024 83 - 0,895 19 P" 180</t>
  </si>
  <si>
    <t>"km 0,024 83 - 0,895 19 L" 495</t>
  </si>
  <si>
    <t>"kolem UV" 0,5*3*18</t>
  </si>
  <si>
    <t>133</t>
  </si>
  <si>
    <t>702*0,102 'Přepočtené koeficientem množství</t>
  </si>
  <si>
    <t>134</t>
  </si>
  <si>
    <t>"km 0,024 83 - 0,895 19 P"</t>
  </si>
  <si>
    <t>"nájezdové" 136</t>
  </si>
  <si>
    <t>"přechodové L/P" 54</t>
  </si>
  <si>
    <t>"R 1" 2*0,78</t>
  </si>
  <si>
    <t>"délky 0,5 m" 50</t>
  </si>
  <si>
    <t>"délky 1 m, výšky 0,25 m" 47</t>
  </si>
  <si>
    <t>"délky 1 m, výšky 0,3 m" 780</t>
  </si>
  <si>
    <t>Mezisoučet</t>
  </si>
  <si>
    <t>"km 0,024 83 - 0,895 19 L"</t>
  </si>
  <si>
    <t>"nájezdové" 115</t>
  </si>
  <si>
    <t>"přechodové L/P" 58</t>
  </si>
  <si>
    <t>"R 1" 10*0,78</t>
  </si>
  <si>
    <t>"délky 0,5 m" 76,5</t>
  </si>
  <si>
    <t>"délky 1 m, výšky 0,25 m" 50</t>
  </si>
  <si>
    <t>"délky 1 m, výšky 0,3 m" 680</t>
  </si>
  <si>
    <t>135</t>
  </si>
  <si>
    <t>"viz položka osazení"</t>
  </si>
  <si>
    <t>"km 0,024 83 - 0,895 19 P" 780</t>
  </si>
  <si>
    <t>"km 0,024 83 - 0,895 19 L" 680</t>
  </si>
  <si>
    <t>136</t>
  </si>
  <si>
    <t>592175040</t>
  </si>
  <si>
    <t>obrubník betonový silniční, 100x15/12x25 cm, přírodní</t>
  </si>
  <si>
    <t>-519777383</t>
  </si>
  <si>
    <t>Obrubníky betonové a železobetonové obrubníky BEST délkaxšířkaxvýška MONO II    100 x 15/12 x 25 přírodní</t>
  </si>
  <si>
    <t>"km 0,024 83 - 0,895 19 P" 47</t>
  </si>
  <si>
    <t>"km 0,024 83 - 0,895 19 L" 50</t>
  </si>
  <si>
    <t>137</t>
  </si>
  <si>
    <t>592175050</t>
  </si>
  <si>
    <t>obrubník betonový silniční půlka, 50x15/12x25 cm, přírodní</t>
  </si>
  <si>
    <t>1208266588</t>
  </si>
  <si>
    <t>Obrubníky betonové a železobetonové obrubníky BEST délkaxšířkaxvýška MONO II půlka 50 x 15/12 x 25 přírodní</t>
  </si>
  <si>
    <t>"km 0,024 83 - 0,895 19 P" 50</t>
  </si>
  <si>
    <t>"km 0,024 83 - 0,895 19 L" 76,5</t>
  </si>
  <si>
    <t>126,5*2 'Přepočtené koeficientem množství</t>
  </si>
  <si>
    <t>138</t>
  </si>
  <si>
    <t>592175070</t>
  </si>
  <si>
    <t>obrubník betonový silniční R1 vnější r=100 cm, délka vnějšího oblouku 78 cm 78 x 15/12 x 25 cm přírodní</t>
  </si>
  <si>
    <t>-38629790</t>
  </si>
  <si>
    <t>Obrubníky betonové a železobetonové obrubníky BEST délkaxšířkaxvýška vnější poloměr r=100, d. vnějšího oblouku 78 MONO II  R1    78 x 15/12 x 25</t>
  </si>
  <si>
    <t>"km 0,024 83 - 0,895 19 P" 2</t>
  </si>
  <si>
    <t>"km 0,024 83 - 0,895 19 L" 10</t>
  </si>
  <si>
    <t>139</t>
  </si>
  <si>
    <t>592175150</t>
  </si>
  <si>
    <t>obrubník betonový silniční přechodový PL (PP) 100x15x15/25 cm</t>
  </si>
  <si>
    <t>-1111869485</t>
  </si>
  <si>
    <t>Obrubníky betonové a železobetonové obrubník silniční přechodový ABO 2-15 PL (PP)    100 x 15 x 15/25</t>
  </si>
  <si>
    <t>"km 0,024 83 - 0,895 19 P" 54</t>
  </si>
  <si>
    <t>"km 0,024 83 - 0,895 19 L" 58</t>
  </si>
  <si>
    <t>140</t>
  </si>
  <si>
    <t>592175100</t>
  </si>
  <si>
    <t>obrubník betonový silniční nájezdový 100x15x15 cm</t>
  </si>
  <si>
    <t>1003311531</t>
  </si>
  <si>
    <t>Obrubníky betonové a železobetonové obrubník silniční nájezdový 100 x 15 x 15</t>
  </si>
  <si>
    <t>"km 0,024 83 - 0,895 19 P" 136</t>
  </si>
  <si>
    <t>"km 0,024 83 - 0,895 19 L" 115</t>
  </si>
  <si>
    <t>141</t>
  </si>
  <si>
    <t>916231213</t>
  </si>
  <si>
    <t>Osazení chodníkového obrubníku betonového stojatého s boční opěrou do lože z betonu prostého</t>
  </si>
  <si>
    <t>-1594692858</t>
  </si>
  <si>
    <t>Osazení chodníkového obrubníku betonového se zřízením lože, s vyplněním a zatřením spár cementovou maltou stojatého s boční opěrou z betonu prostého tř. C 12/15, do lože z betonu prostého téže značky</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</si>
  <si>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</si>
  <si>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"km 0,000 00 - 1,024 49 P" 30</t>
  </si>
  <si>
    <t>"km 0,167 22 L" 8+6</t>
  </si>
  <si>
    <t>"km 0,441 51 L" 8+6</t>
  </si>
  <si>
    <t>"km 0,575 13 L" 9+7</t>
  </si>
  <si>
    <t>"km 0,741 11 P" 8+5,5</t>
  </si>
  <si>
    <t>"km 0,879 22 P" 13,5+8</t>
  </si>
  <si>
    <t>142</t>
  </si>
  <si>
    <t>592174090</t>
  </si>
  <si>
    <t>obrubník betonový 100x8x25 cm</t>
  </si>
  <si>
    <t>1353795609</t>
  </si>
  <si>
    <t>Obrubníky betonové a železobetonové chodníkové ABO   16-10    100 x 8 x 25</t>
  </si>
  <si>
    <t>143</t>
  </si>
  <si>
    <t>916331112</t>
  </si>
  <si>
    <t>Osazení zahradního obrubníku betonového do lože z betonu s boční opěrou</t>
  </si>
  <si>
    <t>-515326308</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</si>
  <si>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</si>
  <si>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</si>
  <si>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"km 0,000 00 - 1,024 49 P" 1842</t>
  </si>
  <si>
    <t>"km 0,024 83 - 0,895 19 L" 571</t>
  </si>
  <si>
    <t>144</t>
  </si>
  <si>
    <t>592172200</t>
  </si>
  <si>
    <t>obrubník betonový parkový 100 x 8 x 20 cm šedý</t>
  </si>
  <si>
    <t>-1844054803</t>
  </si>
  <si>
    <t>Obrubníky betonové a železobetonové obrubník parkový Standard     100 x 8 x 20  šedá</t>
  </si>
  <si>
    <t>145</t>
  </si>
  <si>
    <t>675*0,5*0,04</t>
  </si>
  <si>
    <t>1381*0,25*0,04</t>
  </si>
  <si>
    <t>146</t>
  </si>
  <si>
    <t>"celkem" 180</t>
  </si>
  <si>
    <t>147</t>
  </si>
  <si>
    <t>148</t>
  </si>
  <si>
    <t>149</t>
  </si>
  <si>
    <t>150</t>
  </si>
  <si>
    <t>935113111</t>
  </si>
  <si>
    <t>Osazení odvodňovacího polymerbetonového žlabu s krycím roštem šířky do 200 mm</t>
  </si>
  <si>
    <t>-290568897</t>
  </si>
  <si>
    <t>Osazení odvodňovacího žlabu s krycím roštem polymerbetonového šířky do 200 mm</t>
  </si>
  <si>
    <t xml:space="preserve">Poznámka k souboru cen:
1. V cenách jsou započteny i náklady na předepsané obetonování a lože z betonu. 2. V cenách nejsou započteny náklady na odvodňovací žlab s příslušenstvím; tyto náklady se oceňují     ve specifikaci. </t>
  </si>
  <si>
    <t>"LINIOVÉ ODVODŇOVACÍ ŽLABY (LOŽ)" 34,5</t>
  </si>
  <si>
    <t>151</t>
  </si>
  <si>
    <t>592270030</t>
  </si>
  <si>
    <t>žlab odvodňovací, polymerbeton,100 x 13 x 17 x 17,5 cm</t>
  </si>
  <si>
    <t>-499470965</t>
  </si>
  <si>
    <t>Tvárnice meliorační a příkopové z polymerického betonu žlaby odvodňovací ACO DRAIN ACO N100 - integrovaný spád dna 5% typ    stav.délka x šířka x výška zač. x výška konec 9       100 x 13 x 17 x 17,5 cm</t>
  </si>
  <si>
    <t>152</t>
  </si>
  <si>
    <t>592270220</t>
  </si>
  <si>
    <t>rošt můstkový - grafitová tvárná litina 50cm x 12,7cm x 493cm2/m, tř.zatíž. C250</t>
  </si>
  <si>
    <t>-1709326885</t>
  </si>
  <si>
    <t>Tvárnice meliorační a příkopové z polymerického betonu rošty krycí rošt můstkový - grafitová tvárná litina stav.délka x šířka x průřez vtoku 50cm x 12,7cm x 493cm2/m, tř.zatíž. C250</t>
  </si>
  <si>
    <t>34,5*2 'Přepočtené koeficientem množství</t>
  </si>
  <si>
    <t>153</t>
  </si>
  <si>
    <t>592270270</t>
  </si>
  <si>
    <t>čelo plné na začátek a konec žlabu, pro všechny stavební výšky</t>
  </si>
  <si>
    <t>-748867022</t>
  </si>
  <si>
    <t>Tvárnice meliorační a příkopové z polymerického betonu čelo plné na začátek a konec žlabu ACO N100 typ 0-20  pro všechny stavební výšky</t>
  </si>
  <si>
    <t>"viz položka osazení" 12</t>
  </si>
  <si>
    <t>154</t>
  </si>
  <si>
    <t>592270280</t>
  </si>
  <si>
    <t>čelo žlabu výtokové</t>
  </si>
  <si>
    <t>1843616338</t>
  </si>
  <si>
    <t>Tvárnice meliorační a příkopové z polymerického betonu čelo výtokové DN 100 (PVC trubka) ACO N100 typ 10, 10.0, 10.1</t>
  </si>
  <si>
    <t>155</t>
  </si>
  <si>
    <t>156</t>
  </si>
  <si>
    <t>"během a po skončení stavebních prací" 3950</t>
  </si>
  <si>
    <t>157</t>
  </si>
  <si>
    <t>"stáv. svislé DZ v trase" 4</t>
  </si>
  <si>
    <t>158</t>
  </si>
  <si>
    <t>159</t>
  </si>
  <si>
    <t>966008112</t>
  </si>
  <si>
    <t>Bourání trubního propustku do DN 500</t>
  </si>
  <si>
    <t>-518215856</t>
  </si>
  <si>
    <t>Bourání trubního propustku s odklizením a uložením vybouraného materiálu na skládku na vzdálenost do 3 m nebo s naložením na dopravní prostředek z trub DN přes 300 do 500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</si>
  <si>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</si>
  <si>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"stáv. propustky v trase" 43</t>
  </si>
  <si>
    <t>160</t>
  </si>
  <si>
    <t>966008113</t>
  </si>
  <si>
    <t>Bourání trubního propustku do DN 800</t>
  </si>
  <si>
    <t>-24732769</t>
  </si>
  <si>
    <t>Bourání trubního propustku s odklizením a uložením vybouraného materiálu na skládku na vzdálenost do 3 m nebo s naložením na dopravní prostředek z trub DN přes 500 do 800 mm</t>
  </si>
  <si>
    <t>"stáv. propustky v trase" 6</t>
  </si>
  <si>
    <t>161</t>
  </si>
  <si>
    <t>"žulové krajníky" 473</t>
  </si>
  <si>
    <t>162</t>
  </si>
  <si>
    <t>979071112</t>
  </si>
  <si>
    <t>Očištění dlažebních kostek velkých s původním spárováním živičnou směsí nebo MC</t>
  </si>
  <si>
    <t>-596988265</t>
  </si>
  <si>
    <t>Očištění vybouraných dlažebních kostek od spojovacího materiálu, s uložením očištěných kostek na skládku, s odklizením odpadových hmot na hromady a s odklizením vybouraných kostek na vzdálenost do 3 m velkých, s původním vyplněním spár živicí nebo cementovou maltou</t>
  </si>
  <si>
    <t>"celkem" 225*0,16</t>
  </si>
  <si>
    <t>163</t>
  </si>
  <si>
    <t>"celkem" 103*0,1 + 75</t>
  </si>
  <si>
    <t>164</t>
  </si>
  <si>
    <t>979071131</t>
  </si>
  <si>
    <t>Očištění dlažebních kostek mozaikových kamenivem těženým nebo MV</t>
  </si>
  <si>
    <t>1304062657</t>
  </si>
  <si>
    <t>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t>
  </si>
  <si>
    <t>"celkem" 68</t>
  </si>
  <si>
    <t>165</t>
  </si>
  <si>
    <t>"živičná drť" 38,5</t>
  </si>
  <si>
    <t>"štěrk, štět" 1420</t>
  </si>
  <si>
    <t>166</t>
  </si>
  <si>
    <t>"živičná drť do 5-ti km" 4*38,5</t>
  </si>
  <si>
    <t>Montáž a demontáž mobilní semaforové soupravy Příplatek za první a každý další den použití mobilní semaforové soupravy k ceně 41-1111</t>
  </si>
  <si>
    <t>"předpokládaná doba výstavby cca 45 dní"</t>
  </si>
  <si>
    <t>45*1</t>
  </si>
  <si>
    <t>86</t>
  </si>
  <si>
    <t>914111111</t>
  </si>
  <si>
    <t>Montáž svislé dopravní značky do velikosti 1 m2 objímkami na sloupek nebo konzolu</t>
  </si>
  <si>
    <t>-599201639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</si>
  <si>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</si>
  <si>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</si>
  <si>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"viz příloha PD - Svislé dopravní značení"</t>
  </si>
  <si>
    <t>"A 12b" 2</t>
  </si>
  <si>
    <t>"P 2" 2</t>
  </si>
  <si>
    <t>"IP 6" 6</t>
  </si>
  <si>
    <t>"IJ 4b" 2</t>
  </si>
  <si>
    <t>87</t>
  </si>
  <si>
    <t>404440040</t>
  </si>
  <si>
    <t>značka dopravní svislá reflexní výstražná AL 3M A1 - A30, P1,P4 700 mm</t>
  </si>
  <si>
    <t>-1937816602</t>
  </si>
  <si>
    <t>Výrobky a zabezpečovací prvky pro zařízení silniční značky dopravní svislé FeZn  plech FeZn AL     plech Al NK, 3M   povrchová úprava reflexní fólií tř.1 trojúhelníkové značky A1 - A30, P1,P4 rozměr 700 mm AL- 3M  reflexní tř.1</t>
  </si>
  <si>
    <t>"viz položka montáž"</t>
  </si>
  <si>
    <t>"(stávající - přeložit)"</t>
  </si>
  <si>
    <t>88</t>
  </si>
  <si>
    <t>404442320</t>
  </si>
  <si>
    <t>značka svislá reflexní AL- 3M 500 x 500 mm</t>
  </si>
  <si>
    <t>1442394058</t>
  </si>
  <si>
    <t>Výrobky a zabezpečovací prvky pro zařízení silniční značky dopravní svislé FeZn  plech FeZn AL     plech Al NK, 3M   povrchová úprava reflexní fólií tř.1 čtvercové značky P2, P3, P8, IP1-7,IP10,E1,E2,E6,E9,E10,E12,IJ4 500 x 500 mm AL- 3M  reflexní tř.1</t>
  </si>
  <si>
    <t>89</t>
  </si>
  <si>
    <t>404442130</t>
  </si>
  <si>
    <t>značka svislá reflexní zákazová C AL- 3M 700 mm</t>
  </si>
  <si>
    <t>-1741937126</t>
  </si>
  <si>
    <t>Výrobky a zabezpečovací prvky pro zařízení silniční značky dopravní svislé FeZn  plech FeZn AL     plech Al NK, 3M   povrchová úprava reflexní fólií tř.1 kruhové značky C1 - C14, IJ4b rozměr 700 mm AL- 3M  reflexní tř.1</t>
  </si>
  <si>
    <t>90</t>
  </si>
  <si>
    <t>404452250</t>
  </si>
  <si>
    <t>sloupek Zn 60 - 350</t>
  </si>
  <si>
    <t>-324983873</t>
  </si>
  <si>
    <t>Výrobky a zabezpečovací prvky pro zařízení silniční značky dopravní svislé sloupky Zn 60 - 350</t>
  </si>
  <si>
    <t>"viz položka montáž" 12</t>
  </si>
  <si>
    <t>91</t>
  </si>
  <si>
    <t>404452400</t>
  </si>
  <si>
    <t>patka hliníková HP 60</t>
  </si>
  <si>
    <t>-876837971</t>
  </si>
  <si>
    <t>Výrobky a zabezpečovací prvky pro zařízení silniční značky dopravní svislé patky hliníkové HP 60</t>
  </si>
  <si>
    <t>92</t>
  </si>
  <si>
    <t>404452530</t>
  </si>
  <si>
    <t>víčko plastové na sloupek 60</t>
  </si>
  <si>
    <t>-432935715</t>
  </si>
  <si>
    <t>Výrobky a zabezpečovací prvky pro zařízení silniční značky dopravní svislé víčka plastová na sloupek 60</t>
  </si>
  <si>
    <t>93</t>
  </si>
  <si>
    <t>404452560</t>
  </si>
  <si>
    <t>upínací svorka na sloupek US 60</t>
  </si>
  <si>
    <t>-233430225</t>
  </si>
  <si>
    <t>"viz položka montáž" 12*2</t>
  </si>
  <si>
    <t>94</t>
  </si>
  <si>
    <t>915211112</t>
  </si>
  <si>
    <t>Vodorovné dopravní značení retroreflexním bílým plastem dělící čáry souvislé šířky 125 mm</t>
  </si>
  <si>
    <t>-180509994</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</si>
  <si>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</si>
  <si>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</si>
  <si>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"viz příloha PD - Vodorovné dopravní značení"</t>
  </si>
  <si>
    <t>"V 1a" 370</t>
  </si>
  <si>
    <t>"V 4" 1341</t>
  </si>
  <si>
    <t>"V 11a" 81</t>
  </si>
  <si>
    <t>95</t>
  </si>
  <si>
    <t>915211116</t>
  </si>
  <si>
    <t>Vodorovné dopravní značení retroreflexním žlutým plastem dělící čáry souvislé šířky 125 mm</t>
  </si>
  <si>
    <t>-674770818</t>
  </si>
  <si>
    <t>Vodorovné dopravní značení stříkaným plastem dělící čára šířky 125 mm souvislá žlutá retroreflexní</t>
  </si>
  <si>
    <t>"V 12a" 40</t>
  </si>
  <si>
    <t>96</t>
  </si>
  <si>
    <t>915211122</t>
  </si>
  <si>
    <t>Vodorovné dopravní značení retroreflexním bílým plastem dělící čáry přerušované šířky 125 mm</t>
  </si>
  <si>
    <t>374751940</t>
  </si>
  <si>
    <t>Vodorovné dopravní značení stříkaným plastem dělící čára šířky 125 mm přerušovaná bílá retroreflexní</t>
  </si>
  <si>
    <t>"V 2b (1,5/1,5)" 103,5</t>
  </si>
  <si>
    <t>"V 2b (3/6)" 147</t>
  </si>
  <si>
    <t>97</t>
  </si>
  <si>
    <t>915221112</t>
  </si>
  <si>
    <t>Vodorovné dopravní značení bílým plastem vodící čáry šířky 250 mm retroreflexní</t>
  </si>
  <si>
    <t>1769829327</t>
  </si>
  <si>
    <t>Vodorovné dopravní značení stříkaným plastem vodící čára bílá šířky 250 mm retroreflexní</t>
  </si>
  <si>
    <t>"V 2b (1,5/1,5)" 72</t>
  </si>
  <si>
    <t>"V 4" 60</t>
  </si>
  <si>
    <t>"V 4 (0,5/0,5)" 249</t>
  </si>
  <si>
    <t>98</t>
  </si>
  <si>
    <t>915231112</t>
  </si>
  <si>
    <t>Vodorovné dopravní značení retroreflexním bílým plastem přechody pro chodce, šipky nebo symboly</t>
  </si>
  <si>
    <t>194664059</t>
  </si>
  <si>
    <t>Vodorovné dopravní značení stříkaným plastem přechody pro chodce, šipky, symboly nápisy bílé retroreflexní</t>
  </si>
  <si>
    <t>"V 7a" 33</t>
  </si>
  <si>
    <t>"V 8c" 14,5</t>
  </si>
  <si>
    <t>"V 11a (nápis BUS)" 4</t>
  </si>
  <si>
    <t>"V 13a" 6</t>
  </si>
  <si>
    <t>99</t>
  </si>
  <si>
    <t>915611111</t>
  </si>
  <si>
    <t>Předznačení vodorovného liniového značení</t>
  </si>
  <si>
    <t>-1428023124</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</si>
  <si>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</si>
  <si>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</si>
  <si>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"V 2b (1,5/1,5/0,125)" 207</t>
  </si>
  <si>
    <t>"V 2b (3/6/0,125)" 441</t>
  </si>
  <si>
    <t>"V 2b (1,5/1,5/0,25)" 144</t>
  </si>
  <si>
    <t>"V 4 (0,125)" 1341</t>
  </si>
  <si>
    <t>"V 4 (0,25)" 60</t>
  </si>
  <si>
    <t>"V 4 (0,5/0,5/0,25)" 498</t>
  </si>
  <si>
    <t>915621111</t>
  </si>
  <si>
    <t>Předznačení vodorovného plošného značení</t>
  </si>
  <si>
    <t>-317144466</t>
  </si>
  <si>
    <t>Předznačení pro vodorovné značení stříkané barvou nebo prováděné z nátěrových hmot plošné šipky, symboly, nápisy</t>
  </si>
  <si>
    <t>916111113</t>
  </si>
  <si>
    <t>Osazení obruby z velkých kostek s boční opěrou do lože z betonu prostého</t>
  </si>
  <si>
    <t>-1484967037</t>
  </si>
  <si>
    <t>Osazení silniční obruby z dlažebních kostek v jedné řadě s ložem tl. přes 50 do 100 mm, s vyplněním a zatřením spár cementovou maltou z velkých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</si>
  <si>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</si>
  <si>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"km 0,222 96 - 0,269 84 P" 47</t>
  </si>
  <si>
    <t>"km 0,240 88 - 0,277 79 L" 37</t>
  </si>
  <si>
    <t>583801590</t>
  </si>
  <si>
    <t>kostka dlažební velká, žula velikost 15/17 třída II šedá</t>
  </si>
  <si>
    <t>92197262</t>
  </si>
  <si>
    <t>Výrobky lomařské a kamenické pro komunikace (kostky dlažební, krajníky a obrubníky) kostka dlažební velká žula (materiálová skupina I/2) vel. 15/17 tř. II šedá</t>
  </si>
  <si>
    <t>Poznámka k položce:
1 t = 4,6 m2</t>
  </si>
  <si>
    <t>84*0,065 'Přepočtené koeficientem množství</t>
  </si>
  <si>
    <t>103</t>
  </si>
  <si>
    <t>916111123</t>
  </si>
  <si>
    <t>Osazení obruby z drobných kostek s boční opěrou do lože z betonu prostého</t>
  </si>
  <si>
    <t>1978424117</t>
  </si>
  <si>
    <t>Osazení silniční obruby z dlažebních kostek v jedné řadě s ložem tl. přes 50 do 100 mm, s vyplněním a zatřením spár cementovou maltou z drobných kostek s boční opěrou z betonu prostého tř. C 20/25, do lože z betonu prostého téže značky</t>
  </si>
  <si>
    <t>"PŘÍDLAŽBA"</t>
  </si>
  <si>
    <t>"km 0,035 59 - 1,019 28 P" 880</t>
  </si>
  <si>
    <t>"km 0,035 59 - 1,002 08 L" 552</t>
  </si>
  <si>
    <t>"kolem UV" 0,5*3*23</t>
  </si>
  <si>
    <t>104</t>
  </si>
  <si>
    <t>592453110</t>
  </si>
  <si>
    <t>dlažba betonová tl. 8 cm přírodní</t>
  </si>
  <si>
    <t>-1437371323</t>
  </si>
  <si>
    <t>Dlaždice betonové dlažba zámková (ČSN EN 1338) dlažba vibrolisovaná BEST standardní povrch (uzavřený hladký povrch) provedení: přírodní tvarově jednoduchá dlažba KLASIKO              20 x 10 x 8</t>
  </si>
  <si>
    <t>1466,5*0,102 'Přepočtené koeficientem množství</t>
  </si>
  <si>
    <t>105</t>
  </si>
  <si>
    <t>916131213</t>
  </si>
  <si>
    <t>Osazení silničního obrubníku betonového stojatého s boční opěrou do lože z betonu prostého</t>
  </si>
  <si>
    <t>828997954</t>
  </si>
  <si>
    <t>Osazení silničního obrubníku betonového se zřízením lože, s vyplněním a zatřením spár cementovou maltou stojatého s boční opěrou z betonu prostého tř. C 20/25,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</si>
  <si>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</si>
  <si>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"km 0,913 17 - 1,002 08 L" 91</t>
  </si>
  <si>
    <t>106</t>
  </si>
  <si>
    <t>592175030</t>
  </si>
  <si>
    <t>obrubník betonový silniční, 100x15/12x30 cm, přírodní</t>
  </si>
  <si>
    <t>956174743</t>
  </si>
  <si>
    <t>Obrubníky betonové a železobetonové obrubníky BEST délkaxšířkaxvýška MONO I     100 x 15/12 x 30 přírodní</t>
  </si>
  <si>
    <t>107</t>
  </si>
  <si>
    <t>916991121</t>
  </si>
  <si>
    <t>Lože pod obrubníky, krajníky nebo obruby z dlažebních kostek z betonu prostého</t>
  </si>
  <si>
    <t>-834163568</t>
  </si>
  <si>
    <t>Lože pod obrubníky, krajníky nebo obruby z dlažebních kostek z betonu prostého tř. C 12/15</t>
  </si>
  <si>
    <t>"tloušťka lože cca 0,14 m"</t>
  </si>
  <si>
    <t>91*0,5*0,04</t>
  </si>
  <si>
    <t>1467*0,25*0,04</t>
  </si>
  <si>
    <t>108</t>
  </si>
  <si>
    <t>919112213</t>
  </si>
  <si>
    <t>Řezání spár pro vytvoření komůrky š 10 mm hl 25 mm pro těsnící zálivku v živičném krytu</t>
  </si>
  <si>
    <t>1270880653</t>
  </si>
  <si>
    <t>Řezání dilatačních spár v živičném krytu vytvoření komůrky pro těsnící zálivku šířky 10 mm, hloubky 25 mm</t>
  </si>
  <si>
    <t xml:space="preserve">Poznámka k souboru cen:
1. V cenách jsou započteny i náklady na vyčištění spár po řezání. </t>
  </si>
  <si>
    <t>"styčná spára nového a stáv. asf. krytu"</t>
  </si>
  <si>
    <t>"ZÚ km 0,035 59" 9,5</t>
  </si>
  <si>
    <t>"KÚ km 1,072 91" 7,5</t>
  </si>
  <si>
    <t>109</t>
  </si>
  <si>
    <t>919121213</t>
  </si>
  <si>
    <t>Těsnění spár zálivkou za studena pro komůrky š 10 mm hl 25 mm bez těsnicího profilu</t>
  </si>
  <si>
    <t>-1532895313</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</si>
  <si>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</si>
  <si>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</si>
  <si>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110</t>
  </si>
  <si>
    <t>919721293</t>
  </si>
  <si>
    <t>Geomříž pro vyztužení stávajícího asfaltového povrchu ze skelných vláken s geotextilií 100 kN/m</t>
  </si>
  <si>
    <t>1667941399</t>
  </si>
  <si>
    <t>Vyztužení stávajícího asfaltového povrchu geomříží ze skelných vláken s geotextilií, podélná pevnost v tahu 100 kN/m</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</si>
  <si>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</si>
  <si>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"OPRAVA PŘÍČNÝCH A PODÉLNÝCH TRHLIN (dle TP 115)"</t>
  </si>
  <si>
    <t>"orientačně" 50*1</t>
  </si>
  <si>
    <t>111</t>
  </si>
  <si>
    <t>919731122</t>
  </si>
  <si>
    <t>Zarovnání styčné plochy podkladu nebo krytu živičného tl do 100 mm</t>
  </si>
  <si>
    <t>1841537161</t>
  </si>
  <si>
    <t>Zarovnání styčné plochy podkladu nebo krytu podél vybourané části komunikace nebo zpevněné plochy živičné tl. přes 50 do 100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</si>
  <si>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</si>
  <si>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"podél vybourané části komunikace"</t>
  </si>
  <si>
    <t>"km 1,002 08" 22,5</t>
  </si>
  <si>
    <t>112</t>
  </si>
  <si>
    <t>919735112</t>
  </si>
  <si>
    <t>Řezání stávajícího živičného krytu hl do 100 mm</t>
  </si>
  <si>
    <t>-55737274</t>
  </si>
  <si>
    <t>Řezání stávajícího živičného krytu nebo podkladu hloubky přes 50 do 100 mm</t>
  </si>
  <si>
    <t xml:space="preserve">Poznámka k souboru cen:
1. V cenách jsou započteny i náklady na spotřebu vody. </t>
  </si>
  <si>
    <t>"v místě napojení na stáv. asf. kryt"</t>
  </si>
  <si>
    <t>"oprava příčných a podélných trhlin (dle TP 115)"</t>
  </si>
  <si>
    <t>113</t>
  </si>
  <si>
    <t>938908411</t>
  </si>
  <si>
    <t>Čištění vozovek splachováním vodou</t>
  </si>
  <si>
    <t>881665828</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</si>
  <si>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</si>
  <si>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</si>
  <si>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114</t>
  </si>
  <si>
    <t>938909311</t>
  </si>
  <si>
    <t>Čištění vozovek metením strojně podkladu nebo krytu betonového nebo živičného</t>
  </si>
  <si>
    <t>-846781478</t>
  </si>
  <si>
    <t>Čištění vozovek metením bláta, prachu nebo hlinitého nánosu s odklizením na hromady na vzdálenost do 20 m nebo naložením na dopravní prostředek strojně povrchu podkladu nebo krytu betonového nebo živičného</t>
  </si>
  <si>
    <t>"během a po skončení stavebních prací" 5550</t>
  </si>
  <si>
    <t>"po provedeném frézování"</t>
  </si>
  <si>
    <t>115</t>
  </si>
  <si>
    <t>938909611</t>
  </si>
  <si>
    <t>Odstranění nánosu na krajnicích tl do 100 mm</t>
  </si>
  <si>
    <t>1712442594</t>
  </si>
  <si>
    <t>Čištění krajnic odstraněním nánosu (ulehlého, popř. zaježděného) naneseného vlivem silničního provozu, s přemístěním na hromady na vzdálenost do 50 m nebo s naložením na dopravní prostředek, ale bez složení průměrné tloušťky do 100 mm</t>
  </si>
  <si>
    <t xml:space="preserve">Poznámka k souboru cen:
1. V cenách nejsou započteny náklady na vodorovnou dopravu odstraněného materiálu, která se oceňuje     cenami souboru cen 997 22-15 Vodorovná doprava suti. </t>
  </si>
  <si>
    <t>"prům. šířka krajnice 0,50 m"</t>
  </si>
  <si>
    <t>116</t>
  </si>
  <si>
    <t>966006132</t>
  </si>
  <si>
    <t>Odstranění značek dopravních nebo orientačních se sloupky s betonovými patkami</t>
  </si>
  <si>
    <t>-1599023826</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</si>
  <si>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</si>
  <si>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</si>
  <si>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"stáv. svislé DZ v trase" 8</t>
  </si>
  <si>
    <t>117</t>
  </si>
  <si>
    <t>966006211</t>
  </si>
  <si>
    <t>Odstranění svislých dopravních značek ze sloupů, sloupků nebo konzol</t>
  </si>
  <si>
    <t>-1371317283</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</si>
  <si>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</si>
  <si>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</si>
  <si>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118</t>
  </si>
  <si>
    <t>979024443</t>
  </si>
  <si>
    <t>Očištění vybouraných obrubníků a krajníků silničních</t>
  </si>
  <si>
    <t>539306177</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</si>
  <si>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</si>
  <si>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"žulové obrubníky" 105</t>
  </si>
  <si>
    <t>"žulové krajníky" 240</t>
  </si>
  <si>
    <t>119</t>
  </si>
  <si>
    <t>979071122</t>
  </si>
  <si>
    <t>Očištění dlažebních kostek drobných s původním spárováním živičnou směsí nebo MC</t>
  </si>
  <si>
    <t>1163794428</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</si>
  <si>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</si>
  <si>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</si>
  <si>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"celkem" 2500+127</t>
  </si>
  <si>
    <t>997</t>
  </si>
  <si>
    <t>Přesun sutě</t>
  </si>
  <si>
    <t>120</t>
  </si>
  <si>
    <t>997221551</t>
  </si>
  <si>
    <t>Vodorovná doprava suti ze sypkých materiálů do 1 km</t>
  </si>
  <si>
    <t>1601411933</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</si>
  <si>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</si>
  <si>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</si>
  <si>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"živičná drť" 169+38,5</t>
  </si>
  <si>
    <t>"štěrk, štět" 4877,5</t>
  </si>
  <si>
    <t>"materiál z krajnic" 3,5</t>
  </si>
  <si>
    <t>121</t>
  </si>
  <si>
    <t>997221559</t>
  </si>
  <si>
    <t>Příplatek ZKD 1 km u vodorovné dopravy suti ze sypkých materiálů</t>
  </si>
  <si>
    <t>468609891</t>
  </si>
  <si>
    <t>Vodorovná doprava suti bez naložení, ale se složením a s hrubým urovnáním Příplatek k ceně za každý další i započatý 1 km přes 1 km</t>
  </si>
  <si>
    <t>"živičná drť do 5-ti km" 4*(169+38,5)</t>
  </si>
  <si>
    <t>"(skládka SÚS PK v obci Valdorf)"</t>
  </si>
  <si>
    <t>"štěrk, štět + materiál z krajnic do 17-ti km" 16*(4877,5+3,5)</t>
  </si>
  <si>
    <t>122</t>
  </si>
  <si>
    <t>997221561</t>
  </si>
  <si>
    <t>Vodorovná doprava suti z kusových materiálů do 1 km</t>
  </si>
  <si>
    <t>-1191824449</t>
  </si>
  <si>
    <t>Vodorovná doprava suti bez naložení, ale se složením a s hrubým urovnáním z kusových materiálů, na vzdálenost do 1 km</t>
  </si>
  <si>
    <t>"živičné kry" 1576,5</t>
  </si>
  <si>
    <t>123</t>
  </si>
  <si>
    <t>997221569</t>
  </si>
  <si>
    <t>Příplatek ZKD 1 km u vodorovné dopravy suti z kusových materiálů</t>
  </si>
  <si>
    <t>1473267599</t>
  </si>
  <si>
    <t>"do 17-ti km" 16*1576,5</t>
  </si>
  <si>
    <t>124</t>
  </si>
  <si>
    <t>997221571</t>
  </si>
  <si>
    <t>Vodorovná doprava vybouraných hmot do 1 km</t>
  </si>
  <si>
    <t>-401341532</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</si>
  <si>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</si>
  <si>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</si>
  <si>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"žulové kostky" 970+146</t>
  </si>
  <si>
    <t>"žulové obrubníky" 30,5</t>
  </si>
  <si>
    <t>"žulové krajníky" 49</t>
  </si>
  <si>
    <t>"betonové obrubníky" 189,5</t>
  </si>
  <si>
    <t>"materiál z UV" 5,5</t>
  </si>
  <si>
    <t>125</t>
  </si>
  <si>
    <t>997221579</t>
  </si>
  <si>
    <t>Příplatek ZKD 1 km u vodorovné dopravy vybouraných hmot</t>
  </si>
  <si>
    <t>-1966715982</t>
  </si>
  <si>
    <t>Vodorovná doprava vybouraných hmot bez naložení, ale se složením a s hrubým urovnáním na vzdálenost Příplatek k ceně za každý další i započatý 1 km přes 1 km</t>
  </si>
  <si>
    <t>"žulové kostky do 5-ti km" 4*(970+146)</t>
  </si>
  <si>
    <t>"(na skládku SÚS PK v obci Valdorf)"</t>
  </si>
  <si>
    <t>"žulové obrubníky + krajníky do 5-ti km" 4*(30,5+49)</t>
  </si>
  <si>
    <t>"(na místo určené Městem Horšovský Týn)"</t>
  </si>
  <si>
    <t>"betonové obrubníky + materiál z UV do 17-ti km" 16*(189,5+5,5)</t>
  </si>
  <si>
    <t>126</t>
  </si>
  <si>
    <t>997221815</t>
  </si>
  <si>
    <t>Poplatek za uložení betonového odpadu na skládce (skládkovné)</t>
  </si>
  <si>
    <t>993973613</t>
  </si>
  <si>
    <t>Poplatek za uložení stavebního odpadu na skládce (skládkovné) betonového</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</si>
  <si>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</si>
  <si>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127</t>
  </si>
  <si>
    <t>997221845</t>
  </si>
  <si>
    <t>Poplatek za uložení odpadu z asfaltových povrchů na skládce (skládkovné)</t>
  </si>
  <si>
    <t>840859758</t>
  </si>
  <si>
    <t>Poplatek za uložení stavebního odpadu na skládce (skládkovné) z asfaltových povrchů</t>
  </si>
  <si>
    <t>128</t>
  </si>
  <si>
    <t>997221855</t>
  </si>
  <si>
    <t>Poplatek za uložení odpadu z kameniva na skládce (skládkovné)</t>
  </si>
  <si>
    <t>-314229076</t>
  </si>
  <si>
    <t>Poplatek za uložení stavebního odpadu na skládce (skládkovné) z kameniva</t>
  </si>
  <si>
    <t>998</t>
  </si>
  <si>
    <t>Přesun hmot</t>
  </si>
  <si>
    <t>129</t>
  </si>
  <si>
    <t>998225111</t>
  </si>
  <si>
    <t>Přesun hmot pro pozemní komunikace s krytem z kamene, monolitickým betonovým nebo živičným</t>
  </si>
  <si>
    <t>-1156267638</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</si>
  <si>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</si>
  <si>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</si>
  <si>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102 - Parkovací stání, chodníky, stezka pro pěší a cyklisty</t>
  </si>
  <si>
    <t>Město Horšovský Týn</t>
  </si>
  <si>
    <t>111211132</t>
  </si>
  <si>
    <t>Spálení listnatého klestu se snášením D přes 30 cm ve svahu do 1:3</t>
  </si>
  <si>
    <t>-392621315</t>
  </si>
  <si>
    <t>Pálení větví stromů se snášením na hromady listnatých v rovině nebo ve svahu do 1:3, průměru kmene přes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</si>
  <si>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</si>
  <si>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"celkem" 2</t>
  </si>
  <si>
    <t>112101102</t>
  </si>
  <si>
    <t>Kácení stromů listnatých D kmene do 500 mm</t>
  </si>
  <si>
    <t>54041940</t>
  </si>
  <si>
    <t>Kácení stromů s odřezáním kmene a s odvětvením listnatých, průměru kmene přes 300 do 500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</si>
  <si>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</si>
  <si>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"celkem" 1</t>
  </si>
  <si>
    <t>112101104</t>
  </si>
  <si>
    <t>Kácení stromů listnatých D kmene do 900 mm</t>
  </si>
  <si>
    <t>-1798369172</t>
  </si>
  <si>
    <t>Kácení stromů s odřezáním kmene a s odvětvením listnatých, průměru kmene přes 700 do 900 mm</t>
  </si>
  <si>
    <t>112201102</t>
  </si>
  <si>
    <t>Odstranění pařezů D do 500 mm</t>
  </si>
  <si>
    <t>-1119601110</t>
  </si>
  <si>
    <t>Odstranění pařezů s jejich vykopáním, vytrháním nebo odstřelením, s přesekáním kořenů průměru přes 300 do 500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</si>
  <si>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</si>
  <si>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112201104</t>
  </si>
  <si>
    <t>Odstranění pařezů D do 900 mm</t>
  </si>
  <si>
    <t>385222019</t>
  </si>
  <si>
    <t>Odstranění pařezů s jejich vykopáním, vytrháním nebo odstřelením, s přesekáním kořenů průměru přes 700 do 900 mm</t>
  </si>
  <si>
    <t>113106111</t>
  </si>
  <si>
    <t>Rozebrání dlažeb komunikací pro pěší z mozaiky</t>
  </si>
  <si>
    <t>-114249958</t>
  </si>
  <si>
    <t>Rozebrání dlažeb a dílců komunikací pro pěší, vozovek a ploch s přemístěním hmot na skládku na vzdálenost do 3 m nebo s naložením na dopravní prostředek komunikací pro pěší s ložem z kameniva nebo živice a s výplní spár z mozaiky</t>
  </si>
  <si>
    <t>"stáv. kryt chodníku" 68</t>
  </si>
  <si>
    <t>113106123</t>
  </si>
  <si>
    <t>Rozebrání dlažeb komunikací pro pěší ze zámkových dlaždic</t>
  </si>
  <si>
    <t>1915165868</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</si>
  <si>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</si>
  <si>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"stáv. kryt chodníků" 276,5</t>
  </si>
  <si>
    <t>113106222</t>
  </si>
  <si>
    <t>Rozebrání dlažeb vozovek pl přes 50 do 200 m2 z drobných kostek do lože ze živice</t>
  </si>
  <si>
    <t>-822442113</t>
  </si>
  <si>
    <t>Rozebrání dlažeb a dílců komunikací pro pěší, vozovek a ploch s přemístěním hmot na skládku na vzdálenost do 3 m nebo s naložením na dopravní prostředek vozovek a ploch, s jakoukoliv výplní spár v ploše jednotlivě přes 50 m2 do 200 m2 z drobných kostek nebo odseků kladených do lože ze živice</t>
  </si>
  <si>
    <t>"stáv. kryt chodníků" 75</t>
  </si>
  <si>
    <t>113107130</t>
  </si>
  <si>
    <t>Odstranění podkladu pl do 50 m2 z betonu prostého tl 100 mm</t>
  </si>
  <si>
    <t>60784456</t>
  </si>
  <si>
    <t>Odstranění podkladů nebo krytů s přemístěním hmot na skládku na vzdálenost do 3 m nebo s naložením na dopravní prostředek v ploše jednotlivě do 50 m2 z betonu prostého, o tl. vrstvy do 100 mm</t>
  </si>
  <si>
    <t>"stáv. zpevněné plochy" 22,5</t>
  </si>
  <si>
    <t>113107162</t>
  </si>
  <si>
    <t>Odstranění podkladu pl přes 50 do 200 m2 z kameniva drceného tl 200 mm</t>
  </si>
  <si>
    <t>-1040608649</t>
  </si>
  <si>
    <t>Odstranění podkladů nebo krytů s přemístěním hmot na skládku na vzdálenost do 20 m nebo s naložením na dopravní prostředek v ploše jednotlivě přes 50 m2 do 200 m2 z kameniva hrubého drceného, o tl. vrstvy přes 100 do 200 mm</t>
  </si>
  <si>
    <t>"pod stáv. asf. krytem chodníků, sjezdů a zpevněných ploch" 4385</t>
  </si>
  <si>
    <t>113107166</t>
  </si>
  <si>
    <t>Odstranění podkladu pl přes 50 do 200 m2 z kameniva drceného se štětem tl 450 mm</t>
  </si>
  <si>
    <t>2139841463</t>
  </si>
  <si>
    <t>Odstranění podkladů nebo krytů s přemístěním hmot na skládku na vzdálenost do 20 m nebo s naložením na dopravní prostředek v ploše jednotlivě přes 50 m2 do 200 m2 z kameniva hrubého drceného se štětem, o tl. vrstvy přes 250 do 450 mm</t>
  </si>
  <si>
    <t>"pod stáv. krytem komunikace" 695</t>
  </si>
  <si>
    <t>113107181</t>
  </si>
  <si>
    <t>Odstranění podkladu pl přes 50 do 200 m2 živičných tl 50 mm</t>
  </si>
  <si>
    <t>-267475187</t>
  </si>
  <si>
    <t>Odstranění podkladů nebo krytů s přemístěním hmot na skládku na vzdálenost do 20 m nebo s naložením na dopravní prostředek v ploše jednotlivě přes 50 m2 do 200 m2 živičných, o tl. vrstvy do 50 mm</t>
  </si>
  <si>
    <t>"stáv. kryt chodníků, sjezdů a zpevněných ploch" 4385</t>
  </si>
  <si>
    <t>113107182</t>
  </si>
  <si>
    <t>Odstranění podkladu pl přes 50 do 200 m2 živičných tl 100 mm</t>
  </si>
  <si>
    <t>367321675</t>
  </si>
  <si>
    <t>Odstranění podkladů nebo krytů s přemístěním hmot na skládku na vzdálenost do 20 m nebo s naložením na dopravní prostředek v ploše jednotlivě přes 50 m2 do 200 m2 živičných, o tl. vrstvy přes 50 do 100 mm</t>
  </si>
  <si>
    <t>"stáv. kryt komunikace" 695</t>
  </si>
  <si>
    <t>"km 1,044 40 P" 150</t>
  </si>
  <si>
    <t>"žulový krajník" 473</t>
  </si>
  <si>
    <t>"betonový obrubník" 354</t>
  </si>
  <si>
    <t>"stáv. přídlažba" 103</t>
  </si>
  <si>
    <t>"stáv. obruba chodníku" 225</t>
  </si>
  <si>
    <t>113204111</t>
  </si>
  <si>
    <t>Vytrhání obrub záhonových</t>
  </si>
  <si>
    <t>-641022048</t>
  </si>
  <si>
    <t>Vytrhání obrub s vybouráním lože, s přemístěním hmot na skládku na vzdálenost do 3 m nebo s naložením na dopravní prostředek záhonových</t>
  </si>
  <si>
    <t>"stáv. obrubníky v trase" 178</t>
  </si>
  <si>
    <t>120901121</t>
  </si>
  <si>
    <t>Bourání zdiva z betonu prostého neprokládaného v odkopávkách nebo prokopávkách ručně</t>
  </si>
  <si>
    <t>-1739456002</t>
  </si>
  <si>
    <t>Bourání konstrukcí v odkopávkách a prokopávkách, korytech vodotečí, melioračních kanálech - ručně s přemístěním suti na hromady na vzdálenost do 20 m nebo s naložením na dopravní prostředek z betonu prostého neprokládaného</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</si>
  <si>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</si>
  <si>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"stáv. čela trubních propustků v trase" 3,6</t>
  </si>
  <si>
    <t>121101101</t>
  </si>
  <si>
    <t>Sejmutí ornice s přemístěním na vzdálenost do 50 m</t>
  </si>
  <si>
    <t>919046874</t>
  </si>
  <si>
    <t>Sejmutí ornice nebo lesní půdy s vodorovným přemístěním na hromady v místě upotřebení nebo na dočasné či trvalé skládky se složením, na vzdálenost do 50 m</t>
  </si>
  <si>
    <t>"kolem uličních vpustí, se zhutněním"</t>
  </si>
  <si>
    <t>77,5 - 23*1</t>
  </si>
  <si>
    <t>"přípojky UV, se zhutněním"</t>
  </si>
  <si>
    <t>0,9*96*0,9</t>
  </si>
  <si>
    <t>25</t>
  </si>
  <si>
    <t>175101209</t>
  </si>
  <si>
    <t>Příplatek k obsypání objektu za ruční prohození sypaniny, uložené do 3 m</t>
  </si>
  <si>
    <t>-859930717</t>
  </si>
  <si>
    <t>Obsypání objektů nad přilehlým původním terénem sypaninou z vhodných hornin 1 až 4 nebo materiálem uloženým ve vzdálenosti do 3 m od vnějšího kraje objektu pro jakoukoliv míru zhutnění Příplatek k ceně za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</si>
  <si>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</si>
  <si>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26</t>
  </si>
  <si>
    <t>175151101</t>
  </si>
  <si>
    <t>Obsypání potrubí strojně sypaninou bez prohození, uloženou do 3 m</t>
  </si>
  <si>
    <t>-1144564289</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</si>
  <si>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</si>
  <si>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</si>
  <si>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"kolem přípojek nových UV"</t>
  </si>
  <si>
    <t>0,9*96*0,5</t>
  </si>
  <si>
    <t>27</t>
  </si>
  <si>
    <t>M</t>
  </si>
  <si>
    <t>583413460</t>
  </si>
  <si>
    <t>kamenivo drcené drobné frakce 0-4</t>
  </si>
  <si>
    <t>-521628260</t>
  </si>
  <si>
    <t>Kamenivo přírodní drcené hutné pro stavební účely PDK (drobné, hrubé a štěrkodrť) kamenivo drcené drobné D&lt;=2 mm (ČSN EN 13043 ) D&lt;=4 mm (ČSN EN 12620, ČSN EN 13139 ) d=0 mm, D&lt;=6,3 mm (ČSN EN 13242) frakce   0-4   Pohled</t>
  </si>
  <si>
    <t>43,2*1,8 'Přepočtené koeficientem množství</t>
  </si>
  <si>
    <t>28</t>
  </si>
  <si>
    <t>181006113</t>
  </si>
  <si>
    <t>Rozprostření zemin tl vrstvy do 0,2 m schopných zúrodnění v rovině a sklonu do 1:5</t>
  </si>
  <si>
    <t>1597456716</t>
  </si>
  <si>
    <t>Rozprostření zemin schopných zúrodnění v rovině a ve sklonu do 1:5, tloušťka vrstvy přes 0,15 do 0,20 m</t>
  </si>
  <si>
    <t>"kolem obrub, terénní úpravy, rekultivace" 150</t>
  </si>
  <si>
    <t>"(ze zeminy z výkopku - orientační množství m3)"</t>
  </si>
  <si>
    <t>150*5 'Přepočtené koeficientem množství</t>
  </si>
  <si>
    <t>29</t>
  </si>
  <si>
    <t>181951102</t>
  </si>
  <si>
    <t>Úprava pláně v hornině tř. 1 až 4 se zhutněním</t>
  </si>
  <si>
    <t>-530506530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</si>
  <si>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</si>
  <si>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</si>
  <si>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"km 0,035 59 - 1,002 08" 966,5*7</t>
  </si>
  <si>
    <t>"rozšíření v ZÚ" 10 + 10</t>
  </si>
  <si>
    <t>"km 0,222 96 - 0,269 84 P" 80+20</t>
  </si>
  <si>
    <t>"km 0,240 88 - 0,277 79 L" 60+15</t>
  </si>
  <si>
    <t>Zakládání</t>
  </si>
  <si>
    <t>30</t>
  </si>
  <si>
    <t>211561111</t>
  </si>
  <si>
    <t>Výplň odvodňovacích žeber nebo trativodů kamenivem hrubým drceným frakce 8 až 32 mm</t>
  </si>
  <si>
    <t>-1899409090</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</si>
  <si>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</si>
  <si>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</si>
  <si>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"OBSYP PODÉLNÉ DRENÁŽE"</t>
  </si>
  <si>
    <t>0,3*0,5*1090</t>
  </si>
  <si>
    <t>31</t>
  </si>
  <si>
    <t>212532111</t>
  </si>
  <si>
    <t>Lože pro trativody ze štěrkodrti frakce 0 až 22 mm</t>
  </si>
  <si>
    <t>-979554430</t>
  </si>
  <si>
    <t>Lože pro trativody ze štěrkodrti</t>
  </si>
  <si>
    <t xml:space="preserve">Poznámka k souboru cen:
1. V cenách jsou započteny i náklady na vyčištění dna rýh a na urovnání povrchu lože. 2. V ceně materiálu jsou započteny i náklady na prohození výkopku. </t>
  </si>
  <si>
    <t>"pod drenážní potrubí"</t>
  </si>
  <si>
    <t>0,06*0,4*1090</t>
  </si>
  <si>
    <t>32</t>
  </si>
  <si>
    <t>212755214</t>
  </si>
  <si>
    <t>Trativody z drenážních trubek plastových flexibilních D 100 mm bez lože</t>
  </si>
  <si>
    <t>-2033265079</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</si>
  <si>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</si>
  <si>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</si>
  <si>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"odvodnění zemní pláně komunikace (jednostranná a oboustranná drenáž)"</t>
  </si>
  <si>
    <t>"celkem" 1090</t>
  </si>
  <si>
    <t>33</t>
  </si>
  <si>
    <t>286112230</t>
  </si>
  <si>
    <t>trubka drenážní flexibilní D 100 mm</t>
  </si>
  <si>
    <t>1395202456</t>
  </si>
  <si>
    <t>Vodorovné konstrukce</t>
  </si>
  <si>
    <t>34</t>
  </si>
  <si>
    <t>451572111</t>
  </si>
  <si>
    <t>Lože pod potrubí otevřený výkop z kameniva drobného těženého</t>
  </si>
  <si>
    <t>-886588329</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</si>
  <si>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</si>
  <si>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</si>
  <si>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"PŘÍPOJKY UV - tloušťka lože 0,1 m"</t>
  </si>
  <si>
    <t>0,9*96*0,1</t>
  </si>
  <si>
    <t>35</t>
  </si>
  <si>
    <t>452386111</t>
  </si>
  <si>
    <t>Vyrovnávací prstence z betonu prostého tř. C 25/30 v do 100 mm</t>
  </si>
  <si>
    <t>kus</t>
  </si>
  <si>
    <t>-1746308184</t>
  </si>
  <si>
    <t>Podkladní a vyrovnávací konstrukce z betonu vyrovnávací prstence z prostého betonu tř. C 25/30 pod poklopy a mříže, výšky do 100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</si>
  <si>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</si>
  <si>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"ULIČNÍ VPUSTI" 23</t>
  </si>
  <si>
    <t>36</t>
  </si>
  <si>
    <t>462511111</t>
  </si>
  <si>
    <t>Zához prostoru z lomového kamene</t>
  </si>
  <si>
    <t>1902696614</t>
  </si>
  <si>
    <t>Zához prostoru z lomového kamene</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</si>
  <si>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</si>
  <si>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Komunikace pozemní</t>
  </si>
  <si>
    <t>37</t>
  </si>
  <si>
    <t>564871111</t>
  </si>
  <si>
    <t>Podklad ze štěrkodrtě ŠD tl 250 mm</t>
  </si>
  <si>
    <t>-622588942</t>
  </si>
  <si>
    <t>Podklad ze štěrkodrti ŠD s rozprostřením a zhutněním, po zhutnění tl. 250 mm</t>
  </si>
  <si>
    <t>38</t>
  </si>
  <si>
    <t>564952113</t>
  </si>
  <si>
    <t>Podklad z mechanicky zpevněného kameniva MZK tl 170 mm</t>
  </si>
  <si>
    <t>1078179209</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</si>
  <si>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</si>
  <si>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</si>
  <si>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"km 0,035 59 - 1,002 08" 966,5*6,5</t>
  </si>
  <si>
    <t>39</t>
  </si>
  <si>
    <t>564962111</t>
  </si>
  <si>
    <t>Podklad z mechanicky zpevněného kameniva MZK tl 200 mm</t>
  </si>
  <si>
    <t>-1846514195</t>
  </si>
  <si>
    <t>Podklad z mechanicky zpevněného kameniva MZK (minerální beton) s rozprostřením a s hutněním, po zhutnění tl. 200 mm</t>
  </si>
  <si>
    <t>"km 0,222 96 - 0,269 84 P" 80</t>
  </si>
  <si>
    <t>"km 0,240 88 - 0,277 79 L" 60</t>
  </si>
  <si>
    <t>40</t>
  </si>
  <si>
    <t>565135121</t>
  </si>
  <si>
    <t>Asfaltový beton vrstva podkladní ACP 16 (obalované kamenivo OKS) tl 50 mm š přes 3 m</t>
  </si>
  <si>
    <t>-187627905</t>
  </si>
  <si>
    <t>Asfaltový beton vrstva podkladní ACP 16 (obalované kamenivo střednězrnné - OKS) s rozprostřením a zhutněním v pruhu šířky přes 3 m, po zhutnění tl. 50 mm</t>
  </si>
  <si>
    <t xml:space="preserve">Poznámka k souboru cen:
1. ČSN EN 13108-1 připouští pro ACP 16 pouze tl. 50 až 80 mm. </t>
  </si>
  <si>
    <t>41</t>
  </si>
  <si>
    <t>569811113</t>
  </si>
  <si>
    <t>Zpevnění krajnic štěrkodrtí tl 70 mm</t>
  </si>
  <si>
    <t>580026256</t>
  </si>
  <si>
    <t>Zpevnění krajnic nebo komunikací pro pěší s rozprostřením a zhutněním, po zhutnění štěrkodrtí tl. 70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</si>
  <si>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</si>
  <si>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"prům. šířka krajnice 0,5 m"</t>
  </si>
  <si>
    <t>52*0,5</t>
  </si>
  <si>
    <t>42</t>
  </si>
  <si>
    <t>572531121</t>
  </si>
  <si>
    <t>Ošetření trhlin asfaltovou sanační hmotou š do 20 mm</t>
  </si>
  <si>
    <t>-1047848033</t>
  </si>
  <si>
    <t>Vyspravení trhlin dosavadního krytu asfaltovou sanační hmotou ošetření trhlin šířky do 20 mm</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</si>
  <si>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</si>
  <si>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"dle TP 115"</t>
  </si>
  <si>
    <t>"orientačně" 50</t>
  </si>
  <si>
    <t>"(bude upřesněno po provedeném frézování)"</t>
  </si>
  <si>
    <t>43</t>
  </si>
  <si>
    <t>573231111</t>
  </si>
  <si>
    <t>Postřik živičný spojovací ze silniční emulze v množství do 0,7 kg/m2</t>
  </si>
  <si>
    <t>-1769856764</t>
  </si>
  <si>
    <t>Postřik živičný spojovací bez posypu kamenivem ze silniční emulze, v množství od 0,50 do 0,80 kg/m2</t>
  </si>
  <si>
    <t>"km 0,035 59 - 1,002 08" (966,5*6,5)*2</t>
  </si>
  <si>
    <t>"rozšíření v ZÚ" (10+10)*2</t>
  </si>
  <si>
    <t>"km 1,002 08 - 1,072 91" 520*2</t>
  </si>
  <si>
    <t>"km 0,999 08 - 1,069 93 L" 140*2</t>
  </si>
  <si>
    <t>44</t>
  </si>
  <si>
    <t>577134141</t>
  </si>
  <si>
    <t>Asfaltový beton vrstva obrusná ACO 11 (ABS) tř. I tl 40 mm š přes 3 m z modifikovaného asfaltu</t>
  </si>
  <si>
    <t>207067555</t>
  </si>
  <si>
    <t>Asfaltový beton vrstva obrusná ACO 11 (ABS) s rozprostřením a se zhutněním z modifikovaného asfaltu v pruhu šířky přes 3 m tl. 40 mm</t>
  </si>
  <si>
    <t xml:space="preserve">Poznámka k souboru cen:
1. ČSN EN 13108-1 připouští pro ACO 11 pouze tl. 35 až 50 mm. </t>
  </si>
  <si>
    <t>45</t>
  </si>
  <si>
    <t>577155142</t>
  </si>
  <si>
    <t>Asfaltový beton vrstva ložní ACL 16 (ABH) tl 60 mm š přes 3 m z modifikovaného asfaltu</t>
  </si>
  <si>
    <t>-1842406742</t>
  </si>
  <si>
    <t>Asfaltový beton vrstva ložní ACL 16 (ABH) s rozprostřením a zhutněním z modifikovaného asfaltu v pruhu šířky přes 3 m, po zhutnění tl. 60 mm</t>
  </si>
  <si>
    <t xml:space="preserve">Poznámka k souboru cen:
1. ČSN EN 13108-1 připouští pro ACL 16 pouze tl. 50 až 70 mm. </t>
  </si>
  <si>
    <t>46</t>
  </si>
  <si>
    <t>577156111</t>
  </si>
  <si>
    <t>Asfaltový beton vrstva ložní ACL 22+ (ABVH) tl 60 mm š do 3 m z nemodifikovaného asfaltu</t>
  </si>
  <si>
    <t>-624152216</t>
  </si>
  <si>
    <t>Asfaltový beton vrstva ložní ACL 22 (ABVH) s rozprostřením a zhutněním z nemodifikovaného asfaltu v pruhu šířky do 3 m, po zhutnění tl. 60 mm</t>
  </si>
  <si>
    <t xml:space="preserve">Poznámka k souboru cen:
1. ČSN EN 13108-1 připouští pro ACL 22 pouze tl. 60 až 90 mm. </t>
  </si>
  <si>
    <t>47</t>
  </si>
  <si>
    <t>591211111</t>
  </si>
  <si>
    <t>Kladení dlažby z kostek drobných z kamene do lože z kameniva těženého tl 50 mm</t>
  </si>
  <si>
    <t>-1004990452</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</si>
  <si>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</si>
  <si>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</si>
  <si>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"AUTOBUSOVÉ ZÁLIVY (dlažba oblouková)"</t>
  </si>
  <si>
    <t>48</t>
  </si>
  <si>
    <t>583801200</t>
  </si>
  <si>
    <t>kostka dlažební drobná, žula velikost 8/10 cm</t>
  </si>
  <si>
    <t>1567563782</t>
  </si>
  <si>
    <t>Výrobky lomařské a kamenické pro komunikace (kostky dlažební, krajníky a obrubníky) kostka dlažební drobná žula (materiálová skupina I/2) vel. 8/10 cm šedá  (1t = cca 5 m2)</t>
  </si>
  <si>
    <t>P</t>
  </si>
  <si>
    <t>Poznámka k položce:
1t = cca 5 m2</t>
  </si>
  <si>
    <t>140*0,204 'Přepočtené koeficientem množství</t>
  </si>
  <si>
    <t>Trubní vedení</t>
  </si>
  <si>
    <t>49</t>
  </si>
  <si>
    <t>817314111</t>
  </si>
  <si>
    <t>Montáž betonových útesů s hrdlem DN 150</t>
  </si>
  <si>
    <t>-110514868</t>
  </si>
  <si>
    <t>Montáž betonových útesů s hrdlem na potrubí betonovém a železobetonovém DN 150</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</si>
  <si>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</si>
  <si>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"zaústění kanal. přípojky nové UV do kanal. šachty" 1</t>
  </si>
  <si>
    <t>"(UV4)"</t>
  </si>
  <si>
    <t>50</t>
  </si>
  <si>
    <t>837365121</t>
  </si>
  <si>
    <t>Výsek a montáž kameninové odbočné tvarovky DN 250</t>
  </si>
  <si>
    <t>-710056808</t>
  </si>
  <si>
    <t>Výsek a montáž kameninové odbočné tvarovky na kameninovém potrubí DN 250</t>
  </si>
  <si>
    <t xml:space="preserve">Poznámka k souboru cen:
1. Ceny jsou určeny pro dodatečné osazení odbočné tvarovky na dosavadním potrubí. 2. V cenách jsou započteny i náklady na odsekání betonu a nové obetonování betonem tř. C 8/10. 3. V cenách nejsou započteny náklady na dodání kameninové trouby a kameninové tvarovky; tyto     náklady se oceňují ve specifikaci. Ztratné lze u trub dohodnout ve výši 1,5 %. </t>
  </si>
  <si>
    <t>"napojení kanal. přípojky nové UV na stáv. kanalizaci" 1</t>
  </si>
  <si>
    <t>"(UV1)"</t>
  </si>
  <si>
    <t>51</t>
  </si>
  <si>
    <t>597115600</t>
  </si>
  <si>
    <t>odbočka kameninová glazovaná jednoduchá šikmá DN250/150 L50cm spojovací systém C/F tř.160/-</t>
  </si>
  <si>
    <t>434204895</t>
  </si>
  <si>
    <t>Tvarovky kameninové kanalizační hrdlové s integrovaným spojem odbočky jednoduché šikmé (úhel 45°) DN 250/150 mm  L = 50 cm  C/F tř.160/-</t>
  </si>
  <si>
    <t>52</t>
  </si>
  <si>
    <t>837375121</t>
  </si>
  <si>
    <t>Výsek a montáž kameninové odbočné tvarovky DN 300</t>
  </si>
  <si>
    <t>598732855</t>
  </si>
  <si>
    <t>Výsek a montáž kameninové odbočné tvarovky na kameninovém potrubí DN 300</t>
  </si>
  <si>
    <t>"(UV20)"</t>
  </si>
  <si>
    <t>53</t>
  </si>
  <si>
    <t>597115700</t>
  </si>
  <si>
    <t>odbočka kameninová glazovaná jednoduchá šikmá DN300/150 L50cm spojovací systém C/F tř.160/-</t>
  </si>
  <si>
    <t>-1449022623</t>
  </si>
  <si>
    <t>Tvarovky kameninové kanalizační hrdlové s integrovaným spojem odbočky jednoduché šikmé (úhel 45°) DN 300/150 mm  L = 50 cm  C/F tř.160/-</t>
  </si>
  <si>
    <t>54</t>
  </si>
  <si>
    <t>850375121</t>
  </si>
  <si>
    <t>Výřez nebo výsek na potrubí z trub litinových tlakových DN 300</t>
  </si>
  <si>
    <t>-385412812</t>
  </si>
  <si>
    <t xml:space="preserve">Poznámka k souboru cen:
1. Ceny výřezu nebo výseku na potrubí z trub litinových tlakových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</si>
  <si>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"napojení kanal. přípojek nových UV na stáv. kanalizaci" 3</t>
  </si>
  <si>
    <t>"(UV15, UV16 a UV20)"</t>
  </si>
  <si>
    <t>55</t>
  </si>
  <si>
    <t>850395121</t>
  </si>
  <si>
    <t>Výřez nebo výsek na potrubí z trub litinových tlakových DN 400</t>
  </si>
  <si>
    <t>-715498675</t>
  </si>
  <si>
    <t>"napojení kanal. přípojek nových UV na stáv. kanalizaci" 11</t>
  </si>
  <si>
    <t>"(UV5, UV7, UV9-UV11, UV26-UV30, UV33)"</t>
  </si>
  <si>
    <t>56</t>
  </si>
  <si>
    <t>850475121</t>
  </si>
  <si>
    <t>Výřez nebo výsek na potrubí z trub litinových tlakových DN 800</t>
  </si>
  <si>
    <t>381148106</t>
  </si>
  <si>
    <t>"napojení kanal. přípojek nových UV na stáv. kanalizaci" 7</t>
  </si>
  <si>
    <t>"(UV35 - UV41)"</t>
  </si>
  <si>
    <t>57</t>
  </si>
  <si>
    <t>871313121</t>
  </si>
  <si>
    <t>Montáž kanalizačního potrubí z PVC těsněné gumovým kroužkem otevřený výkop sklon do 20 % DN 150</t>
  </si>
  <si>
    <t>1801642126</t>
  </si>
  <si>
    <t>Montáž kanalizačního potrubí z plastů z tvrdého PVC těsněných gumovým kroužkem v otevřeném výkopu ve sklonu do 20 % DN 150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</si>
  <si>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</si>
  <si>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 ULIČNÍCH VPUSTÍ"</t>
  </si>
  <si>
    <t>"UV1" 1</t>
  </si>
  <si>
    <t>"UV4" 2,5</t>
  </si>
  <si>
    <t>"UV5" 10</t>
  </si>
  <si>
    <t>"UV7" 1,5</t>
  </si>
  <si>
    <t>"UV9" 2</t>
  </si>
  <si>
    <t>"UV10" 4,5</t>
  </si>
  <si>
    <t>"UV11" 1,5</t>
  </si>
  <si>
    <t>"UV15" 2</t>
  </si>
  <si>
    <t>"UV16" 2</t>
  </si>
  <si>
    <t>"UV20" 4</t>
  </si>
  <si>
    <t>"UV26" 6,5</t>
  </si>
  <si>
    <t>"UV27" 6,5</t>
  </si>
  <si>
    <t>"UV28" 6,5</t>
  </si>
  <si>
    <t>"UV29" 6,5</t>
  </si>
  <si>
    <t>"UV30" 7</t>
  </si>
  <si>
    <t>"UV33" 7</t>
  </si>
  <si>
    <t>"UV35" 1,5</t>
  </si>
  <si>
    <t>"UV36" 6,5</t>
  </si>
  <si>
    <t>"UV37" 1</t>
  </si>
  <si>
    <t>"UV38" 6,5</t>
  </si>
  <si>
    <t>"UV39" 1,5</t>
  </si>
  <si>
    <t>"UV40" 6,5</t>
  </si>
  <si>
    <t>"UV41" 1,5</t>
  </si>
  <si>
    <t>58</t>
  </si>
  <si>
    <t>286112620</t>
  </si>
  <si>
    <t>trubka KGEM s hrdlem 150X4,7 SN8, PVC</t>
  </si>
  <si>
    <t>159434270</t>
  </si>
  <si>
    <t>Trubky z polyvinylchloridu kanalizace domovní a uliční KG - Systém (PVC) PipeLife, ČSN EN 13476 trubka KGEM s hrdlem, SN8 150x4,7x1 m</t>
  </si>
  <si>
    <t>96*1,093 'Přepočtené koeficientem množství</t>
  </si>
  <si>
    <t>59</t>
  </si>
  <si>
    <t>877315211</t>
  </si>
  <si>
    <t>Montáž tvarovek z tvrdého PVC-systém KG nebo z polypropylenu-systém KG 2000 jednoosé DN 150</t>
  </si>
  <si>
    <t>-1132308988</t>
  </si>
  <si>
    <t>Montáž tvarovek na kanalizačním potrubí z trub z plastu z tvrdého PVC systém KG nebo z polypropylenu systém KG 2000 v otevřeném výkopu jednoosých DN 150</t>
  </si>
  <si>
    <t xml:space="preserve">Poznámka k souboru cen:
1. V cenách nejsou započteny náklady na dodání tvarovek. Tvarovky se oceňují ve ve specifikaci. </t>
  </si>
  <si>
    <t>"koleno KGB" 1</t>
  </si>
  <si>
    <t>"(UV5)"</t>
  </si>
  <si>
    <t>60</t>
  </si>
  <si>
    <t>286113610</t>
  </si>
  <si>
    <t>koleno kanalizace plastové KGB 150x45°</t>
  </si>
  <si>
    <t>1545637677</t>
  </si>
  <si>
    <t>Trubky z polyvinylchloridu kanalizace domovní a uliční KG - Systém (PVC) PipeLife kolena KGB KGB 150x45°</t>
  </si>
  <si>
    <t>61</t>
  </si>
  <si>
    <t>895941111</t>
  </si>
  <si>
    <t>Zřízení vpusti kanalizační uliční z betonových dílců typ UV-50 normální</t>
  </si>
  <si>
    <t>1418921122</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</si>
  <si>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</si>
  <si>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"km 0,058 87 L: UV1"</t>
  </si>
  <si>
    <t>"km 0,141 82 L: UV4"</t>
  </si>
  <si>
    <t>"km 0,159 05 L: UV5"</t>
  </si>
  <si>
    <t>"km 0,178 96 L: UV7"</t>
  </si>
  <si>
    <t>"km 0,244 68 L: UV9"</t>
  </si>
  <si>
    <t>"km 0,264 94 L: UV10"</t>
  </si>
  <si>
    <t>"km 0,283 88 L: UV11"</t>
  </si>
  <si>
    <t>"km 0,389 82 L: UV15"</t>
  </si>
  <si>
    <t>"km 0,412 26 L: UV16"</t>
  </si>
  <si>
    <t>"km 0,540 64 L: UV20"</t>
  </si>
  <si>
    <t>"km 0,752 56 L: UV26"</t>
  </si>
  <si>
    <t>"km 0,777 20 L: UV27"</t>
  </si>
  <si>
    <t>"km 0,804 60 L: UV28"</t>
  </si>
  <si>
    <t>"km 0,830 13 L: UV29"</t>
  </si>
  <si>
    <t>"km 0,859 40 L: UV30"</t>
  </si>
  <si>
    <t>"km 0,886 98 L: UV33"</t>
  </si>
  <si>
    <t>"km 0,926 47 P: UV35"</t>
  </si>
  <si>
    <t>"km 0,941 54 L: UV36"</t>
  </si>
  <si>
    <t>"km 0,959 57 P: UV37"</t>
  </si>
  <si>
    <t>"km 0,971 08 L: UV38"</t>
  </si>
  <si>
    <t>"km 0,984 67 P: UV39"</t>
  </si>
  <si>
    <t>"km 0,999 08 L: UV40"</t>
  </si>
  <si>
    <t>"km 1,008 33 P: UV41"</t>
  </si>
  <si>
    <t>62</t>
  </si>
  <si>
    <t>592238540</t>
  </si>
  <si>
    <t>skruž betonová pro uliční vpusť s výtokovým otvorem PVC TBV 450/550/3z (sifon)</t>
  </si>
  <si>
    <t>1712921099</t>
  </si>
  <si>
    <t>Prefabrikáty pro uliční vpusti dílce betonové pro uliční vpusti skruž s  otvorem PVC TBV 450/550/3z PVC</t>
  </si>
  <si>
    <t>63</t>
  </si>
  <si>
    <t>592238520</t>
  </si>
  <si>
    <t>dno betonové pro uliční vpusť s kalovou prohlubní TBV-Q 2a 45x30x5 cm</t>
  </si>
  <si>
    <t>-615101015</t>
  </si>
  <si>
    <t>Prefabrikáty pro uliční vpusti dílce betonové pro uliční vpusti dno s kalovou prohlubní TBV-Q 450/300/2a       45 x 30 x 5</t>
  </si>
  <si>
    <t>64</t>
  </si>
  <si>
    <t>592238580</t>
  </si>
  <si>
    <t>skruž betonová pro uliční vpusť horní TBV-Q 450/555/5d, 45x55x5 cm</t>
  </si>
  <si>
    <t>471218556</t>
  </si>
  <si>
    <t>Prefabrikáty pro uliční vpusti dílce betonové pro uliční vpusti skruže horní TBV-Q 450/555/5d         45 x 57 x 5</t>
  </si>
  <si>
    <t>65</t>
  </si>
  <si>
    <t>592238620</t>
  </si>
  <si>
    <t>skruž betonová pro uliční vpusť středová TBV-Q 450/295/6a 45x30x5 cm</t>
  </si>
  <si>
    <t>-102508150</t>
  </si>
  <si>
    <t>Prefabrikáty pro uliční vpusti dílce betonové pro uliční vpusti skruže středové TBV-Q 450/295/6a        45 x 30 x 5</t>
  </si>
  <si>
    <t>66</t>
  </si>
  <si>
    <t>592238640</t>
  </si>
  <si>
    <t>prstenec betonový pro uliční vpusť vyrovnávací TBV-Q 390/60/10a, 39x6x5 cm</t>
  </si>
  <si>
    <t>1333751224</t>
  </si>
  <si>
    <t>Prefabrikáty pro uliční vpusti dílce betonové pro uliční vpusti prstenec vyrovnávací TBV-Q 390/60/10a       39 x 6 x 5</t>
  </si>
  <si>
    <t>67</t>
  </si>
  <si>
    <t>899202211</t>
  </si>
  <si>
    <t>Demontáž mříží litinových včetně rámů hmotnosti přes 50 do 100 kg</t>
  </si>
  <si>
    <t>-856384932</t>
  </si>
  <si>
    <t>Demontáž mříží litinových včetně rámů, hmotnosti jednotlivě přes 50 do 100 Kg</t>
  </si>
  <si>
    <t>"stáv. rušené UV v trase" 12</t>
  </si>
  <si>
    <t>68</t>
  </si>
  <si>
    <t>899203111</t>
  </si>
  <si>
    <t>Osazení mříží litinových včetně rámů a košů na bahno hmotnosti nad 100 do 150 kg</t>
  </si>
  <si>
    <t>1627820671</t>
  </si>
  <si>
    <t>Osazení mříží litinových včetně rámů a košů na bahno hmotnosti jednotlivě přes 100 do 150 kg</t>
  </si>
  <si>
    <t xml:space="preserve">Poznámka k souboru cen:
1. V cenách nejsou započteny náklady na dodání mříží, rámů a košů na bahno; tyto náklady se oceňují     ve specifikaci. </t>
  </si>
  <si>
    <t>69</t>
  </si>
  <si>
    <t>592238740</t>
  </si>
  <si>
    <t>koš pozink. C3 DIN 4052, vysoký, pro rám 500/500</t>
  </si>
  <si>
    <t>1471579137</t>
  </si>
  <si>
    <t>Prefabrikáty pro uliční vpusti dílce betonové pro uliční vpusti vpusť dešťová uliční s rámem koš pozink. C3 DIN 4052, vysoký, rám 500/300</t>
  </si>
  <si>
    <t>70</t>
  </si>
  <si>
    <t>592238760</t>
  </si>
  <si>
    <t>rám zabetonovaný DIN 19583-9 500/500 mm</t>
  </si>
  <si>
    <t>-174045320</t>
  </si>
  <si>
    <t>Prefabrikáty pro uliční vpusti dílce betonové pro uliční vpusti vpusť dešťová uliční s rámem rám zabetonovaný DIN 19583-9, 500/500mm</t>
  </si>
  <si>
    <t>71</t>
  </si>
  <si>
    <t>592238780</t>
  </si>
  <si>
    <t>mříž M1 D400 DIN 19583-13, 500/500 mm</t>
  </si>
  <si>
    <t>855595739</t>
  </si>
  <si>
    <t>Prefabrikáty pro uliční vpusti dílce betonové pro uliční vpusti vpusť dešťová uliční s rámem mříž M1 D400 DIN 19583-13, 500/500mm</t>
  </si>
  <si>
    <t>72</t>
  </si>
  <si>
    <t>899332111</t>
  </si>
  <si>
    <t>Výšková úprava uličního vstupu nebo vpusti do 200 mm snížením poklopu</t>
  </si>
  <si>
    <t>88024108</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</si>
  <si>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</si>
  <si>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"stáv. kanal. šachty v trase" 18</t>
  </si>
  <si>
    <t>73</t>
  </si>
  <si>
    <t>899432111</t>
  </si>
  <si>
    <t>Výšková úprava uličního vstupu nebo vpusti do 200 mm snížením krycího hrnce, šoupěte nebo hydrantu</t>
  </si>
  <si>
    <t>-221961440</t>
  </si>
  <si>
    <t>Výšková úprava uličního vstupu nebo vpusti do 200 mm snížením krycího hrnce, šoupěte, nebo hydrantu bez úpravy armatur</t>
  </si>
  <si>
    <t>"stáv. vodovodní uzávěry, hydranty a šoupata v trase" 28</t>
  </si>
  <si>
    <t>74</t>
  </si>
  <si>
    <t>899623161</t>
  </si>
  <si>
    <t>Obetonování potrubí nebo zdiva stok betonem prostým tř. C 20/25 v otevřeném výkopu</t>
  </si>
  <si>
    <t>145532835</t>
  </si>
  <si>
    <t>Obetonování potrubí nebo zdiva stok betonem prostým v otevřeném výkopu, beton tř. C 20/25</t>
  </si>
  <si>
    <t xml:space="preserve">Poznámka k souboru cen:
1. Obetonování zdiva stok ve štole se oceňuje cenami souboru cen 359 31-02 Výplň za rubem cihelného     zdiva stok části A 03 tohoto katalogu. </t>
  </si>
  <si>
    <t>"zaslepení stáv. kanalizačních přípojek rušených UV" 12*0,15</t>
  </si>
  <si>
    <t>"v místě napojení kanal. přípojek nových UV na stáv. kanalizaci" 23*0,1</t>
  </si>
  <si>
    <t>75</t>
  </si>
  <si>
    <t>899999999.X</t>
  </si>
  <si>
    <t>Demontáž uliční vpusti vč. přípojky, zemních prací apod.</t>
  </si>
  <si>
    <t>ks</t>
  </si>
  <si>
    <t>2070112215</t>
  </si>
  <si>
    <t>Demontáž uliční vpusti vč. přípojky, zemních prací</t>
  </si>
  <si>
    <t>"stáv. UV v trase" 12</t>
  </si>
  <si>
    <t>Ostatní konstrukce a práce, bourání</t>
  </si>
  <si>
    <t>76</t>
  </si>
  <si>
    <t>913121111</t>
  </si>
  <si>
    <t>Montáž a demontáž dočasné dopravní značky kompletní základní</t>
  </si>
  <si>
    <t>2012283297</t>
  </si>
  <si>
    <t>Montáž a demontáž dočasných dopravních značek kompletních značek vč. podstavce a sloupku základních</t>
  </si>
  <si>
    <t xml:space="preserve">Poznámka k souboru cen:
1. V cenách jsou započteny náklady na montáž i demontáž dočasné značky, nebo podstavce. </t>
  </si>
  <si>
    <t>"viz příloha PD - Dopravně-inženýrské opatření"</t>
  </si>
  <si>
    <t>"I. FÁZE VÝSTAVBY"</t>
  </si>
  <si>
    <t>"A 15" 4</t>
  </si>
  <si>
    <t>"A 10" 2</t>
  </si>
  <si>
    <t>"P 8" 1</t>
  </si>
  <si>
    <t>"C 4a" 1</t>
  </si>
  <si>
    <t>"C 4b" 1</t>
  </si>
  <si>
    <t>"P 7" 1</t>
  </si>
  <si>
    <t>"B 21a" 2</t>
  </si>
  <si>
    <t>"B 20a" 2</t>
  </si>
  <si>
    <t>"B 21b" 2</t>
  </si>
  <si>
    <t>"A 6b" 1</t>
  </si>
  <si>
    <t>"A 7a" 4</t>
  </si>
  <si>
    <t>"B 26" 2</t>
  </si>
  <si>
    <t>"E 4" 2</t>
  </si>
  <si>
    <t>"II. FÁZE VÝSTAVBY"</t>
  </si>
  <si>
    <t>"B 1" 8</t>
  </si>
  <si>
    <t>"IP 10a" 7</t>
  </si>
  <si>
    <t>"IS 11a" 2</t>
  </si>
  <si>
    <t>"E 12" 3</t>
  </si>
  <si>
    <t>"B 24a" 1</t>
  </si>
  <si>
    <t>"IS 11b" 4</t>
  </si>
  <si>
    <t>"IS 11c" 19</t>
  </si>
  <si>
    <t>"IP 22" 3</t>
  </si>
  <si>
    <t>"B 24b" 1</t>
  </si>
  <si>
    <t>77</t>
  </si>
  <si>
    <t>913121211</t>
  </si>
  <si>
    <t>Příplatek k dočasné dopravní značce kompletní základní za první a ZKD den použití</t>
  </si>
  <si>
    <t>-161262090</t>
  </si>
  <si>
    <t>Montáž a demontáž dočasných dopravních značek Příplatek za první a každý další den použití dočasných dopravních značek k ceně 12-1111</t>
  </si>
  <si>
    <t>"předpokládaná doba výstavby cca 180 dní"</t>
  </si>
  <si>
    <t>180*73</t>
  </si>
  <si>
    <t>78</t>
  </si>
  <si>
    <t>913221113</t>
  </si>
  <si>
    <t>Montáž a demontáž dočasné dopravní zábrany Z2 světelné šířky 3 m s 5 světly</t>
  </si>
  <si>
    <t>712846484</t>
  </si>
  <si>
    <t>Montáž a demontáž dočasných dopravních zábran Z2 světelných včetně zásobníku na akumulátor, šířky 3 m, 5 světel</t>
  </si>
  <si>
    <t xml:space="preserve">Poznámka k souboru cen:
1. V cenách jsou započteny náklady na montáž i demontáž dočasné zábrany. </t>
  </si>
  <si>
    <t>"I. FÁZE VÝSTAVBY" 2</t>
  </si>
  <si>
    <t>"II. FÁZE VÝSTAVBY" 8</t>
  </si>
  <si>
    <t>79</t>
  </si>
  <si>
    <t>913221213</t>
  </si>
  <si>
    <t>Příplatek k dočasné dopravní zábraně Z2 světelné šířky 3m s 5 světly za první a ZKD den použití</t>
  </si>
  <si>
    <t>699548855</t>
  </si>
  <si>
    <t>Montáž a demontáž dočasných dopravních zábran Z2 Příplatek za první a každý další den použití dočasných dopravních zábran Z2 k ceně 22-1113</t>
  </si>
  <si>
    <t>180*10</t>
  </si>
  <si>
    <t>80</t>
  </si>
  <si>
    <t>913311111</t>
  </si>
  <si>
    <t>Montáž a demontáž dočasného dopravního kužele reflexního v 600 mm</t>
  </si>
  <si>
    <t>2084683171</t>
  </si>
  <si>
    <t>Montáž a demontáž dočasných dopravních vodících zařízení kužele reflexního, výšky 600 mm</t>
  </si>
  <si>
    <t xml:space="preserve">Poznámka k souboru cen:
1. V cenách jsou započteny náklady na montáž i demontáž dočasného vodícího zařízení. </t>
  </si>
  <si>
    <t>"orientačně" 25</t>
  </si>
  <si>
    <t>81</t>
  </si>
  <si>
    <t>913311211</t>
  </si>
  <si>
    <t>Příplatek k dočasnému kuželu reflexnímu v 600 mm za první a ZKD den použití</t>
  </si>
  <si>
    <t>233441848</t>
  </si>
  <si>
    <t>Montáž a demontáž dočasných dopravních vodících zařízení Příplatek za první a každý další den použití dočasných dopravních vodících zařízení k ceně 31-1111</t>
  </si>
  <si>
    <t>"předpokládaná doba používání cca 45 dní"</t>
  </si>
  <si>
    <t>45*25</t>
  </si>
  <si>
    <t>82</t>
  </si>
  <si>
    <t>913321111</t>
  </si>
  <si>
    <t>Montáž a demontáž dočasné dopravní směrové desky základní Z4</t>
  </si>
  <si>
    <t>1108083356</t>
  </si>
  <si>
    <t>Montáž a demontáž dočasných dopravních vodících zařízení směrové desky Z4 základní</t>
  </si>
  <si>
    <t>"I. FÁZE VÝSTAVBY" 25</t>
  </si>
  <si>
    <t>"(orientačně)"</t>
  </si>
  <si>
    <t>83</t>
  </si>
  <si>
    <t>913321211</t>
  </si>
  <si>
    <t>Příplatek k dočasné směrové desce základní Z4 za první a ZKD den použití</t>
  </si>
  <si>
    <t>884377243</t>
  </si>
  <si>
    <t>Montáž a demontáž dočasných dopravních vodících zařízení Příplatek za první a každý další den použití dočasných dopravních vodících zařízení k ceně 32-1111</t>
  </si>
  <si>
    <t>"předpokládaná doba výstavby cca 60 dní"</t>
  </si>
  <si>
    <t>60*25</t>
  </si>
  <si>
    <t>84</t>
  </si>
  <si>
    <t>913411111</t>
  </si>
  <si>
    <t>Montáž a demontáž mobilní semaforové soupravy se 2 semafory</t>
  </si>
  <si>
    <t>1657258428</t>
  </si>
  <si>
    <t>Montáž a demontáž mobilní semaforové soupravy 2 semafory</t>
  </si>
  <si>
    <t xml:space="preserve">Poznámka k souboru cen:
1. V cenách jsou započteny náklady na montáž i demontáž dočasné semaforové soupravy. </t>
  </si>
  <si>
    <t>"I. FÁZE VÝSTAVBY" 1</t>
  </si>
  <si>
    <t>85</t>
  </si>
  <si>
    <t>913411211</t>
  </si>
  <si>
    <t>Příplatek k dočasné mobilní semaforové soupravě se 2 semafory za první a ZKD den použití</t>
  </si>
  <si>
    <t>-380073227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</si>
  <si>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</si>
  <si>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Export VZ</t>
  </si>
  <si>
    <t>List obsahuje:</t>
  </si>
  <si>
    <t>3.0</t>
  </si>
  <si>
    <t>ZAMOK</t>
  </si>
  <si>
    <t>False</t>
  </si>
  <si>
    <t>{c8d476c1-e8b0-44d6-bd89-c7d57df78c74}</t>
  </si>
  <si>
    <t>0,01</t>
  </si>
  <si>
    <t>21</t>
  </si>
  <si>
    <t>15</t>
  </si>
  <si>
    <t>REKAPITULACE STAVBY</t>
  </si>
  <si>
    <t>v ---  níže se nacházejí doplnkové a pomocné údaje k sestavám  --- v</t>
  </si>
  <si>
    <t>Návod na vyplnění</t>
  </si>
  <si>
    <t>0,001</t>
  </si>
  <si>
    <t>Kód:</t>
  </si>
  <si>
    <t>2018_01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</si>
  <si>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</si>
  <si>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</si>
  <si>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MASARYKOVY ULICE V HORŠOVSKÉM TÝNĚ</t>
  </si>
  <si>
    <t>0,1</t>
  </si>
  <si>
    <t>KSO:</t>
  </si>
  <si>
    <t>822 26 76</t>
  </si>
  <si>
    <t>CC-CZ:</t>
  </si>
  <si>
    <t/>
  </si>
  <si>
    <t>1</t>
  </si>
  <si>
    <t>Místo:</t>
  </si>
  <si>
    <t>Horšovský Týn</t>
  </si>
  <si>
    <t>Datum:</t>
  </si>
  <si>
    <t>4.1.2018</t>
  </si>
  <si>
    <t>10</t>
  </si>
  <si>
    <t>100</t>
  </si>
  <si>
    <t>Zadavatel:</t>
  </si>
  <si>
    <t>IČ:</t>
  </si>
  <si>
    <t>SÚS Plzeňského kraje, p.o. a Město Horšovský Týn</t>
  </si>
  <si>
    <t>DIČ:</t>
  </si>
  <si>
    <t>Uchazeč:</t>
  </si>
  <si>
    <t>Vyplň údaj</t>
  </si>
  <si>
    <t>Projektant:</t>
  </si>
  <si>
    <t>12285447</t>
  </si>
  <si>
    <t>Ing. Jaroslav Rojt</t>
  </si>
  <si>
    <t>True</t>
  </si>
  <si>
    <t>Poznámka:</t>
  </si>
  <si>
    <t>VEDLEJŠÍ ROZPOČTOVÉ NÁKLADY JSOU ZPRACOVÁNY PRO CELOU STAVBU!</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</si>
  <si>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</si>
  <si>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</si>
  <si>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</si>
  <si>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</si>
  <si>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</si>
  <si>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</si>
  <si>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</si>
  <si>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</si>
  <si>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</si>
  <si>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</si>
  <si>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</si>
  <si>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</si>
  <si>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</si>
  <si>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</si>
  <si>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</si>
  <si>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</si>
  <si>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</si>
  <si>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</si>
  <si>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</si>
  <si>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</si>
  <si>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</si>
  <si>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</si>
  <si>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</si>
  <si>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</si>
  <si>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</si>
  <si>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</si>
  <si>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</si>
  <si>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</si>
  <si>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</si>
  <si>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</si>
  <si>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</si>
  <si>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</si>
  <si>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</si>
  <si>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</si>
  <si>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</si>
  <si>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</si>
  <si>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</si>
  <si>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</si>
  <si>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101</t>
  </si>
  <si>
    <t>Komunikace</t>
  </si>
  <si>
    <t>STA</t>
  </si>
  <si>
    <t>{284342df-163a-4d10-af02-13c24b59e525}</t>
  </si>
  <si>
    <t>2</t>
  </si>
  <si>
    <t>102</t>
  </si>
  <si>
    <t>Parkovací stání, chodníky, stezka pro pěší a cyklisty</t>
  </si>
  <si>
    <t>{34f715ba-5c2d-4cd1-9479-502240ca3d55}</t>
  </si>
  <si>
    <t>822 55 71</t>
  </si>
  <si>
    <t>901</t>
  </si>
  <si>
    <t>VRN</t>
  </si>
  <si>
    <t>VON</t>
  </si>
  <si>
    <t>{89e0b602-f2e8-4929-ae81-92b478d3166e}</t>
  </si>
  <si>
    <t>Zpět na list:</t>
  </si>
  <si>
    <t>KRYCÍ LIST SOUPISU</t>
  </si>
  <si>
    <t>Objekt:</t>
  </si>
  <si>
    <t>101 - Komunikace</t>
  </si>
  <si>
    <t>SÚS Plzeňského kraje, p.o.</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</si>
  <si>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</si>
  <si>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</si>
  <si>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</si>
  <si>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</si>
  <si>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</si>
  <si>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</si>
  <si>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</si>
  <si>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</si>
  <si>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</si>
  <si>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</si>
  <si>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</si>
  <si>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</si>
  <si>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</si>
  <si>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</si>
  <si>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</si>
  <si>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</si>
  <si>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</si>
  <si>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</si>
  <si>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</si>
  <si>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</si>
  <si>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</si>
  <si>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</si>
  <si>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</si>
  <si>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</si>
  <si>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</si>
  <si>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</si>
  <si>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</si>
  <si>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</si>
  <si>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</si>
  <si>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</si>
  <si>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</si>
  <si>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</si>
  <si>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</si>
  <si>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113106522</t>
  </si>
  <si>
    <t>Rozebrání dlažeb vozovek pl přes 200 m2 z drobných kostek do lože ze živice</t>
  </si>
  <si>
    <t>m2</t>
  </si>
  <si>
    <t>CS ÚRS 2016 01</t>
  </si>
  <si>
    <t>4</t>
  </si>
  <si>
    <t>1954051674</t>
  </si>
  <si>
    <t>PP</t>
  </si>
  <si>
    <t>Rozebrání dlažeb a dílců komunikací pro pěší, vozovek a ploch s přemístěním hmot na skládku na vzdálenost do 3 m nebo s naložením na dopravní prostředek vozovek a ploch, s jakoukoliv výplní spár v ploše jednotlivě přes 200 m2 z drobných kostek nebo odseků kladených do lože ze živice</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</si>
  <si>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</si>
  <si>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</si>
  <si>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</si>
  <si>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"pod stáv. živičným krytem komunikace" 2500</t>
  </si>
  <si>
    <t>"(předpoklad)"</t>
  </si>
  <si>
    <t>113107226</t>
  </si>
  <si>
    <t>Odstranění podkladu pl přes 200 m2 z kameniva drceného tl 450 mm</t>
  </si>
  <si>
    <t>-1305719099</t>
  </si>
  <si>
    <t>Odstranění podkladů nebo krytů s přemístěním hmot na skládku na vzdálenost do 20 m nebo s naložením na dopravní prostředek v ploše jednotlivě přes 200 m2 z kameniva hrubého drceného se štětem, o tl. vrstvy přes 250 do 450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</si>
  <si>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</si>
  <si>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"pod stáv. krytem komunikace" 8710</t>
  </si>
  <si>
    <t>3</t>
  </si>
  <si>
    <t>113107242</t>
  </si>
  <si>
    <t>Odstranění podkladu pl přes 200 m2 živičných tl 100 mm</t>
  </si>
  <si>
    <t>-358253400</t>
  </si>
  <si>
    <t>Odstranění podkladů nebo krytů s přemístěním hmot na skládku na vzdálenost do 20 m nebo s naložením na dopravní prostředek v ploše jednotlivě přes 200 m2 živičných, o tl. vrstvy přes 50 do 100 mm</t>
  </si>
  <si>
    <t>"stáv. kryt komunikace" 8710</t>
  </si>
  <si>
    <t>113154124</t>
  </si>
  <si>
    <t>Frézování živičného krytu tl 100 mm pruh š 1 m pl do 500 m2 bez překážek v trase</t>
  </si>
  <si>
    <t>-582885714</t>
  </si>
  <si>
    <t>Frézování živičného podkladu nebo krytu s naložením na dopravní prostředek plochy do 500 m2 bez překážek v trase pruhu šířky přes 0,5 m do 1 m, tloušťky vrstvy 100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</si>
  <si>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</si>
  <si>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"oprava neúnosné a rozpadlé podkladní asf. vrstvy komunikace" 150</t>
  </si>
  <si>
    <t>"(bude upřesněno investorem po provedeném frézování)"</t>
  </si>
  <si>
    <t>5</t>
  </si>
  <si>
    <t>113154264</t>
  </si>
  <si>
    <t>Frézování živičného krytu tl 100 mm pruh š 2 m pl do 1000 m2 s překážkami v trase</t>
  </si>
  <si>
    <t>-737456000</t>
  </si>
  <si>
    <t>Frézování živičného podkladu nebo krytu s naložením na dopravní prostředek plochy přes 500 do 1 000 m2 s překážkami v trase pruhu šířky přes 1 m do 2 m, tloušťky vrstvy 100 mm</t>
  </si>
  <si>
    <t>"KOMUNIKACE"</t>
  </si>
  <si>
    <t>"km 1,002 08 - 1,072 91" 520</t>
  </si>
  <si>
    <t>"AUTOBUSOVÝ ZÁLIV"</t>
  </si>
  <si>
    <t>"km 0,999 08 - 1,069 93 L" 140</t>
  </si>
  <si>
    <t>Součet</t>
  </si>
  <si>
    <t>6</t>
  </si>
  <si>
    <t>113201112</t>
  </si>
  <si>
    <t>Vytrhání obrub silničních ležatých</t>
  </si>
  <si>
    <t>m</t>
  </si>
  <si>
    <t>1325423571</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</si>
  <si>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</si>
  <si>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</si>
  <si>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"stáv. obrubníky v trase" 105</t>
  </si>
  <si>
    <t>7</t>
  </si>
  <si>
    <t>113202111</t>
  </si>
  <si>
    <t>Vytrhání obrub krajníků obrubníků stojatých</t>
  </si>
  <si>
    <t>2036731014</t>
  </si>
  <si>
    <t>Vytrhání obrub s vybouráním lože, s přemístěním hmot na skládku na vzdálenost do 3 m nebo s naložením na dopravní prostředek z krajníků nebo obrubníků stojatých</t>
  </si>
  <si>
    <t>"stáv. sil. obrubníky v trase"</t>
  </si>
  <si>
    <t>"žulový krajník" 240</t>
  </si>
  <si>
    <t>"betonový obrubník" 925</t>
  </si>
  <si>
    <t>8</t>
  </si>
  <si>
    <t>113203111</t>
  </si>
  <si>
    <t>Vytrhání obrub z dlažebních kostek</t>
  </si>
  <si>
    <t>-1177007228</t>
  </si>
  <si>
    <t>Vytrhání obrub s vybouráním lože, s přemístěním hmot na skládku na vzdálenost do 3 m nebo s naložením na dopravní prostředek z dlažebních kostek</t>
  </si>
  <si>
    <t>"stáv. přídlažba" 105+240+925</t>
  </si>
  <si>
    <t>9</t>
  </si>
  <si>
    <t>122301103</t>
  </si>
  <si>
    <t>Odkopávky a prokopávky nezapažené v hornině tř. 4 objem do 5000 m3</t>
  </si>
  <si>
    <t>m3</t>
  </si>
  <si>
    <t>-842672608</t>
  </si>
  <si>
    <t>Odkopávky a prokopávky nezapažené s přehozením výkopku na vzdálenost do 3 m nebo s naložením na dopravní prostředek v hornině tř. 4 přes 1 000 do 5 000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</si>
  <si>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</si>
  <si>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"pro novou konstrukci komunikace"</t>
  </si>
  <si>
    <t>"určeno z příčných řezů" 1720</t>
  </si>
  <si>
    <t>"v místě sanace podkladních zemin v aktivní zóně"</t>
  </si>
  <si>
    <t>"km 0,035 59 - 0,400 00" ((364,5*7)+20)*0,3</t>
  </si>
  <si>
    <t>"km 0,400 00 - 1,002 08" (602*7)*0,4</t>
  </si>
  <si>
    <t>"AUTOBUSOVÉ ZÁLIVY"</t>
  </si>
  <si>
    <t>"km 0,222 96 - 0,269 84 P" 80*0,3</t>
  </si>
  <si>
    <t>"km 0,240 88 - 0,277 79 L" 60*0,3</t>
  </si>
  <si>
    <t>122301109</t>
  </si>
  <si>
    <t>Příplatek za lepivost u odkopávek nezapažených v hornině tř. 4</t>
  </si>
  <si>
    <t>1262985924</t>
  </si>
  <si>
    <t>Odkopávky a prokopávky nezapažené s přehozením výkopku na vzdálenost do 3 m nebo s naložením na dopravní prostředek v hornině tř. 4 Příplatek k cenám za lepivost horniny tř. 4</t>
  </si>
  <si>
    <t>11</t>
  </si>
  <si>
    <t>131301101</t>
  </si>
  <si>
    <t>Hloubení jam nezapažených v hornině tř. 4 objemu do 100 m3</t>
  </si>
  <si>
    <t>1070768994</t>
  </si>
  <si>
    <t>Hloubení nezapažených jam a zářezů s urovnáním dna do předepsaného profilu a spádu v hornině tř. 4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</si>
  <si>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</si>
  <si>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uliční vpusti"</t>
  </si>
  <si>
    <t>1,5*1,5*1,5*23</t>
  </si>
  <si>
    <t>"(UV1, UV4, UV5, UV7, UV9, UV10, UV11, UV15, UV16, UV20, UV26 - UV30, UV33, UV35 - UV41)"</t>
  </si>
  <si>
    <t>12</t>
  </si>
  <si>
    <t>131301109</t>
  </si>
  <si>
    <t>Příplatek za lepivost u hloubení jam nezapažených v hornině tř. 4</t>
  </si>
  <si>
    <t>-948950027</t>
  </si>
  <si>
    <t>Hloubení nezapažených jam a zářezů s urovnáním dna do předepsaného profilu a spádu Příplatek k cenám za lepivost horniny tř. 4</t>
  </si>
  <si>
    <t>13</t>
  </si>
  <si>
    <t>132301101</t>
  </si>
  <si>
    <t>Hloubení rýh š do 600 mm v hornině tř. 4 objemu do 100 m3</t>
  </si>
  <si>
    <t>-1965870034</t>
  </si>
  <si>
    <t>Hloubení zapažených i nezapažených rýh šířky do 600 mm s urovnáním dna do předepsaného profilu a spádu v hornině tř. 4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</si>
  <si>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</si>
  <si>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podélnou drenáž"</t>
  </si>
  <si>
    <t>0,5*0,4*1090</t>
  </si>
  <si>
    <t>14</t>
  </si>
  <si>
    <t>132301109</t>
  </si>
  <si>
    <t>Příplatek za lepivost k hloubení rýh š do 600 mm v hornině tř. 4</t>
  </si>
  <si>
    <t>405099332</t>
  </si>
  <si>
    <t>Hloubení zapažených i nezapažených rýh šířky do 600 mm s urovnáním dna do předepsaného profilu a spádu v hornině tř. 4 Příplatek k cenám za lepivost horniny tř. 4</t>
  </si>
  <si>
    <t>132301201</t>
  </si>
  <si>
    <t>Hloubení rýh š do 2000 mm v hornině tř. 4 objemu do 100 m3</t>
  </si>
  <si>
    <t>1200949784</t>
  </si>
  <si>
    <t>Hloubení zapažených i nezapažených rýh šířky přes 600 do 2 000 mm s urovnáním dna do předepsaného profilu a spádu v hornině tř. 4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</si>
  <si>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</si>
  <si>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přípojky nových UV"</t>
  </si>
  <si>
    <t>0,9*1,5*96</t>
  </si>
  <si>
    <t>16</t>
  </si>
  <si>
    <t>132301209</t>
  </si>
  <si>
    <t>Příplatek za lepivost k hloubení rýh š do 2000 mm v hornině tř. 4</t>
  </si>
  <si>
    <t>1600047462</t>
  </si>
  <si>
    <t>Hloubení zapažených i nezapažených rýh šířky přes 600 do 2 000 mm s urovnáním dna do předepsaného profilu a spádu v hornině tř. 4 Příplatek k cenám za lepivost horniny tř. 4</t>
  </si>
  <si>
    <t>17</t>
  </si>
  <si>
    <t>161101101</t>
  </si>
  <si>
    <t>Svislé přemístění výkopku z horniny tř. 1 až 4 hl výkopu do 2,5 m</t>
  </si>
  <si>
    <t>538906156</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</si>
  <si>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</si>
  <si>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</si>
  <si>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položky hloubení jam a rýh"</t>
  </si>
  <si>
    <t>77,5+218+129,5</t>
  </si>
  <si>
    <t>18</t>
  </si>
  <si>
    <t>162301102</t>
  </si>
  <si>
    <t>Vodorovné přemístění do 1000 m výkopku/sypaniny z horniny tř. 1 až 4</t>
  </si>
  <si>
    <t>-1551667479</t>
  </si>
  <si>
    <t>Vodorovné přemístění výkopku nebo sypaniny po suchu na obvyklém dopravním prostředku, bez naložení výkopku, avšak se složením bez rozhrnutí z horniny tř. 1 až 4 na vzdálenost přes 500 do 1 000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</si>
  <si>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</si>
  <si>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"zemina na dočasnou skládku a zpět"</t>
  </si>
  <si>
    <t>"pro obsyp UV" 54,5*2</t>
  </si>
  <si>
    <t>"pro zásyp rýh" 78*2</t>
  </si>
  <si>
    <t>"pro terénní úpravy" 150*2</t>
  </si>
  <si>
    <t>19</t>
  </si>
  <si>
    <t>162701105</t>
  </si>
  <si>
    <t>Vodorovné přemístění do 10000 m výkopku/sypaniny z horniny tř. 1 až 4</t>
  </si>
  <si>
    <t>-1784929738</t>
  </si>
  <si>
    <t>Vodorovné přemístění výkopku nebo sypaniny po suchu na obvyklém dopravním prostředku, bez naložení výkopku, avšak se složením bez rozhrnutí z horniny tř. 1 až 4 na vzdálenost přes 9 000 do 10 000 m</t>
  </si>
  <si>
    <t>"odvoz výkopku zeminy - přebytečná a nevhodná zemina"</t>
  </si>
  <si>
    <t>"celkem natěženo zeminy" 4219+77,5+218+129,5</t>
  </si>
  <si>
    <t>"pro obsyp UV" -54,5</t>
  </si>
  <si>
    <t>"pro zásyp rýh" -78</t>
  </si>
  <si>
    <t>"pro terénní úpravy" -150</t>
  </si>
  <si>
    <t>20</t>
  </si>
  <si>
    <t>162701109</t>
  </si>
  <si>
    <t>Příplatek k vodorovnému přemístění výkopku/sypaniny z horniny tř. 1 až 4 ZKD 1000 m přes 10000 m</t>
  </si>
  <si>
    <t>725369825</t>
  </si>
  <si>
    <t>Vodorovné přemístění výkopku nebo sypaniny po suchu na obvyklém dopravním prostředku, bez naložení výkopku, avšak se složením bez rozhrnutí z horniny tř. 1 až 4 na vzdálenost Příplatek k ceně za každých dalších i započatých 1 000 m</t>
  </si>
  <si>
    <t>"do 17-ti km" 6*4361,5</t>
  </si>
  <si>
    <t>"(recyklační centrum AZS 98 Újezd u Domažlic)"</t>
  </si>
  <si>
    <t>167101101</t>
  </si>
  <si>
    <t>Nakládání výkopku z hornin tř. 1 až 4 do 100 m3</t>
  </si>
  <si>
    <t>-909125221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</si>
  <si>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</si>
  <si>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</si>
  <si>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z dočasné skládky zpět"</t>
  </si>
  <si>
    <t>"pro obsyp UV" 54,5</t>
  </si>
  <si>
    <t>"pro zásyp rýh" 78</t>
  </si>
  <si>
    <t>"pro terénní úpravy" 150</t>
  </si>
  <si>
    <t>22</t>
  </si>
  <si>
    <t>171201201</t>
  </si>
  <si>
    <t>Uložení sypaniny na skládky</t>
  </si>
  <si>
    <t>-936916047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</si>
  <si>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</si>
  <si>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"zemina dočasná" 282,5</t>
  </si>
  <si>
    <t>"zemina trvalá" 4361,5</t>
  </si>
  <si>
    <t>23</t>
  </si>
  <si>
    <t>171201211</t>
  </si>
  <si>
    <t>Poplatek za uložení odpadu ze sypaniny na skládce (skládkovné)</t>
  </si>
  <si>
    <t>t</t>
  </si>
  <si>
    <t>-687757484</t>
  </si>
  <si>
    <t>Uložení sypaniny poplatek za uložení sypaniny na skládce (skládkovné)</t>
  </si>
  <si>
    <t>"zemina trvalá" 4361,5*2</t>
  </si>
  <si>
    <t>"(objemová hmotnost zeminy cca 2000 kg/m3)"</t>
  </si>
  <si>
    <t>24</t>
  </si>
  <si>
    <t>174101101</t>
  </si>
  <si>
    <t>Zásyp jam, šachet rýh nebo kolem objektů sypaninou se zhutněním</t>
  </si>
  <si>
    <t>971833844</t>
  </si>
  <si>
    <t>Zásyp sypaninou z jakékoliv horniny s uložením výkopku ve vrstvách se zhutněním jam, šachet, rýh nebo kolem objektů v těchto vykopávkách</t>
  </si>
</sst>
</file>

<file path=xl/styles.xml><?xml version="1.0" encoding="utf-8"?>
<styleSheet xmlns="http://schemas.openxmlformats.org/spreadsheetml/2006/main">
  <numFmts count="4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 &quot;EUR&quot;;\-#,##0\ &quot;EUR&quot;"/>
    <numFmt numFmtId="185" formatCode="#,##0\ &quot;EUR&quot;;[Red]\-#,##0\ &quot;EUR&quot;"/>
    <numFmt numFmtId="186" formatCode="#,##0.00\ &quot;EUR&quot;;\-#,##0.00\ &quot;EUR&quot;"/>
    <numFmt numFmtId="187" formatCode="#,##0.00\ &quot;EUR&quot;;[Red]\-#,##0.00\ &quot;EUR&quot;"/>
    <numFmt numFmtId="188" formatCode="_-* #,##0\ &quot;EUR&quot;_-;\-* #,##0\ &quot;EUR&quot;_-;_-* &quot;-&quot;\ &quot;EUR&quot;_-;_-@_-"/>
    <numFmt numFmtId="189" formatCode="_-* #,##0\ _E_U_R_-;\-* #,##0\ _E_U_R_-;_-* &quot;-&quot;\ _E_U_R_-;_-@_-"/>
    <numFmt numFmtId="190" formatCode="_-* #,##0.00\ &quot;EUR&quot;_-;\-* #,##0.00\ &quot;EUR&quot;_-;_-* &quot;-&quot;??\ &quot;EUR&quot;_-;_-@_-"/>
    <numFmt numFmtId="191" formatCode="_-* #,##0.00\ _E_U_R_-;\-* #,##0.00\ _E_U_R_-;_-* &quot;-&quot;??\ _E_U_R_-;_-@_-"/>
    <numFmt numFmtId="192" formatCode="#,##0.00;\-#,##0.00"/>
    <numFmt numFmtId="193" formatCode="0.00%;\-0.00%"/>
    <numFmt numFmtId="194" formatCode="#,##0.00000;\-#,##0.00000"/>
    <numFmt numFmtId="195" formatCode="#,##0.000;\-#,##0.000"/>
    <numFmt numFmtId="196" formatCode="&quot;Áno&quot;;&quot;Áno&quot;;&quot;Nie&quot;"/>
    <numFmt numFmtId="197" formatCode="&quot;Pravda&quot;;&quot;Pravda&quot;;&quot;Nepravda&quot;"/>
    <numFmt numFmtId="198" formatCode="&quot;Zapnuté&quot;;&quot;Zapnuté&quot;;&quot;Vypnuté&quot;"/>
    <numFmt numFmtId="199" formatCode="[$€-2]\ #\ ##,000_);[Red]\([$€-2]\ #\ ##,000\)"/>
  </numFmts>
  <fonts count="78">
    <font>
      <sz val="8"/>
      <name val="Trebuchet MS"/>
      <family val="2"/>
    </font>
    <font>
      <b/>
      <sz val="11"/>
      <name val="Calibri"/>
      <family val="2"/>
    </font>
    <font>
      <i/>
      <sz val="11"/>
      <name val="Calibri"/>
      <family val="2"/>
    </font>
    <font>
      <b/>
      <i/>
      <sz val="11"/>
      <name val="Calibri"/>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36"/>
      <name val="Trebuchet MS"/>
      <family val="2"/>
    </font>
    <font>
      <sz val="8"/>
      <color indexed="10"/>
      <name val="Trebuchet MS"/>
      <family val="2"/>
    </font>
    <font>
      <sz val="8"/>
      <color indexed="32"/>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37"/>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b/>
      <sz val="12"/>
      <color indexed="16"/>
      <name val="Trebuchet MS"/>
      <family val="2"/>
    </font>
    <font>
      <sz val="9"/>
      <color indexed="8"/>
      <name val="Trebuchet MS"/>
      <family val="2"/>
    </font>
    <font>
      <sz val="8"/>
      <color indexed="37"/>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u val="single"/>
      <sz val="11"/>
      <color indexed="12"/>
      <name val="Calibri"/>
      <family val="2"/>
    </font>
    <font>
      <u val="single"/>
      <sz val="11"/>
      <color indexed="36"/>
      <name val="Calibri"/>
      <family val="2"/>
    </font>
    <font>
      <sz val="18"/>
      <color indexed="12"/>
      <name val="Wingdings 2"/>
      <family val="1"/>
    </font>
    <font>
      <sz val="10"/>
      <color indexed="37"/>
      <name val="Trebuchet MS"/>
      <family val="2"/>
    </font>
    <font>
      <sz val="10"/>
      <name val="Trebuchet MS"/>
      <family val="2"/>
    </font>
    <font>
      <u val="single"/>
      <sz val="10"/>
      <color indexed="12"/>
      <name val="Trebuchet MS"/>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i/>
      <sz val="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3"/>
      <name val="Calibri"/>
      <family val="2"/>
    </font>
    <font>
      <sz val="11"/>
      <color indexed="53"/>
      <name val="Calibri"/>
      <family val="2"/>
    </font>
    <font>
      <sz val="11"/>
      <color indexed="16"/>
      <name val="Calibri"/>
      <family val="2"/>
    </font>
    <font>
      <sz val="8"/>
      <name val="Tahoma"/>
      <family val="2"/>
    </font>
    <font>
      <sz val="11"/>
      <color theme="1"/>
      <name val="Calibri"/>
      <family val="2"/>
    </font>
    <font>
      <b/>
      <sz val="11"/>
      <color theme="1"/>
      <name val="Calibri"/>
      <family val="2"/>
    </font>
    <font>
      <sz val="11"/>
      <color rgb="FF3F3F76"/>
      <name val="Calibri"/>
      <family val="2"/>
    </font>
    <font>
      <sz val="11"/>
      <color rgb="FF9C6500"/>
      <name val="Calibri"/>
      <family val="2"/>
    </font>
    <font>
      <b/>
      <sz val="11"/>
      <color rgb="FF3F3F3F"/>
      <name val="Calibri"/>
      <family val="2"/>
    </font>
    <font>
      <sz val="11"/>
      <color rgb="FF0061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rgb="FFFFC7CE"/>
        <bgColor indexed="64"/>
      </patternFill>
    </fill>
    <fill>
      <patternFill patternType="solid">
        <fgColor rgb="FFFFCC9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right/>
      <top style="thin">
        <color indexed="54"/>
      </top>
      <bottom style="double">
        <color indexed="54"/>
      </bottom>
    </border>
    <border>
      <left/>
      <right/>
      <top/>
      <bottom style="thick">
        <color indexed="54"/>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double">
        <color rgb="FFFF8001"/>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dotted">
        <color indexed="8"/>
      </top>
      <bottom/>
    </border>
    <border>
      <left/>
      <right/>
      <top/>
      <bottom style="dotted">
        <color indexed="8"/>
      </bottom>
    </border>
    <border>
      <left style="dotted">
        <color indexed="8"/>
      </left>
      <right/>
      <top style="dotted">
        <color indexed="8"/>
      </top>
      <bottom style="dotted">
        <color indexed="8"/>
      </bottom>
    </border>
    <border>
      <left/>
      <right/>
      <top style="dotted">
        <color indexed="8"/>
      </top>
      <bottom style="dotted">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dotted">
        <color indexed="55"/>
      </top>
      <bottom/>
    </border>
    <border>
      <left/>
      <right style="dotted">
        <color indexed="55"/>
      </right>
      <top style="dotted">
        <color indexed="55"/>
      </top>
      <bottom/>
    </border>
    <border>
      <left style="dotted">
        <color indexed="55"/>
      </left>
      <right/>
      <top/>
      <bottom/>
    </border>
    <border>
      <left/>
      <right style="dotted">
        <color indexed="55"/>
      </right>
      <top/>
      <bottom/>
    </border>
    <border>
      <left/>
      <right style="dotted">
        <color indexed="8"/>
      </right>
      <top style="dotted">
        <color indexed="8"/>
      </top>
      <bottom style="dotted">
        <color indexed="8"/>
      </bottom>
    </border>
    <border>
      <left style="dotted">
        <color indexed="55"/>
      </left>
      <right/>
      <top style="dotted">
        <color indexed="55"/>
      </top>
      <bottom style="dotted">
        <color indexed="55"/>
      </bottom>
    </border>
    <border>
      <left/>
      <right/>
      <top style="dotted">
        <color indexed="55"/>
      </top>
      <bottom style="dotted">
        <color indexed="55"/>
      </bottom>
    </border>
    <border>
      <left/>
      <right style="dotted">
        <color indexed="55"/>
      </right>
      <top style="dotted">
        <color indexed="55"/>
      </top>
      <bottom style="dotted">
        <color indexed="55"/>
      </bottom>
    </border>
    <border>
      <left style="dotted">
        <color indexed="55"/>
      </left>
      <right/>
      <top style="dotted">
        <color indexed="55"/>
      </top>
      <bottom/>
    </border>
    <border>
      <left style="dotted">
        <color indexed="55"/>
      </left>
      <right/>
      <top/>
      <bottom style="dotted">
        <color indexed="55"/>
      </bottom>
    </border>
    <border>
      <left/>
      <right/>
      <top/>
      <bottom style="dotted">
        <color indexed="55"/>
      </bottom>
    </border>
    <border>
      <left/>
      <right style="dotted">
        <color indexed="55"/>
      </right>
      <top/>
      <bottom style="dotted">
        <color indexed="55"/>
      </bottom>
    </border>
    <border>
      <left/>
      <right style="thin">
        <color indexed="8"/>
      </right>
      <top style="dotted">
        <color indexed="55"/>
      </top>
      <bottom/>
    </border>
    <border>
      <left/>
      <right style="thin">
        <color indexed="8"/>
      </right>
      <top style="dotted">
        <color indexed="8"/>
      </top>
      <bottom style="dotted">
        <color indexed="8"/>
      </bottom>
    </border>
    <border>
      <left style="dotted">
        <color indexed="55"/>
      </left>
      <right style="dotted">
        <color indexed="55"/>
      </right>
      <top style="dotted">
        <color indexed="55"/>
      </top>
      <bottom style="dotted">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2" borderId="0" applyNumberFormat="0" applyBorder="0" applyAlignment="0" applyProtection="0"/>
    <xf numFmtId="0" fontId="70" fillId="5" borderId="0" applyNumberFormat="0" applyBorder="0" applyAlignment="0" applyProtection="0"/>
    <xf numFmtId="0" fontId="70" fillId="4" borderId="0" applyNumberFormat="0" applyBorder="0" applyAlignment="0" applyProtection="0"/>
    <xf numFmtId="0" fontId="44" fillId="2"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3"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2"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3"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2"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66" fillId="18" borderId="1" applyNumberFormat="0" applyAlignment="0" applyProtection="0"/>
    <xf numFmtId="0" fontId="71" fillId="0" borderId="2"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7"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8" fillId="0" borderId="0" applyNumberFormat="0" applyFill="0" applyBorder="0" applyAlignment="0" applyProtection="0"/>
    <xf numFmtId="0" fontId="68" fillId="19" borderId="0" applyNumberFormat="0" applyBorder="0" applyAlignment="0" applyProtection="0"/>
    <xf numFmtId="0" fontId="72" fillId="20" borderId="1" applyNumberFormat="0" applyAlignment="0" applyProtection="0"/>
    <xf numFmtId="0" fontId="47" fillId="21" borderId="6" applyNumberFormat="0" applyAlignment="0" applyProtection="0"/>
    <xf numFmtId="0" fontId="47" fillId="22" borderId="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0" borderId="10" applyNumberFormat="0" applyFill="0" applyAlignment="0" applyProtection="0"/>
    <xf numFmtId="0" fontId="50" fillId="0" borderId="0" applyNumberFormat="0" applyFill="0" applyBorder="0" applyAlignment="0" applyProtection="0"/>
    <xf numFmtId="0" fontId="62" fillId="0" borderId="0" applyNumberFormat="0" applyFill="0" applyBorder="0" applyAlignment="0" applyProtection="0"/>
    <xf numFmtId="0" fontId="51" fillId="11" borderId="0" applyNumberFormat="0" applyBorder="0" applyAlignment="0" applyProtection="0"/>
    <xf numFmtId="0" fontId="73" fillId="23" borderId="0" applyNumberFormat="0" applyBorder="0" applyAlignment="0" applyProtection="0"/>
    <xf numFmtId="0" fontId="0" fillId="0" borderId="0" applyAlignment="0">
      <protection locked="0"/>
    </xf>
    <xf numFmtId="0" fontId="0" fillId="24" borderId="11" applyNumberFormat="0" applyFont="0" applyAlignment="0" applyProtection="0"/>
    <xf numFmtId="0" fontId="74" fillId="18" borderId="12" applyNumberFormat="0" applyAlignment="0" applyProtection="0"/>
    <xf numFmtId="0" fontId="39" fillId="0" borderId="0" applyNumberFormat="0" applyFill="0" applyBorder="0" applyAlignment="0" applyProtection="0"/>
    <xf numFmtId="0" fontId="0" fillId="4" borderId="13" applyNumberFormat="0" applyFont="0" applyAlignment="0" applyProtection="0"/>
    <xf numFmtId="0" fontId="52" fillId="0" borderId="14" applyNumberFormat="0" applyFill="0" applyAlignment="0" applyProtection="0"/>
    <xf numFmtId="9" fontId="0" fillId="0" borderId="0" applyFont="0" applyFill="0" applyBorder="0" applyAlignment="0" applyProtection="0"/>
    <xf numFmtId="0" fontId="67" fillId="0" borderId="15" applyNumberFormat="0" applyFill="0" applyAlignment="0" applyProtection="0"/>
    <xf numFmtId="0" fontId="53" fillId="0" borderId="16" applyNumberFormat="0" applyFill="0" applyAlignment="0" applyProtection="0"/>
    <xf numFmtId="0" fontId="75" fillId="25" borderId="0" applyNumberFormat="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 borderId="17" applyNumberFormat="0" applyAlignment="0" applyProtection="0"/>
    <xf numFmtId="0" fontId="57" fillId="26" borderId="17" applyNumberFormat="0" applyAlignment="0" applyProtection="0"/>
    <xf numFmtId="0" fontId="58" fillId="26" borderId="18" applyNumberFormat="0" applyAlignment="0" applyProtection="0"/>
    <xf numFmtId="0" fontId="77" fillId="0" borderId="0" applyNumberFormat="0" applyFill="0" applyBorder="0" applyAlignment="0" applyProtection="0"/>
    <xf numFmtId="0" fontId="59" fillId="0" borderId="0" applyNumberFormat="0" applyFill="0" applyBorder="0" applyAlignment="0" applyProtection="0"/>
    <xf numFmtId="0" fontId="60" fillId="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27" borderId="0" applyNumberFormat="0" applyBorder="0" applyAlignment="0" applyProtection="0"/>
    <xf numFmtId="0" fontId="45" fillId="16"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30" borderId="0" applyNumberFormat="0" applyBorder="0" applyAlignment="0" applyProtection="0"/>
  </cellStyleXfs>
  <cellXfs count="378">
    <xf numFmtId="0" fontId="0"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vertical="center" wrapText="1"/>
    </xf>
    <xf numFmtId="0" fontId="10" fillId="0" borderId="0" xfId="0" applyFont="1" applyAlignment="1">
      <alignment/>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11" borderId="0" xfId="0" applyFont="1" applyFill="1" applyAlignment="1">
      <alignment horizontal="left" vertical="center"/>
    </xf>
    <xf numFmtId="0" fontId="0" fillId="11" borderId="0" xfId="0" applyFont="1" applyFill="1" applyAlignment="1">
      <alignment/>
    </xf>
    <xf numFmtId="0" fontId="15" fillId="0" borderId="0" xfId="0" applyFont="1" applyAlignment="1">
      <alignment horizontal="left" vertical="center"/>
    </xf>
    <xf numFmtId="0" fontId="0" fillId="0" borderId="0" xfId="0" applyFont="1" applyAlignment="1">
      <alignment horizontal="left" vertic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0" xfId="0" applyFont="1" applyBorder="1" applyAlignment="1">
      <alignment/>
    </xf>
    <xf numFmtId="0" fontId="16" fillId="0" borderId="0" xfId="0" applyFont="1" applyBorder="1" applyAlignment="1">
      <alignment horizontal="left" vertical="center"/>
    </xf>
    <xf numFmtId="0" fontId="0" fillId="0" borderId="23" xfId="0" applyFont="1" applyBorder="1" applyAlignment="1">
      <alignment/>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19" fillId="0" borderId="0" xfId="0" applyFont="1" applyBorder="1" applyAlignment="1">
      <alignment horizontal="left" vertical="center"/>
    </xf>
    <xf numFmtId="0" fontId="5" fillId="4" borderId="0" xfId="0" applyFont="1" applyFill="1" applyBorder="1" applyAlignment="1" applyProtection="1">
      <alignment horizontal="left" vertical="center"/>
      <protection locked="0"/>
    </xf>
    <xf numFmtId="49" fontId="5" fillId="4" borderId="0" xfId="0" applyNumberFormat="1" applyFont="1" applyFill="1" applyBorder="1" applyAlignment="1" applyProtection="1">
      <alignment horizontal="left" vertical="center"/>
      <protection locked="0"/>
    </xf>
    <xf numFmtId="0" fontId="0" fillId="0" borderId="24" xfId="0" applyFont="1" applyBorder="1" applyAlignment="1">
      <alignment/>
    </xf>
    <xf numFmtId="0" fontId="0" fillId="0" borderId="22" xfId="0" applyFont="1" applyBorder="1" applyAlignment="1">
      <alignment vertical="center"/>
    </xf>
    <xf numFmtId="0" fontId="0" fillId="0" borderId="0" xfId="0" applyFont="1" applyBorder="1" applyAlignment="1">
      <alignment vertical="center"/>
    </xf>
    <xf numFmtId="0" fontId="21" fillId="0" borderId="25" xfId="0" applyFont="1" applyBorder="1" applyAlignment="1">
      <alignment horizontal="left" vertical="center"/>
    </xf>
    <xf numFmtId="0" fontId="0" fillId="0" borderId="25" xfId="0" applyFont="1" applyBorder="1" applyAlignment="1">
      <alignment vertical="center"/>
    </xf>
    <xf numFmtId="0" fontId="0" fillId="0" borderId="23" xfId="0" applyFont="1" applyBorder="1" applyAlignment="1">
      <alignment vertical="center"/>
    </xf>
    <xf numFmtId="0" fontId="4" fillId="0" borderId="0" xfId="0" applyFont="1" applyBorder="1" applyAlignment="1">
      <alignment horizontal="right" vertical="center"/>
    </xf>
    <xf numFmtId="0" fontId="4" fillId="0" borderId="2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23" xfId="0" applyFont="1" applyBorder="1" applyAlignment="1">
      <alignment vertical="center"/>
    </xf>
    <xf numFmtId="0" fontId="0" fillId="26" borderId="0" xfId="0" applyFont="1" applyFill="1" applyBorder="1" applyAlignment="1">
      <alignment vertical="center"/>
    </xf>
    <xf numFmtId="0" fontId="6" fillId="26" borderId="26" xfId="0" applyFont="1" applyFill="1" applyBorder="1" applyAlignment="1">
      <alignment horizontal="left" vertical="center"/>
    </xf>
    <xf numFmtId="0" fontId="0" fillId="26" borderId="27" xfId="0" applyFont="1" applyFill="1" applyBorder="1" applyAlignment="1">
      <alignment vertical="center"/>
    </xf>
    <xf numFmtId="0" fontId="6" fillId="26" borderId="27" xfId="0" applyFont="1" applyFill="1" applyBorder="1" applyAlignment="1">
      <alignment horizontal="center" vertical="center"/>
    </xf>
    <xf numFmtId="4" fontId="6" fillId="26" borderId="27" xfId="0" applyNumberFormat="1" applyFont="1" applyFill="1" applyBorder="1" applyAlignment="1">
      <alignment vertical="center"/>
    </xf>
    <xf numFmtId="0" fontId="0" fillId="26" borderId="23"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16" fillId="0" borderId="0" xfId="0" applyFont="1" applyAlignment="1">
      <alignment horizontal="left" vertical="center"/>
    </xf>
    <xf numFmtId="0" fontId="5" fillId="0" borderId="22" xfId="0" applyFont="1" applyBorder="1" applyAlignment="1">
      <alignment vertical="center"/>
    </xf>
    <xf numFmtId="0" fontId="19" fillId="0" borderId="0" xfId="0" applyFont="1" applyAlignment="1">
      <alignment horizontal="left" vertical="center"/>
    </xf>
    <xf numFmtId="0" fontId="6" fillId="0" borderId="22" xfId="0" applyFont="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173" fontId="5" fillId="0" borderId="0" xfId="0" applyNumberFormat="1" applyFont="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5" fillId="26" borderId="35" xfId="0" applyFont="1" applyFill="1" applyBorder="1" applyAlignment="1">
      <alignment horizontal="center" vertical="center"/>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0" fillId="0" borderId="39"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6" fillId="0" borderId="0" xfId="0" applyFont="1" applyAlignment="1">
      <alignment horizontal="center" vertical="center"/>
    </xf>
    <xf numFmtId="4" fontId="23" fillId="0" borderId="33" xfId="0" applyNumberFormat="1" applyFont="1" applyBorder="1" applyAlignment="1">
      <alignment vertical="center"/>
    </xf>
    <xf numFmtId="4" fontId="23" fillId="0" borderId="0" xfId="0" applyNumberFormat="1" applyFont="1" applyBorder="1" applyAlignment="1">
      <alignment vertical="center"/>
    </xf>
    <xf numFmtId="174" fontId="23" fillId="0" borderId="0" xfId="0" applyNumberFormat="1" applyFont="1" applyBorder="1" applyAlignment="1">
      <alignment vertical="center"/>
    </xf>
    <xf numFmtId="4" fontId="23" fillId="0" borderId="34" xfId="0" applyNumberFormat="1" applyFont="1" applyBorder="1" applyAlignment="1">
      <alignment vertical="center"/>
    </xf>
    <xf numFmtId="0" fontId="25" fillId="0" borderId="0" xfId="0" applyFont="1" applyAlignment="1">
      <alignment horizontal="left" vertical="center"/>
    </xf>
    <xf numFmtId="0" fontId="7" fillId="0" borderId="22"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33" xfId="0" applyNumberFormat="1" applyFont="1" applyBorder="1" applyAlignment="1">
      <alignment vertical="center"/>
    </xf>
    <xf numFmtId="4" fontId="29" fillId="0" borderId="0" xfId="0" applyNumberFormat="1" applyFont="1" applyBorder="1" applyAlignment="1">
      <alignment vertical="center"/>
    </xf>
    <xf numFmtId="174" fontId="29" fillId="0" borderId="0" xfId="0" applyNumberFormat="1" applyFont="1" applyBorder="1" applyAlignment="1">
      <alignment vertical="center"/>
    </xf>
    <xf numFmtId="4" fontId="29" fillId="0" borderId="34" xfId="0" applyNumberFormat="1" applyFont="1" applyBorder="1" applyAlignment="1">
      <alignment vertical="center"/>
    </xf>
    <xf numFmtId="0" fontId="7" fillId="0" borderId="0" xfId="0" applyFont="1" applyAlignment="1">
      <alignment horizontal="left" vertical="center"/>
    </xf>
    <xf numFmtId="4" fontId="29" fillId="0" borderId="40" xfId="0" applyNumberFormat="1" applyFont="1" applyBorder="1" applyAlignment="1">
      <alignment vertical="center"/>
    </xf>
    <xf numFmtId="4" fontId="29" fillId="0" borderId="41" xfId="0" applyNumberFormat="1" applyFont="1" applyBorder="1" applyAlignment="1">
      <alignment vertical="center"/>
    </xf>
    <xf numFmtId="174" fontId="29" fillId="0" borderId="41" xfId="0" applyNumberFormat="1" applyFont="1" applyBorder="1" applyAlignment="1">
      <alignment vertical="center"/>
    </xf>
    <xf numFmtId="4" fontId="29" fillId="0" borderId="42" xfId="0" applyNumberFormat="1" applyFont="1" applyBorder="1" applyAlignment="1">
      <alignment vertical="center"/>
    </xf>
    <xf numFmtId="0" fontId="0" fillId="0" borderId="0" xfId="0" applyFont="1" applyAlignment="1" applyProtection="1">
      <alignment/>
      <protection locked="0"/>
    </xf>
    <xf numFmtId="0" fontId="0" fillId="0" borderId="20"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0" fillId="0" borderId="22"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23" xfId="0" applyFont="1" applyBorder="1" applyAlignment="1">
      <alignment vertical="center" wrapText="1"/>
    </xf>
    <xf numFmtId="0" fontId="0" fillId="0" borderId="31" xfId="0" applyFont="1" applyBorder="1" applyAlignment="1" applyProtection="1">
      <alignment vertical="center"/>
      <protection locked="0"/>
    </xf>
    <xf numFmtId="0" fontId="0" fillId="0" borderId="43"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4" fillId="0" borderId="0" xfId="0" applyFont="1" applyBorder="1" applyAlignment="1" applyProtection="1">
      <alignment horizontal="right" vertical="center"/>
      <protection locked="0"/>
    </xf>
    <xf numFmtId="4" fontId="4" fillId="0" borderId="0" xfId="0" applyNumberFormat="1" applyFont="1" applyBorder="1" applyAlignment="1">
      <alignment vertical="center"/>
    </xf>
    <xf numFmtId="172" fontId="4" fillId="0" borderId="0" xfId="0" applyNumberFormat="1" applyFont="1" applyBorder="1" applyAlignment="1" applyProtection="1">
      <alignment horizontal="right" vertical="center"/>
      <protection locked="0"/>
    </xf>
    <xf numFmtId="0" fontId="6" fillId="26" borderId="27" xfId="0" applyFont="1" applyFill="1" applyBorder="1" applyAlignment="1">
      <alignment horizontal="right" vertical="center"/>
    </xf>
    <xf numFmtId="0" fontId="0" fillId="26" borderId="27" xfId="0" applyFont="1" applyFill="1" applyBorder="1" applyAlignment="1" applyProtection="1">
      <alignment vertical="center"/>
      <protection locked="0"/>
    </xf>
    <xf numFmtId="0" fontId="0" fillId="26" borderId="44" xfId="0" applyFont="1" applyFill="1" applyBorder="1" applyAlignment="1">
      <alignment vertical="center"/>
    </xf>
    <xf numFmtId="0" fontId="0" fillId="0" borderId="2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lignment vertical="center"/>
    </xf>
    <xf numFmtId="0" fontId="5" fillId="26" borderId="0" xfId="0" applyFont="1" applyFill="1" applyBorder="1" applyAlignment="1">
      <alignment horizontal="left" vertical="center"/>
    </xf>
    <xf numFmtId="0" fontId="0" fillId="26" borderId="0" xfId="0" applyFont="1" applyFill="1" applyBorder="1" applyAlignment="1" applyProtection="1">
      <alignment vertical="center"/>
      <protection locked="0"/>
    </xf>
    <xf numFmtId="0" fontId="5" fillId="26" borderId="0" xfId="0" applyFont="1" applyFill="1" applyBorder="1" applyAlignment="1">
      <alignment horizontal="right" vertical="center"/>
    </xf>
    <xf numFmtId="0" fontId="30" fillId="0" borderId="0" xfId="0" applyFont="1" applyBorder="1" applyAlignment="1">
      <alignment horizontal="left" vertical="center"/>
    </xf>
    <xf numFmtId="0" fontId="8" fillId="0" borderId="22" xfId="0" applyFont="1" applyBorder="1" applyAlignment="1">
      <alignment vertical="center"/>
    </xf>
    <xf numFmtId="0" fontId="8" fillId="0" borderId="0" xfId="0" applyFont="1" applyBorder="1" applyAlignment="1">
      <alignment vertical="center"/>
    </xf>
    <xf numFmtId="0" fontId="8" fillId="0" borderId="41" xfId="0" applyFont="1" applyBorder="1" applyAlignment="1">
      <alignment horizontal="left" vertical="center"/>
    </xf>
    <xf numFmtId="0" fontId="8" fillId="0" borderId="41" xfId="0" applyFont="1" applyBorder="1" applyAlignment="1">
      <alignment vertical="center"/>
    </xf>
    <xf numFmtId="0" fontId="8" fillId="0" borderId="41" xfId="0" applyFont="1" applyBorder="1" applyAlignment="1" applyProtection="1">
      <alignment vertical="center"/>
      <protection locked="0"/>
    </xf>
    <xf numFmtId="4" fontId="8" fillId="0" borderId="41" xfId="0" applyNumberFormat="1" applyFont="1" applyBorder="1" applyAlignment="1">
      <alignment vertical="center"/>
    </xf>
    <xf numFmtId="0" fontId="8" fillId="0" borderId="23" xfId="0" applyFont="1" applyBorder="1" applyAlignment="1">
      <alignment vertical="center"/>
    </xf>
    <xf numFmtId="0" fontId="9" fillId="0" borderId="22" xfId="0" applyFont="1" applyBorder="1" applyAlignment="1">
      <alignment vertical="center"/>
    </xf>
    <xf numFmtId="0" fontId="9" fillId="0" borderId="0" xfId="0" applyFont="1" applyBorder="1" applyAlignment="1">
      <alignment vertical="center"/>
    </xf>
    <xf numFmtId="0" fontId="9" fillId="0" borderId="41" xfId="0" applyFont="1" applyBorder="1" applyAlignment="1">
      <alignment horizontal="left" vertical="center"/>
    </xf>
    <xf numFmtId="0" fontId="9" fillId="0" borderId="41" xfId="0" applyFont="1" applyBorder="1" applyAlignment="1">
      <alignment vertical="center"/>
    </xf>
    <xf numFmtId="0" fontId="9" fillId="0" borderId="41" xfId="0" applyFont="1" applyBorder="1" applyAlignment="1" applyProtection="1">
      <alignment vertical="center"/>
      <protection locked="0"/>
    </xf>
    <xf numFmtId="4" fontId="9" fillId="0" borderId="41" xfId="0" applyNumberFormat="1" applyFont="1" applyBorder="1" applyAlignment="1">
      <alignment vertical="center"/>
    </xf>
    <xf numFmtId="0" fontId="9" fillId="0" borderId="23" xfId="0" applyFont="1" applyBorder="1" applyAlignment="1">
      <alignment vertical="center"/>
    </xf>
    <xf numFmtId="0" fontId="0" fillId="0" borderId="0" xfId="0" applyFont="1" applyAlignment="1" applyProtection="1">
      <alignment vertical="center"/>
      <protection locked="0"/>
    </xf>
    <xf numFmtId="0" fontId="5"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22" xfId="0" applyFont="1" applyBorder="1" applyAlignment="1">
      <alignment horizontal="center" vertical="center" wrapText="1"/>
    </xf>
    <xf numFmtId="0" fontId="5" fillId="26" borderId="36" xfId="0" applyFont="1" applyFill="1" applyBorder="1" applyAlignment="1">
      <alignment horizontal="center" vertical="center" wrapText="1"/>
    </xf>
    <xf numFmtId="0" fontId="5" fillId="26" borderId="37" xfId="0" applyFont="1" applyFill="1" applyBorder="1" applyAlignment="1">
      <alignment horizontal="center" vertical="center" wrapText="1"/>
    </xf>
    <xf numFmtId="0" fontId="31" fillId="26" borderId="37" xfId="0" applyFont="1" applyFill="1" applyBorder="1" applyAlignment="1" applyProtection="1">
      <alignment horizontal="center" vertical="center" wrapText="1"/>
      <protection locked="0"/>
    </xf>
    <xf numFmtId="0" fontId="5" fillId="26" borderId="38" xfId="0" applyFont="1" applyFill="1" applyBorder="1" applyAlignment="1">
      <alignment horizontal="center" vertical="center" wrapText="1"/>
    </xf>
    <xf numFmtId="4" fontId="24" fillId="0" borderId="0" xfId="0" applyNumberFormat="1" applyFont="1" applyAlignment="1">
      <alignment/>
    </xf>
    <xf numFmtId="174" fontId="32" fillId="0" borderId="31" xfId="0" applyNumberFormat="1" applyFont="1" applyBorder="1" applyAlignment="1">
      <alignment/>
    </xf>
    <xf numFmtId="174" fontId="32" fillId="0" borderId="32" xfId="0" applyNumberFormat="1" applyFont="1" applyBorder="1" applyAlignment="1">
      <alignment/>
    </xf>
    <xf numFmtId="4" fontId="33" fillId="0" borderId="0" xfId="0" applyNumberFormat="1" applyFont="1" applyAlignment="1">
      <alignment vertical="center"/>
    </xf>
    <xf numFmtId="0" fontId="10" fillId="0" borderId="22" xfId="0" applyFont="1" applyBorder="1" applyAlignment="1">
      <alignmen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pplyProtection="1">
      <alignment/>
      <protection locked="0"/>
    </xf>
    <xf numFmtId="4" fontId="8" fillId="0" borderId="0" xfId="0" applyNumberFormat="1" applyFont="1" applyAlignment="1">
      <alignment/>
    </xf>
    <xf numFmtId="0" fontId="10" fillId="0" borderId="33" xfId="0" applyFont="1" applyBorder="1" applyAlignment="1">
      <alignment/>
    </xf>
    <xf numFmtId="0" fontId="10" fillId="0" borderId="0" xfId="0" applyFont="1" applyBorder="1" applyAlignment="1">
      <alignment/>
    </xf>
    <xf numFmtId="174" fontId="10" fillId="0" borderId="0" xfId="0" applyNumberFormat="1" applyFont="1" applyBorder="1" applyAlignment="1">
      <alignment/>
    </xf>
    <xf numFmtId="174" fontId="10" fillId="0" borderId="34" xfId="0" applyNumberFormat="1" applyFont="1" applyBorder="1" applyAlignment="1">
      <alignment/>
    </xf>
    <xf numFmtId="0" fontId="10" fillId="0" borderId="0" xfId="0" applyFont="1" applyAlignment="1">
      <alignment horizontal="center"/>
    </xf>
    <xf numFmtId="4" fontId="10" fillId="0" borderId="0" xfId="0" applyNumberFormat="1" applyFont="1" applyAlignment="1">
      <alignment vertical="center"/>
    </xf>
    <xf numFmtId="0" fontId="10" fillId="0" borderId="0" xfId="0" applyFont="1" applyBorder="1" applyAlignment="1">
      <alignment horizontal="left"/>
    </xf>
    <xf numFmtId="0" fontId="9" fillId="0" borderId="0" xfId="0" applyFont="1" applyBorder="1" applyAlignment="1">
      <alignment horizontal="left"/>
    </xf>
    <xf numFmtId="4" fontId="9" fillId="0" borderId="0" xfId="0" applyNumberFormat="1" applyFont="1" applyBorder="1" applyAlignment="1">
      <alignment/>
    </xf>
    <xf numFmtId="0" fontId="0" fillId="0" borderId="22" xfId="0" applyFont="1" applyBorder="1" applyAlignment="1" applyProtection="1">
      <alignment vertical="center"/>
      <protection/>
    </xf>
    <xf numFmtId="0" fontId="0" fillId="0" borderId="45" xfId="0" applyFont="1" applyBorder="1" applyAlignment="1" applyProtection="1">
      <alignment horizontal="center" vertical="center"/>
      <protection/>
    </xf>
    <xf numFmtId="49" fontId="0" fillId="0" borderId="45" xfId="0" applyNumberFormat="1"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45" xfId="0" applyFont="1" applyBorder="1" applyAlignment="1" applyProtection="1">
      <alignment horizontal="center" vertical="center" wrapText="1"/>
      <protection/>
    </xf>
    <xf numFmtId="175" fontId="0" fillId="0" borderId="45" xfId="0" applyNumberFormat="1" applyFont="1" applyBorder="1" applyAlignment="1" applyProtection="1">
      <alignment vertical="center"/>
      <protection/>
    </xf>
    <xf numFmtId="4" fontId="0" fillId="4" borderId="45" xfId="0" applyNumberFormat="1" applyFont="1" applyFill="1" applyBorder="1" applyAlignment="1" applyProtection="1">
      <alignment vertical="center"/>
      <protection locked="0"/>
    </xf>
    <xf numFmtId="4" fontId="0" fillId="0" borderId="45" xfId="0" applyNumberFormat="1" applyFont="1" applyBorder="1" applyAlignment="1" applyProtection="1">
      <alignment vertical="center"/>
      <protection/>
    </xf>
    <xf numFmtId="0" fontId="4" fillId="4" borderId="45" xfId="0" applyFont="1" applyFill="1" applyBorder="1" applyAlignment="1" applyProtection="1">
      <alignment horizontal="left" vertical="center"/>
      <protection locked="0"/>
    </xf>
    <xf numFmtId="0" fontId="4" fillId="0" borderId="0" xfId="0" applyFont="1" applyBorder="1" applyAlignment="1">
      <alignment horizontal="center" vertical="center"/>
    </xf>
    <xf numFmtId="174" fontId="4" fillId="0" borderId="0" xfId="0" applyNumberFormat="1" applyFont="1" applyBorder="1" applyAlignment="1">
      <alignment vertical="center"/>
    </xf>
    <xf numFmtId="174" fontId="4" fillId="0" borderId="34"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wrapText="1"/>
    </xf>
    <xf numFmtId="0" fontId="36" fillId="0" borderId="0" xfId="0" applyFont="1" applyAlignment="1">
      <alignment vertical="center" wrapText="1"/>
    </xf>
    <xf numFmtId="0" fontId="11" fillId="0" borderId="22"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75"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33" xfId="0" applyFont="1" applyBorder="1" applyAlignment="1">
      <alignment vertical="center"/>
    </xf>
    <xf numFmtId="0" fontId="11" fillId="0" borderId="0" xfId="0" applyFont="1" applyBorder="1" applyAlignment="1">
      <alignment vertical="center"/>
    </xf>
    <xf numFmtId="0" fontId="11" fillId="0" borderId="34" xfId="0" applyFont="1" applyBorder="1" applyAlignment="1">
      <alignment vertical="center"/>
    </xf>
    <xf numFmtId="0" fontId="12" fillId="0" borderId="22" xfId="0" applyFont="1" applyBorder="1" applyAlignment="1">
      <alignment vertical="center"/>
    </xf>
    <xf numFmtId="0" fontId="34"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0" xfId="0" applyFont="1" applyAlignment="1" applyProtection="1">
      <alignment vertical="center"/>
      <protection locked="0"/>
    </xf>
    <xf numFmtId="0" fontId="12" fillId="0" borderId="33" xfId="0" applyFont="1" applyBorder="1" applyAlignment="1">
      <alignment vertical="center"/>
    </xf>
    <xf numFmtId="0" fontId="12" fillId="0" borderId="0" xfId="0" applyFont="1" applyBorder="1" applyAlignment="1">
      <alignment vertical="center"/>
    </xf>
    <xf numFmtId="0" fontId="12" fillId="0" borderId="34" xfId="0" applyFont="1" applyBorder="1" applyAlignment="1">
      <alignment vertical="center"/>
    </xf>
    <xf numFmtId="0" fontId="12" fillId="0" borderId="0" xfId="0" applyFont="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175" fontId="11" fillId="0" borderId="0" xfId="0" applyNumberFormat="1"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3" fillId="0" borderId="22"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left" vertical="center" wrapText="1"/>
    </xf>
    <xf numFmtId="175" fontId="13" fillId="0" borderId="0" xfId="0" applyNumberFormat="1" applyFont="1" applyBorder="1" applyAlignment="1">
      <alignment vertical="center"/>
    </xf>
    <xf numFmtId="0" fontId="13" fillId="0" borderId="0" xfId="0" applyFont="1" applyAlignment="1" applyProtection="1">
      <alignment vertical="center"/>
      <protection locked="0"/>
    </xf>
    <xf numFmtId="0" fontId="13" fillId="0" borderId="33" xfId="0" applyFont="1" applyBorder="1" applyAlignment="1">
      <alignment vertical="center"/>
    </xf>
    <xf numFmtId="0" fontId="13" fillId="0" borderId="0" xfId="0" applyFont="1" applyBorder="1" applyAlignment="1">
      <alignment vertical="center"/>
    </xf>
    <xf numFmtId="0" fontId="13" fillId="0" borderId="34" xfId="0" applyFont="1" applyBorder="1" applyAlignment="1">
      <alignment vertical="center"/>
    </xf>
    <xf numFmtId="0" fontId="13" fillId="0" borderId="0" xfId="0" applyFont="1" applyAlignment="1">
      <alignment horizontal="left" vertical="center"/>
    </xf>
    <xf numFmtId="0" fontId="36" fillId="0" borderId="0" xfId="0" applyFont="1" applyBorder="1" applyAlignment="1">
      <alignment vertical="center" wrapText="1"/>
    </xf>
    <xf numFmtId="0" fontId="37" fillId="0" borderId="45" xfId="0" applyFont="1" applyBorder="1" applyAlignment="1" applyProtection="1">
      <alignment horizontal="center" vertical="center"/>
      <protection/>
    </xf>
    <xf numFmtId="49" fontId="37" fillId="0" borderId="45" xfId="0" applyNumberFormat="1" applyFont="1" applyBorder="1" applyAlignment="1" applyProtection="1">
      <alignment horizontal="left" vertical="center" wrapText="1"/>
      <protection/>
    </xf>
    <xf numFmtId="0" fontId="37" fillId="0" borderId="45" xfId="0" applyFont="1" applyBorder="1" applyAlignment="1" applyProtection="1">
      <alignment horizontal="left" vertical="center" wrapText="1"/>
      <protection/>
    </xf>
    <xf numFmtId="0" fontId="37" fillId="0" borderId="45" xfId="0" applyFont="1" applyBorder="1" applyAlignment="1" applyProtection="1">
      <alignment horizontal="center" vertical="center" wrapText="1"/>
      <protection/>
    </xf>
    <xf numFmtId="175" fontId="37" fillId="0" borderId="45" xfId="0" applyNumberFormat="1" applyFont="1" applyBorder="1" applyAlignment="1" applyProtection="1">
      <alignment vertical="center"/>
      <protection/>
    </xf>
    <xf numFmtId="4" fontId="37" fillId="4" borderId="45" xfId="0" applyNumberFormat="1" applyFont="1" applyFill="1" applyBorder="1" applyAlignment="1" applyProtection="1">
      <alignment vertical="center"/>
      <protection locked="0"/>
    </xf>
    <xf numFmtId="4" fontId="37" fillId="0" borderId="45" xfId="0" applyNumberFormat="1" applyFont="1" applyBorder="1" applyAlignment="1" applyProtection="1">
      <alignment vertical="center"/>
      <protection/>
    </xf>
    <xf numFmtId="0" fontId="37" fillId="0" borderId="22" xfId="0" applyFont="1" applyBorder="1" applyAlignment="1">
      <alignment vertical="center"/>
    </xf>
    <xf numFmtId="0" fontId="37" fillId="4" borderId="45" xfId="0" applyFont="1" applyFill="1" applyBorder="1" applyAlignment="1" applyProtection="1">
      <alignment horizontal="left" vertical="center"/>
      <protection locked="0"/>
    </xf>
    <xf numFmtId="0" fontId="37"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175" fontId="13" fillId="0" borderId="0" xfId="0" applyNumberFormat="1" applyFont="1" applyAlignment="1">
      <alignment vertical="center"/>
    </xf>
    <xf numFmtId="0" fontId="35" fillId="0" borderId="0" xfId="0" applyFont="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0" xfId="0" applyFont="1" applyAlignment="1">
      <alignment/>
    </xf>
    <xf numFmtId="0" fontId="14" fillId="0" borderId="22"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75" fontId="14" fillId="0" borderId="0" xfId="0" applyNumberFormat="1" applyFont="1" applyAlignment="1">
      <alignment vertical="center"/>
    </xf>
    <xf numFmtId="0" fontId="14" fillId="0" borderId="0" xfId="0" applyFont="1" applyAlignment="1" applyProtection="1">
      <alignment vertical="center"/>
      <protection locked="0"/>
    </xf>
    <xf numFmtId="0" fontId="14" fillId="0" borderId="33" xfId="0" applyFont="1" applyBorder="1" applyAlignment="1">
      <alignment vertical="center"/>
    </xf>
    <xf numFmtId="0" fontId="14" fillId="0" borderId="0" xfId="0" applyFont="1" applyBorder="1" applyAlignment="1">
      <alignment vertical="center"/>
    </xf>
    <xf numFmtId="0" fontId="14" fillId="0" borderId="34"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38" fillId="11" borderId="0" xfId="60" applyFill="1" applyAlignment="1">
      <alignment/>
    </xf>
    <xf numFmtId="0" fontId="40" fillId="0" borderId="0" xfId="60" applyFont="1" applyAlignment="1">
      <alignment horizontal="center" vertical="center"/>
    </xf>
    <xf numFmtId="0" fontId="41" fillId="11" borderId="0" xfId="0" applyFont="1" applyFill="1" applyAlignment="1">
      <alignment horizontal="left" vertical="center"/>
    </xf>
    <xf numFmtId="0" fontId="42" fillId="11" borderId="0" xfId="0" applyFont="1" applyFill="1" applyAlignment="1">
      <alignment vertical="center"/>
    </xf>
    <xf numFmtId="0" fontId="43" fillId="11" borderId="0" xfId="60" applyFont="1" applyFill="1" applyAlignment="1">
      <alignment vertical="center"/>
    </xf>
    <xf numFmtId="0" fontId="15" fillId="11" borderId="0" xfId="0" applyFont="1" applyFill="1" applyAlignment="1" applyProtection="1">
      <alignment horizontal="left" vertical="center"/>
      <protection/>
    </xf>
    <xf numFmtId="0" fontId="42" fillId="11" borderId="0" xfId="0" applyFont="1" applyFill="1" applyAlignment="1" applyProtection="1">
      <alignment vertical="center"/>
      <protection/>
    </xf>
    <xf numFmtId="0" fontId="41" fillId="11" borderId="0" xfId="0" applyFont="1" applyFill="1" applyAlignment="1" applyProtection="1">
      <alignment horizontal="left" vertical="center"/>
      <protection/>
    </xf>
    <xf numFmtId="0" fontId="43" fillId="11" borderId="0" xfId="60" applyFont="1" applyFill="1" applyAlignment="1" applyProtection="1">
      <alignment vertical="center"/>
      <protection/>
    </xf>
    <xf numFmtId="0" fontId="42" fillId="11" borderId="0" xfId="0" applyFont="1" applyFill="1" applyAlignment="1" applyProtection="1">
      <alignment vertical="center"/>
      <protection locked="0"/>
    </xf>
    <xf numFmtId="0" fontId="0" fillId="0" borderId="0" xfId="74" applyAlignment="1">
      <alignment vertical="top"/>
      <protection locked="0"/>
    </xf>
    <xf numFmtId="0" fontId="0" fillId="0" borderId="46" xfId="74" applyFont="1" applyBorder="1" applyAlignment="1">
      <alignment vertical="center" wrapText="1"/>
      <protection locked="0"/>
    </xf>
    <xf numFmtId="0" fontId="0" fillId="0" borderId="47" xfId="74" applyFont="1" applyBorder="1" applyAlignment="1">
      <alignment vertical="center" wrapText="1"/>
      <protection locked="0"/>
    </xf>
    <xf numFmtId="0" fontId="0" fillId="0" borderId="48" xfId="74" applyFont="1" applyBorder="1" applyAlignment="1">
      <alignment vertical="center" wrapText="1"/>
      <protection locked="0"/>
    </xf>
    <xf numFmtId="0" fontId="0" fillId="0" borderId="49" xfId="74" applyFont="1" applyBorder="1" applyAlignment="1">
      <alignment horizontal="center" vertical="center" wrapText="1"/>
      <protection locked="0"/>
    </xf>
    <xf numFmtId="0" fontId="0" fillId="0" borderId="50" xfId="74" applyFont="1" applyBorder="1" applyAlignment="1">
      <alignment horizontal="center" vertical="center" wrapText="1"/>
      <protection locked="0"/>
    </xf>
    <xf numFmtId="0" fontId="0" fillId="0" borderId="0" xfId="74" applyAlignment="1">
      <alignment horizontal="center" vertical="center"/>
      <protection locked="0"/>
    </xf>
    <xf numFmtId="0" fontId="0" fillId="0" borderId="49" xfId="74" applyFont="1" applyBorder="1" applyAlignment="1">
      <alignment vertical="center" wrapText="1"/>
      <protection locked="0"/>
    </xf>
    <xf numFmtId="0" fontId="0" fillId="0" borderId="50" xfId="74" applyFont="1" applyBorder="1" applyAlignment="1">
      <alignment vertical="center" wrapText="1"/>
      <protection locked="0"/>
    </xf>
    <xf numFmtId="0" fontId="28" fillId="0" borderId="0" xfId="74" applyFont="1" applyBorder="1" applyAlignment="1">
      <alignment horizontal="left" vertical="center" wrapText="1"/>
      <protection locked="0"/>
    </xf>
    <xf numFmtId="0" fontId="5" fillId="0" borderId="0" xfId="74" applyFont="1" applyBorder="1" applyAlignment="1">
      <alignment horizontal="left" vertical="center" wrapText="1"/>
      <protection locked="0"/>
    </xf>
    <xf numFmtId="0" fontId="5" fillId="0" borderId="49" xfId="74" applyFont="1" applyBorder="1" applyAlignment="1">
      <alignment vertical="center" wrapText="1"/>
      <protection locked="0"/>
    </xf>
    <xf numFmtId="0" fontId="5" fillId="0" borderId="0" xfId="74" applyFont="1" applyBorder="1" applyAlignment="1">
      <alignment vertical="center" wrapText="1"/>
      <protection locked="0"/>
    </xf>
    <xf numFmtId="0" fontId="5" fillId="0" borderId="0" xfId="74" applyFont="1" applyBorder="1" applyAlignment="1">
      <alignment vertical="center"/>
      <protection locked="0"/>
    </xf>
    <xf numFmtId="0" fontId="5" fillId="0" borderId="0" xfId="74" applyFont="1" applyBorder="1" applyAlignment="1">
      <alignment horizontal="left" vertical="center"/>
      <protection locked="0"/>
    </xf>
    <xf numFmtId="49" fontId="5" fillId="0" borderId="0" xfId="74" applyNumberFormat="1" applyFont="1" applyBorder="1" applyAlignment="1">
      <alignment vertical="center" wrapText="1"/>
      <protection locked="0"/>
    </xf>
    <xf numFmtId="0" fontId="0" fillId="0" borderId="51" xfId="74" applyFont="1" applyBorder="1" applyAlignment="1">
      <alignment vertical="center" wrapText="1"/>
      <protection locked="0"/>
    </xf>
    <xf numFmtId="0" fontId="42" fillId="0" borderId="52" xfId="74" applyFont="1" applyBorder="1" applyAlignment="1">
      <alignment vertical="center" wrapText="1"/>
      <protection locked="0"/>
    </xf>
    <xf numFmtId="0" fontId="0" fillId="0" borderId="53" xfId="74" applyFont="1" applyBorder="1" applyAlignment="1">
      <alignment vertical="center" wrapText="1"/>
      <protection locked="0"/>
    </xf>
    <xf numFmtId="0" fontId="0" fillId="0" borderId="0" xfId="74" applyFont="1" applyBorder="1" applyAlignment="1">
      <alignment vertical="top"/>
      <protection locked="0"/>
    </xf>
    <xf numFmtId="0" fontId="0" fillId="0" borderId="0" xfId="74" applyFont="1" applyAlignment="1">
      <alignment vertical="top"/>
      <protection locked="0"/>
    </xf>
    <xf numFmtId="0" fontId="0" fillId="0" borderId="46" xfId="74" applyFont="1" applyBorder="1" applyAlignment="1">
      <alignment horizontal="left" vertical="center"/>
      <protection locked="0"/>
    </xf>
    <xf numFmtId="0" fontId="0" fillId="0" borderId="47" xfId="74" applyFont="1" applyBorder="1" applyAlignment="1">
      <alignment horizontal="left" vertical="center"/>
      <protection locked="0"/>
    </xf>
    <xf numFmtId="0" fontId="0" fillId="0" borderId="48" xfId="74" applyFont="1" applyBorder="1" applyAlignment="1">
      <alignment horizontal="left" vertical="center"/>
      <protection locked="0"/>
    </xf>
    <xf numFmtId="0" fontId="0" fillId="0" borderId="49" xfId="74" applyFont="1" applyBorder="1" applyAlignment="1">
      <alignment horizontal="left" vertical="center"/>
      <protection locked="0"/>
    </xf>
    <xf numFmtId="0" fontId="0" fillId="0" borderId="50" xfId="74" applyFont="1" applyBorder="1" applyAlignment="1">
      <alignment horizontal="left" vertical="center"/>
      <protection locked="0"/>
    </xf>
    <xf numFmtId="0" fontId="28" fillId="0" borderId="0" xfId="74" applyFont="1" applyBorder="1" applyAlignment="1">
      <alignment horizontal="left" vertical="center"/>
      <protection locked="0"/>
    </xf>
    <xf numFmtId="0" fontId="7" fillId="0" borderId="0" xfId="74" applyFont="1" applyAlignment="1">
      <alignment horizontal="left" vertical="center"/>
      <protection locked="0"/>
    </xf>
    <xf numFmtId="0" fontId="28" fillId="0" borderId="52" xfId="74" applyFont="1" applyBorder="1" applyAlignment="1">
      <alignment horizontal="left" vertical="center"/>
      <protection locked="0"/>
    </xf>
    <xf numFmtId="0" fontId="28" fillId="0" borderId="52" xfId="74" applyFont="1" applyBorder="1" applyAlignment="1">
      <alignment horizontal="center" vertical="center"/>
      <protection locked="0"/>
    </xf>
    <xf numFmtId="0" fontId="7" fillId="0" borderId="52" xfId="74" applyFont="1" applyBorder="1" applyAlignment="1">
      <alignment horizontal="left" vertical="center"/>
      <protection locked="0"/>
    </xf>
    <xf numFmtId="0" fontId="22" fillId="0" borderId="0" xfId="74" applyFont="1" applyBorder="1" applyAlignment="1">
      <alignment horizontal="left" vertical="center"/>
      <protection locked="0"/>
    </xf>
    <xf numFmtId="0" fontId="5" fillId="0" borderId="0" xfId="74" applyFont="1" applyAlignment="1">
      <alignment horizontal="left" vertical="center"/>
      <protection locked="0"/>
    </xf>
    <xf numFmtId="0" fontId="5" fillId="0" borderId="0" xfId="74" applyFont="1" applyBorder="1" applyAlignment="1">
      <alignment horizontal="center" vertical="center"/>
      <protection locked="0"/>
    </xf>
    <xf numFmtId="0" fontId="5" fillId="0" borderId="49" xfId="74" applyFont="1" applyBorder="1" applyAlignment="1">
      <alignment horizontal="left" vertical="center"/>
      <protection locked="0"/>
    </xf>
    <xf numFmtId="0" fontId="5" fillId="0" borderId="0" xfId="74" applyFont="1" applyFill="1" applyBorder="1" applyAlignment="1">
      <alignment horizontal="left" vertical="center"/>
      <protection locked="0"/>
    </xf>
    <xf numFmtId="0" fontId="5" fillId="0" borderId="0" xfId="74" applyFont="1" applyFill="1" applyBorder="1" applyAlignment="1">
      <alignment horizontal="center" vertical="center"/>
      <protection locked="0"/>
    </xf>
    <xf numFmtId="0" fontId="0" fillId="0" borderId="51" xfId="74" applyFont="1" applyBorder="1" applyAlignment="1">
      <alignment horizontal="left" vertical="center"/>
      <protection locked="0"/>
    </xf>
    <xf numFmtId="0" fontId="42" fillId="0" borderId="52" xfId="74" applyFont="1" applyBorder="1" applyAlignment="1">
      <alignment horizontal="left" vertical="center"/>
      <protection locked="0"/>
    </xf>
    <xf numFmtId="0" fontId="0" fillId="0" borderId="53" xfId="74" applyFont="1" applyBorder="1" applyAlignment="1">
      <alignment horizontal="left" vertical="center"/>
      <protection locked="0"/>
    </xf>
    <xf numFmtId="0" fontId="0" fillId="0" borderId="0" xfId="74" applyFont="1" applyBorder="1" applyAlignment="1">
      <alignment horizontal="left" vertical="center"/>
      <protection locked="0"/>
    </xf>
    <xf numFmtId="0" fontId="42" fillId="0" borderId="0" xfId="74" applyFont="1" applyBorder="1" applyAlignment="1">
      <alignment horizontal="left" vertical="center"/>
      <protection locked="0"/>
    </xf>
    <xf numFmtId="0" fontId="7" fillId="0" borderId="0" xfId="74" applyFont="1" applyBorder="1" applyAlignment="1">
      <alignment horizontal="left" vertical="center"/>
      <protection locked="0"/>
    </xf>
    <xf numFmtId="0" fontId="5" fillId="0" borderId="52" xfId="74" applyFont="1" applyBorder="1" applyAlignment="1">
      <alignment horizontal="left" vertical="center"/>
      <protection locked="0"/>
    </xf>
    <xf numFmtId="0" fontId="0" fillId="0" borderId="0" xfId="74" applyFont="1" applyBorder="1" applyAlignment="1">
      <alignment horizontal="left" vertical="center" wrapText="1"/>
      <protection locked="0"/>
    </xf>
    <xf numFmtId="0" fontId="5" fillId="0" borderId="0" xfId="74" applyFont="1" applyBorder="1" applyAlignment="1">
      <alignment horizontal="center" vertical="center" wrapText="1"/>
      <protection locked="0"/>
    </xf>
    <xf numFmtId="0" fontId="0" fillId="0" borderId="46" xfId="74" applyFont="1" applyBorder="1" applyAlignment="1">
      <alignment horizontal="left" vertical="center" wrapText="1"/>
      <protection locked="0"/>
    </xf>
    <xf numFmtId="0" fontId="0" fillId="0" borderId="47" xfId="74" applyFont="1" applyBorder="1" applyAlignment="1">
      <alignment horizontal="left" vertical="center" wrapText="1"/>
      <protection locked="0"/>
    </xf>
    <xf numFmtId="0" fontId="0" fillId="0" borderId="48" xfId="74" applyFont="1" applyBorder="1" applyAlignment="1">
      <alignment horizontal="left" vertical="center" wrapText="1"/>
      <protection locked="0"/>
    </xf>
    <xf numFmtId="0" fontId="0" fillId="0" borderId="49" xfId="74" applyFont="1" applyBorder="1" applyAlignment="1">
      <alignment horizontal="left" vertical="center" wrapText="1"/>
      <protection locked="0"/>
    </xf>
    <xf numFmtId="0" fontId="0" fillId="0" borderId="50" xfId="74" applyFont="1" applyBorder="1" applyAlignment="1">
      <alignment horizontal="left" vertical="center" wrapText="1"/>
      <protection locked="0"/>
    </xf>
    <xf numFmtId="0" fontId="7" fillId="0" borderId="49" xfId="74" applyFont="1" applyBorder="1" applyAlignment="1">
      <alignment horizontal="left" vertical="center" wrapText="1"/>
      <protection locked="0"/>
    </xf>
    <xf numFmtId="0" fontId="7" fillId="0" borderId="50" xfId="74" applyFont="1" applyBorder="1" applyAlignment="1">
      <alignment horizontal="left" vertical="center" wrapText="1"/>
      <protection locked="0"/>
    </xf>
    <xf numFmtId="0" fontId="5" fillId="0" borderId="49" xfId="74" applyFont="1" applyBorder="1" applyAlignment="1">
      <alignment horizontal="left" vertical="center" wrapText="1"/>
      <protection locked="0"/>
    </xf>
    <xf numFmtId="0" fontId="5" fillId="0" borderId="50" xfId="74" applyFont="1" applyBorder="1" applyAlignment="1">
      <alignment horizontal="left" vertical="center" wrapText="1"/>
      <protection locked="0"/>
    </xf>
    <xf numFmtId="0" fontId="5" fillId="0" borderId="50" xfId="74" applyFont="1" applyBorder="1" applyAlignment="1">
      <alignment horizontal="left" vertical="center"/>
      <protection locked="0"/>
    </xf>
    <xf numFmtId="0" fontId="5" fillId="0" borderId="51" xfId="74" applyFont="1" applyBorder="1" applyAlignment="1">
      <alignment horizontal="left" vertical="center" wrapText="1"/>
      <protection locked="0"/>
    </xf>
    <xf numFmtId="0" fontId="5" fillId="0" borderId="52" xfId="74" applyFont="1" applyBorder="1" applyAlignment="1">
      <alignment horizontal="left" vertical="center" wrapText="1"/>
      <protection locked="0"/>
    </xf>
    <xf numFmtId="0" fontId="5" fillId="0" borderId="53" xfId="74" applyFont="1" applyBorder="1" applyAlignment="1">
      <alignment horizontal="left" vertical="center" wrapText="1"/>
      <protection locked="0"/>
    </xf>
    <xf numFmtId="0" fontId="5" fillId="0" borderId="0" xfId="74" applyFont="1" applyBorder="1" applyAlignment="1">
      <alignment horizontal="left" vertical="top"/>
      <protection locked="0"/>
    </xf>
    <xf numFmtId="0" fontId="5" fillId="0" borderId="0" xfId="74" applyFont="1" applyBorder="1" applyAlignment="1">
      <alignment horizontal="center" vertical="top"/>
      <protection locked="0"/>
    </xf>
    <xf numFmtId="0" fontId="5" fillId="0" borderId="51" xfId="74" applyFont="1" applyBorder="1" applyAlignment="1">
      <alignment horizontal="left" vertical="center"/>
      <protection locked="0"/>
    </xf>
    <xf numFmtId="0" fontId="5" fillId="0" borderId="53" xfId="74" applyFont="1" applyBorder="1" applyAlignment="1">
      <alignment horizontal="left" vertical="center"/>
      <protection locked="0"/>
    </xf>
    <xf numFmtId="0" fontId="7" fillId="0" borderId="0" xfId="74" applyFont="1" applyAlignment="1">
      <alignment vertical="center"/>
      <protection locked="0"/>
    </xf>
    <xf numFmtId="0" fontId="28" fillId="0" borderId="0" xfId="74" applyFont="1" applyBorder="1" applyAlignment="1">
      <alignment vertical="center"/>
      <protection locked="0"/>
    </xf>
    <xf numFmtId="0" fontId="7" fillId="0" borderId="52" xfId="74" applyFont="1" applyBorder="1" applyAlignment="1">
      <alignment vertical="center"/>
      <protection locked="0"/>
    </xf>
    <xf numFmtId="0" fontId="28" fillId="0" borderId="52" xfId="74" applyFont="1" applyBorder="1" applyAlignment="1">
      <alignment vertical="center"/>
      <protection locked="0"/>
    </xf>
    <xf numFmtId="0" fontId="0" fillId="0" borderId="0" xfId="74" applyBorder="1" applyAlignment="1">
      <alignment vertical="top"/>
      <protection locked="0"/>
    </xf>
    <xf numFmtId="49" fontId="5" fillId="0" borderId="0" xfId="74" applyNumberFormat="1" applyFont="1" applyBorder="1" applyAlignment="1">
      <alignment horizontal="left" vertical="center"/>
      <protection locked="0"/>
    </xf>
    <xf numFmtId="0" fontId="0" fillId="0" borderId="52" xfId="74" applyBorder="1" applyAlignment="1">
      <alignment vertical="top"/>
      <protection locked="0"/>
    </xf>
    <xf numFmtId="0" fontId="5" fillId="0" borderId="47" xfId="74" applyFont="1" applyBorder="1" applyAlignment="1">
      <alignment horizontal="left" vertical="center" wrapText="1"/>
      <protection locked="0"/>
    </xf>
    <xf numFmtId="0" fontId="5" fillId="0" borderId="47" xfId="74" applyFont="1" applyBorder="1" applyAlignment="1">
      <alignment horizontal="left" vertical="center"/>
      <protection locked="0"/>
    </xf>
    <xf numFmtId="0" fontId="5" fillId="0" borderId="47" xfId="74" applyFont="1" applyBorder="1" applyAlignment="1">
      <alignment horizontal="center" vertical="center"/>
      <protection locked="0"/>
    </xf>
    <xf numFmtId="0" fontId="28" fillId="0" borderId="52" xfId="74" applyFont="1" applyBorder="1" applyAlignment="1">
      <alignment horizontal="left"/>
      <protection locked="0"/>
    </xf>
    <xf numFmtId="0" fontId="7" fillId="0" borderId="52" xfId="74" applyFont="1" applyBorder="1" applyAlignment="1">
      <alignment/>
      <protection locked="0"/>
    </xf>
    <xf numFmtId="0" fontId="0" fillId="0" borderId="49" xfId="74" applyFont="1" applyBorder="1" applyAlignment="1">
      <alignment vertical="top"/>
      <protection locked="0"/>
    </xf>
    <xf numFmtId="0" fontId="0" fillId="0" borderId="50" xfId="74" applyFont="1" applyBorder="1" applyAlignment="1">
      <alignment vertical="top"/>
      <protection locked="0"/>
    </xf>
    <xf numFmtId="0" fontId="0" fillId="0" borderId="0" xfId="74" applyFont="1" applyBorder="1" applyAlignment="1">
      <alignment horizontal="center" vertical="center"/>
      <protection locked="0"/>
    </xf>
    <xf numFmtId="0" fontId="0" fillId="0" borderId="0" xfId="74" applyFont="1" applyBorder="1" applyAlignment="1">
      <alignment horizontal="left" vertical="top"/>
      <protection locked="0"/>
    </xf>
    <xf numFmtId="0" fontId="0" fillId="0" borderId="51" xfId="74" applyFont="1" applyBorder="1" applyAlignment="1">
      <alignment vertical="top"/>
      <protection locked="0"/>
    </xf>
    <xf numFmtId="0" fontId="0" fillId="0" borderId="52" xfId="74" applyFont="1" applyBorder="1" applyAlignment="1">
      <alignment vertical="top"/>
      <protection locked="0"/>
    </xf>
    <xf numFmtId="0" fontId="0" fillId="0" borderId="53" xfId="74" applyFont="1" applyBorder="1" applyAlignment="1">
      <alignment vertical="top"/>
      <protection locked="0"/>
    </xf>
    <xf numFmtId="4" fontId="24" fillId="0" borderId="0" xfId="0" applyNumberFormat="1" applyFont="1" applyAlignment="1">
      <alignment horizontal="right" vertical="center"/>
    </xf>
    <xf numFmtId="4" fontId="24" fillId="0" borderId="0" xfId="0" applyNumberFormat="1" applyFont="1" applyAlignment="1">
      <alignment vertical="center"/>
    </xf>
    <xf numFmtId="0" fontId="0" fillId="0" borderId="0" xfId="0" applyFont="1" applyAlignment="1">
      <alignment/>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5" fillId="26" borderId="26" xfId="0" applyFont="1" applyFill="1" applyBorder="1" applyAlignment="1">
      <alignment horizontal="center" vertical="center"/>
    </xf>
    <xf numFmtId="0" fontId="0" fillId="26" borderId="27" xfId="0" applyFont="1" applyFill="1" applyBorder="1" applyAlignment="1">
      <alignment vertical="center"/>
    </xf>
    <xf numFmtId="0" fontId="5" fillId="26" borderId="27" xfId="0" applyFont="1" applyFill="1" applyBorder="1" applyAlignment="1">
      <alignment horizontal="center" vertical="center"/>
    </xf>
    <xf numFmtId="0" fontId="5" fillId="26" borderId="27" xfId="0" applyFont="1" applyFill="1" applyBorder="1" applyAlignment="1">
      <alignment horizontal="righ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0" fillId="0" borderId="0" xfId="0" applyFont="1" applyAlignment="1">
      <alignment vertical="center"/>
    </xf>
    <xf numFmtId="0" fontId="5" fillId="0" borderId="0" xfId="0" applyFont="1" applyAlignment="1">
      <alignment vertical="center"/>
    </xf>
    <xf numFmtId="0" fontId="23" fillId="0" borderId="39" xfId="0" applyFont="1" applyBorder="1" applyAlignment="1">
      <alignment horizontal="center"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0" xfId="0" applyFont="1" applyBorder="1" applyAlignment="1">
      <alignment vertical="center"/>
    </xf>
    <xf numFmtId="172" fontId="4" fillId="0" borderId="0" xfId="0" applyNumberFormat="1" applyFont="1" applyBorder="1" applyAlignment="1">
      <alignment horizontal="center" vertical="center"/>
    </xf>
    <xf numFmtId="0" fontId="4" fillId="0" borderId="0" xfId="0" applyFont="1" applyBorder="1" applyAlignment="1">
      <alignment vertical="center"/>
    </xf>
    <xf numFmtId="4" fontId="20" fillId="0" borderId="0" xfId="0" applyNumberFormat="1" applyFont="1" applyBorder="1" applyAlignment="1">
      <alignment vertical="center"/>
    </xf>
    <xf numFmtId="0" fontId="6" fillId="26" borderId="27" xfId="0" applyFont="1" applyFill="1" applyBorder="1" applyAlignment="1">
      <alignment horizontal="left" vertical="center"/>
    </xf>
    <xf numFmtId="4" fontId="6" fillId="26" borderId="27" xfId="0" applyNumberFormat="1" applyFont="1" applyFill="1" applyBorder="1" applyAlignment="1">
      <alignment vertical="center"/>
    </xf>
    <xf numFmtId="0" fontId="0" fillId="26" borderId="35" xfId="0" applyFont="1" applyFill="1" applyBorder="1" applyAlignment="1">
      <alignment vertical="center"/>
    </xf>
    <xf numFmtId="0" fontId="20" fillId="0" borderId="0" xfId="0" applyFont="1" applyAlignment="1">
      <alignment horizontal="left" vertical="top" wrapText="1"/>
    </xf>
    <xf numFmtId="0" fontId="4" fillId="0" borderId="0" xfId="0" applyFont="1" applyAlignment="1">
      <alignment vertical="center"/>
    </xf>
    <xf numFmtId="0" fontId="5" fillId="0" borderId="0" xfId="0" applyFont="1" applyBorder="1" applyAlignment="1">
      <alignment horizontal="left" vertical="center"/>
    </xf>
    <xf numFmtId="0" fontId="0" fillId="0" borderId="0" xfId="0" applyFont="1" applyBorder="1" applyAlignment="1">
      <alignment/>
    </xf>
    <xf numFmtId="0" fontId="6" fillId="0" borderId="0" xfId="0" applyFont="1" applyBorder="1" applyAlignment="1">
      <alignment horizontal="left" vertical="top" wrapText="1"/>
    </xf>
    <xf numFmtId="49" fontId="5" fillId="4"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21" fillId="0" borderId="25" xfId="0" applyNumberFormat="1" applyFont="1" applyBorder="1" applyAlignment="1">
      <alignment vertical="center"/>
    </xf>
    <xf numFmtId="0" fontId="0" fillId="0" borderId="25" xfId="0" applyFont="1" applyBorder="1" applyAlignment="1">
      <alignment vertical="center"/>
    </xf>
    <xf numFmtId="0" fontId="4" fillId="0" borderId="0" xfId="0" applyFont="1" applyBorder="1" applyAlignment="1">
      <alignment horizontal="right" vertical="center"/>
    </xf>
    <xf numFmtId="0" fontId="6" fillId="0" borderId="0" xfId="0" applyFont="1" applyBorder="1" applyAlignment="1">
      <alignment horizontal="left" vertical="center" wrapText="1"/>
    </xf>
    <xf numFmtId="0" fontId="19" fillId="0" borderId="0" xfId="0" applyFont="1" applyAlignment="1">
      <alignment horizontal="left" vertical="center" wrapText="1"/>
    </xf>
    <xf numFmtId="0" fontId="43" fillId="11" borderId="0" xfId="60" applyFont="1" applyFill="1" applyAlignment="1">
      <alignment vertical="center"/>
    </xf>
    <xf numFmtId="0" fontId="19" fillId="0" borderId="0" xfId="0" applyFont="1" applyBorder="1" applyAlignment="1">
      <alignment horizontal="left" vertical="center" wrapText="1"/>
    </xf>
    <xf numFmtId="0" fontId="0" fillId="0" borderId="0" xfId="0" applyFont="1" applyBorder="1" applyAlignment="1">
      <alignment vertical="center" wrapText="1"/>
    </xf>
    <xf numFmtId="0" fontId="5" fillId="0" borderId="0" xfId="74" applyFont="1" applyBorder="1" applyAlignment="1">
      <alignment horizontal="left" vertical="center" wrapText="1"/>
      <protection locked="0"/>
    </xf>
    <xf numFmtId="0" fontId="16" fillId="0" borderId="0" xfId="74" applyFont="1" applyBorder="1" applyAlignment="1">
      <alignment horizontal="center" vertical="center" wrapText="1"/>
      <protection locked="0"/>
    </xf>
    <xf numFmtId="0" fontId="28" fillId="0" borderId="52" xfId="74" applyFont="1" applyBorder="1" applyAlignment="1">
      <alignment horizontal="left" wrapText="1"/>
      <protection locked="0"/>
    </xf>
    <xf numFmtId="49" fontId="5" fillId="0" borderId="0" xfId="74" applyNumberFormat="1" applyFont="1" applyBorder="1" applyAlignment="1">
      <alignment horizontal="left" vertical="center" wrapText="1"/>
      <protection locked="0"/>
    </xf>
    <xf numFmtId="0" fontId="16" fillId="0" borderId="0" xfId="74" applyFont="1" applyBorder="1" applyAlignment="1">
      <alignment horizontal="center" vertical="center"/>
      <protection locked="0"/>
    </xf>
    <xf numFmtId="0" fontId="5" fillId="0" borderId="0" xfId="74" applyFont="1" applyBorder="1" applyAlignment="1">
      <alignment horizontal="left" vertical="center"/>
      <protection locked="0"/>
    </xf>
    <xf numFmtId="0" fontId="28" fillId="0" borderId="52" xfId="74" applyFont="1" applyBorder="1" applyAlignment="1">
      <alignment horizontal="left"/>
      <protection locked="0"/>
    </xf>
    <xf numFmtId="0" fontId="5" fillId="0" borderId="0" xfId="74" applyFont="1" applyBorder="1" applyAlignment="1">
      <alignment horizontal="left" vertical="top"/>
      <protection locked="0"/>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alculation" xfId="51"/>
    <cellStyle name="Celkem" xfId="52"/>
    <cellStyle name="Comma" xfId="53"/>
    <cellStyle name="Comma [0]" xfId="54"/>
    <cellStyle name="Dobrá" xfId="55"/>
    <cellStyle name="Heading 1" xfId="56"/>
    <cellStyle name="Heading 2" xfId="57"/>
    <cellStyle name="Heading 3" xfId="58"/>
    <cellStyle name="Heading 4" xfId="59"/>
    <cellStyle name="Hyperlink" xfId="60"/>
    <cellStyle name="Chybně" xfId="61"/>
    <cellStyle name="Input" xfId="62"/>
    <cellStyle name="Kontrolná bunka" xfId="63"/>
    <cellStyle name="Kontrolní buňka" xfId="64"/>
    <cellStyle name="Currency" xfId="65"/>
    <cellStyle name="Currency [0]" xfId="66"/>
    <cellStyle name="Nadpis 1" xfId="67"/>
    <cellStyle name="Nadpis 2" xfId="68"/>
    <cellStyle name="Nadpis 3" xfId="69"/>
    <cellStyle name="Nadpis 4" xfId="70"/>
    <cellStyle name="Název" xfId="71"/>
    <cellStyle name="Neutrálna" xfId="72"/>
    <cellStyle name="Neutrální" xfId="73"/>
    <cellStyle name="normální_VVZ" xfId="74"/>
    <cellStyle name="Note" xfId="75"/>
    <cellStyle name="Output" xfId="76"/>
    <cellStyle name="Followed Hyperlink" xfId="77"/>
    <cellStyle name="Poznámka" xfId="78"/>
    <cellStyle name="Prepojená bunka" xfId="79"/>
    <cellStyle name="Percent" xfId="80"/>
    <cellStyle name="Propojená buňka" xfId="81"/>
    <cellStyle name="Spolu" xfId="82"/>
    <cellStyle name="Správně" xfId="83"/>
    <cellStyle name="Text upozornění" xfId="84"/>
    <cellStyle name="Text upozornenia" xfId="85"/>
    <cellStyle name="Titul" xfId="86"/>
    <cellStyle name="Vstup" xfId="87"/>
    <cellStyle name="Výpočet" xfId="88"/>
    <cellStyle name="Výstup" xfId="89"/>
    <cellStyle name="Vysvětlující text" xfId="90"/>
    <cellStyle name="Vysvetľujúci text" xfId="91"/>
    <cellStyle name="Zlá" xfId="92"/>
    <cellStyle name="Zvýraznění 1" xfId="93"/>
    <cellStyle name="Zvýraznění 2" xfId="94"/>
    <cellStyle name="Zvýraznění 3" xfId="95"/>
    <cellStyle name="Zvýraznění 4" xfId="96"/>
    <cellStyle name="Zvýraznění 5" xfId="97"/>
    <cellStyle name="Zvýraznění 6" xfId="98"/>
    <cellStyle name="Zvýraznenie1" xfId="99"/>
    <cellStyle name="Zvýraznenie2" xfId="100"/>
    <cellStyle name="Zvýraznenie3" xfId="101"/>
    <cellStyle name="Zvýraznenie4" xfId="102"/>
    <cellStyle name="Zvýraznenie5" xfId="103"/>
    <cellStyle name="Zvýraznenie6" xfId="10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A0B89.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Picture 1" descr="C:\KROSplusData\System\Temp\radA0B89.tmp">
          <a:hlinkClick r:id="rId3"/>
        </xdr:cNvPr>
        <xdr:cNvPicPr preferRelativeResize="1">
          <a:picLocks noChangeAspect="1"/>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243" t="s">
        <v>1744</v>
      </c>
      <c r="B1" s="244"/>
      <c r="C1" s="244"/>
      <c r="D1" s="245" t="s">
        <v>1745</v>
      </c>
      <c r="E1" s="244"/>
      <c r="F1" s="244"/>
      <c r="G1" s="244"/>
      <c r="H1" s="244"/>
      <c r="I1" s="244"/>
      <c r="J1" s="244"/>
      <c r="K1" s="246" t="s">
        <v>121</v>
      </c>
      <c r="L1" s="246"/>
      <c r="M1" s="246"/>
      <c r="N1" s="246"/>
      <c r="O1" s="246"/>
      <c r="P1" s="246"/>
      <c r="Q1" s="246"/>
      <c r="R1" s="246"/>
      <c r="S1" s="246"/>
      <c r="T1" s="244"/>
      <c r="U1" s="244"/>
      <c r="V1" s="244"/>
      <c r="W1" s="246" t="s">
        <v>122</v>
      </c>
      <c r="X1" s="246"/>
      <c r="Y1" s="246"/>
      <c r="Z1" s="246"/>
      <c r="AA1" s="246"/>
      <c r="AB1" s="246"/>
      <c r="AC1" s="246"/>
      <c r="AD1" s="246"/>
      <c r="AE1" s="246"/>
      <c r="AF1" s="246"/>
      <c r="AG1" s="246"/>
      <c r="AH1" s="246"/>
      <c r="AI1" s="238"/>
      <c r="AJ1" s="16"/>
      <c r="AK1" s="16"/>
      <c r="AL1" s="16"/>
      <c r="AM1" s="16"/>
      <c r="AN1" s="16"/>
      <c r="AO1" s="16"/>
      <c r="AP1" s="16"/>
      <c r="AQ1" s="16"/>
      <c r="AR1" s="16"/>
      <c r="AS1" s="16"/>
      <c r="AT1" s="16"/>
      <c r="AU1" s="16"/>
      <c r="AV1" s="16"/>
      <c r="AW1" s="16"/>
      <c r="AX1" s="16"/>
      <c r="AY1" s="16"/>
      <c r="AZ1" s="16"/>
      <c r="BA1" s="15" t="s">
        <v>1746</v>
      </c>
      <c r="BB1" s="15" t="s">
        <v>1747</v>
      </c>
      <c r="BC1" s="16"/>
      <c r="BD1" s="16"/>
      <c r="BE1" s="16"/>
      <c r="BF1" s="16"/>
      <c r="BG1" s="16"/>
      <c r="BH1" s="16"/>
      <c r="BI1" s="16"/>
      <c r="BJ1" s="16"/>
      <c r="BK1" s="16"/>
      <c r="BL1" s="16"/>
      <c r="BM1" s="16"/>
      <c r="BN1" s="16"/>
      <c r="BO1" s="16"/>
      <c r="BP1" s="16"/>
      <c r="BQ1" s="16"/>
      <c r="BR1" s="16"/>
      <c r="BT1" s="17" t="s">
        <v>1748</v>
      </c>
      <c r="BU1" s="17" t="s">
        <v>1748</v>
      </c>
      <c r="BV1" s="17" t="s">
        <v>1749</v>
      </c>
    </row>
    <row r="2" spans="3:72" ht="36.75" customHeight="1">
      <c r="AR2" s="332"/>
      <c r="AS2" s="332"/>
      <c r="AT2" s="332"/>
      <c r="AU2" s="332"/>
      <c r="AV2" s="332"/>
      <c r="AW2" s="332"/>
      <c r="AX2" s="332"/>
      <c r="AY2" s="332"/>
      <c r="AZ2" s="332"/>
      <c r="BA2" s="332"/>
      <c r="BB2" s="332"/>
      <c r="BC2" s="332"/>
      <c r="BD2" s="332"/>
      <c r="BE2" s="332"/>
      <c r="BS2" s="18" t="s">
        <v>1750</v>
      </c>
      <c r="BT2" s="18" t="s">
        <v>1751</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1750</v>
      </c>
      <c r="BT3" s="18" t="s">
        <v>1752</v>
      </c>
    </row>
    <row r="4" spans="2:71" ht="36.75" customHeight="1">
      <c r="B4" s="22"/>
      <c r="C4" s="23"/>
      <c r="D4" s="24" t="s">
        <v>1753</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1754</v>
      </c>
      <c r="BE4" s="27" t="s">
        <v>1755</v>
      </c>
      <c r="BS4" s="18" t="s">
        <v>1756</v>
      </c>
    </row>
    <row r="5" spans="2:71" ht="14.25" customHeight="1">
      <c r="B5" s="22"/>
      <c r="C5" s="23"/>
      <c r="D5" s="28" t="s">
        <v>1757</v>
      </c>
      <c r="E5" s="23"/>
      <c r="F5" s="23"/>
      <c r="G5" s="23"/>
      <c r="H5" s="23"/>
      <c r="I5" s="23"/>
      <c r="J5" s="23"/>
      <c r="K5" s="357" t="s">
        <v>1758</v>
      </c>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23"/>
      <c r="AQ5" s="25"/>
      <c r="BE5" s="355" t="s">
        <v>1759</v>
      </c>
      <c r="BS5" s="18" t="s">
        <v>1750</v>
      </c>
    </row>
    <row r="6" spans="2:71" ht="36.75" customHeight="1">
      <c r="B6" s="22"/>
      <c r="C6" s="23"/>
      <c r="D6" s="30" t="s">
        <v>1760</v>
      </c>
      <c r="E6" s="23"/>
      <c r="F6" s="23"/>
      <c r="G6" s="23"/>
      <c r="H6" s="23"/>
      <c r="I6" s="23"/>
      <c r="J6" s="23"/>
      <c r="K6" s="359" t="s">
        <v>1761</v>
      </c>
      <c r="L6" s="358"/>
      <c r="M6" s="358"/>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23"/>
      <c r="AQ6" s="25"/>
      <c r="BE6" s="332"/>
      <c r="BS6" s="18" t="s">
        <v>1762</v>
      </c>
    </row>
    <row r="7" spans="2:71" ht="14.25" customHeight="1">
      <c r="B7" s="22"/>
      <c r="C7" s="23"/>
      <c r="D7" s="31" t="s">
        <v>1763</v>
      </c>
      <c r="E7" s="23"/>
      <c r="F7" s="23"/>
      <c r="G7" s="23"/>
      <c r="H7" s="23"/>
      <c r="I7" s="23"/>
      <c r="J7" s="23"/>
      <c r="K7" s="29" t="s">
        <v>1764</v>
      </c>
      <c r="L7" s="23"/>
      <c r="M7" s="23"/>
      <c r="N7" s="23"/>
      <c r="O7" s="23"/>
      <c r="P7" s="23"/>
      <c r="Q7" s="23"/>
      <c r="R7" s="23"/>
      <c r="S7" s="23"/>
      <c r="T7" s="23"/>
      <c r="U7" s="23"/>
      <c r="V7" s="23"/>
      <c r="W7" s="23"/>
      <c r="X7" s="23"/>
      <c r="Y7" s="23"/>
      <c r="Z7" s="23"/>
      <c r="AA7" s="23"/>
      <c r="AB7" s="23"/>
      <c r="AC7" s="23"/>
      <c r="AD7" s="23"/>
      <c r="AE7" s="23"/>
      <c r="AF7" s="23"/>
      <c r="AG7" s="23"/>
      <c r="AH7" s="23"/>
      <c r="AI7" s="23"/>
      <c r="AJ7" s="23"/>
      <c r="AK7" s="31" t="s">
        <v>1765</v>
      </c>
      <c r="AL7" s="23"/>
      <c r="AM7" s="23"/>
      <c r="AN7" s="29" t="s">
        <v>1766</v>
      </c>
      <c r="AO7" s="23"/>
      <c r="AP7" s="23"/>
      <c r="AQ7" s="25"/>
      <c r="BE7" s="332"/>
      <c r="BS7" s="18" t="s">
        <v>1767</v>
      </c>
    </row>
    <row r="8" spans="2:71" ht="14.25" customHeight="1">
      <c r="B8" s="22"/>
      <c r="C8" s="23"/>
      <c r="D8" s="31" t="s">
        <v>1768</v>
      </c>
      <c r="E8" s="23"/>
      <c r="F8" s="23"/>
      <c r="G8" s="23"/>
      <c r="H8" s="23"/>
      <c r="I8" s="23"/>
      <c r="J8" s="23"/>
      <c r="K8" s="29" t="s">
        <v>1769</v>
      </c>
      <c r="L8" s="23"/>
      <c r="M8" s="23"/>
      <c r="N8" s="23"/>
      <c r="O8" s="23"/>
      <c r="P8" s="23"/>
      <c r="Q8" s="23"/>
      <c r="R8" s="23"/>
      <c r="S8" s="23"/>
      <c r="T8" s="23"/>
      <c r="U8" s="23"/>
      <c r="V8" s="23"/>
      <c r="W8" s="23"/>
      <c r="X8" s="23"/>
      <c r="Y8" s="23"/>
      <c r="Z8" s="23"/>
      <c r="AA8" s="23"/>
      <c r="AB8" s="23"/>
      <c r="AC8" s="23"/>
      <c r="AD8" s="23"/>
      <c r="AE8" s="23"/>
      <c r="AF8" s="23"/>
      <c r="AG8" s="23"/>
      <c r="AH8" s="23"/>
      <c r="AI8" s="23"/>
      <c r="AJ8" s="23"/>
      <c r="AK8" s="31" t="s">
        <v>1770</v>
      </c>
      <c r="AL8" s="23"/>
      <c r="AM8" s="23"/>
      <c r="AN8" s="32" t="s">
        <v>1771</v>
      </c>
      <c r="AO8" s="23"/>
      <c r="AP8" s="23"/>
      <c r="AQ8" s="25"/>
      <c r="BE8" s="332"/>
      <c r="BS8" s="18" t="s">
        <v>1772</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32"/>
      <c r="BS9" s="18" t="s">
        <v>1773</v>
      </c>
    </row>
    <row r="10" spans="2:71" ht="14.25" customHeight="1">
      <c r="B10" s="22"/>
      <c r="C10" s="23"/>
      <c r="D10" s="31" t="s">
        <v>1774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1775</v>
      </c>
      <c r="AL10" s="23"/>
      <c r="AM10" s="23"/>
      <c r="AN10" s="29" t="s">
        <v>1766</v>
      </c>
      <c r="AO10" s="23"/>
      <c r="AP10" s="23"/>
      <c r="AQ10" s="25"/>
      <c r="BE10" s="332"/>
      <c r="BS10" s="18" t="s">
        <v>1762</v>
      </c>
    </row>
    <row r="11" spans="2:71" ht="18" customHeight="1">
      <c r="B11" s="22"/>
      <c r="C11" s="23"/>
      <c r="D11" s="23"/>
      <c r="E11" s="29" t="s">
        <v>1776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1777</v>
      </c>
      <c r="AL11" s="23"/>
      <c r="AM11" s="23"/>
      <c r="AN11" s="29" t="s">
        <v>1766</v>
      </c>
      <c r="AO11" s="23"/>
      <c r="AP11" s="23"/>
      <c r="AQ11" s="25"/>
      <c r="BE11" s="332"/>
      <c r="BS11" s="18" t="s">
        <v>1762</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32"/>
      <c r="BS12" s="18" t="s">
        <v>1762</v>
      </c>
    </row>
    <row r="13" spans="2:71" ht="14.25" customHeight="1">
      <c r="B13" s="22"/>
      <c r="C13" s="23"/>
      <c r="D13" s="31" t="s">
        <v>1778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1775</v>
      </c>
      <c r="AL13" s="23"/>
      <c r="AM13" s="23"/>
      <c r="AN13" s="33" t="s">
        <v>1779</v>
      </c>
      <c r="AO13" s="23"/>
      <c r="AP13" s="23"/>
      <c r="AQ13" s="25"/>
      <c r="BE13" s="332"/>
      <c r="BS13" s="18" t="s">
        <v>1762</v>
      </c>
    </row>
    <row r="14" spans="2:71" ht="15">
      <c r="B14" s="22"/>
      <c r="C14" s="23"/>
      <c r="D14" s="23"/>
      <c r="E14" s="360" t="s">
        <v>1779</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1" t="s">
        <v>1777</v>
      </c>
      <c r="AL14" s="23"/>
      <c r="AM14" s="23"/>
      <c r="AN14" s="33" t="s">
        <v>1779</v>
      </c>
      <c r="AO14" s="23"/>
      <c r="AP14" s="23"/>
      <c r="AQ14" s="25"/>
      <c r="BE14" s="332"/>
      <c r="BS14" s="18" t="s">
        <v>1762</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32"/>
      <c r="BS15" s="18" t="s">
        <v>1748</v>
      </c>
    </row>
    <row r="16" spans="2:71" ht="14.25" customHeight="1">
      <c r="B16" s="22"/>
      <c r="C16" s="23"/>
      <c r="D16" s="31" t="s">
        <v>1780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1775</v>
      </c>
      <c r="AL16" s="23"/>
      <c r="AM16" s="23"/>
      <c r="AN16" s="29" t="s">
        <v>1781</v>
      </c>
      <c r="AO16" s="23"/>
      <c r="AP16" s="23"/>
      <c r="AQ16" s="25"/>
      <c r="BE16" s="332"/>
      <c r="BS16" s="18" t="s">
        <v>1748</v>
      </c>
    </row>
    <row r="17" spans="2:71" ht="18" customHeight="1">
      <c r="B17" s="22"/>
      <c r="C17" s="23"/>
      <c r="D17" s="23"/>
      <c r="E17" s="29" t="s">
        <v>1782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1777</v>
      </c>
      <c r="AL17" s="23"/>
      <c r="AM17" s="23"/>
      <c r="AN17" s="29" t="s">
        <v>1766</v>
      </c>
      <c r="AO17" s="23"/>
      <c r="AP17" s="23"/>
      <c r="AQ17" s="25"/>
      <c r="BE17" s="332"/>
      <c r="BS17" s="18" t="s">
        <v>1783</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32"/>
      <c r="BS18" s="18" t="s">
        <v>1750</v>
      </c>
    </row>
    <row r="19" spans="2:71" ht="14.25" customHeight="1">
      <c r="B19" s="22"/>
      <c r="C19" s="23"/>
      <c r="D19" s="31" t="s">
        <v>1784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32"/>
      <c r="BS19" s="18" t="s">
        <v>1750</v>
      </c>
    </row>
    <row r="20" spans="2:71" ht="22.5" customHeight="1">
      <c r="B20" s="22"/>
      <c r="C20" s="23"/>
      <c r="D20" s="23"/>
      <c r="E20" s="361" t="s">
        <v>1785</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3"/>
      <c r="AP20" s="23"/>
      <c r="AQ20" s="25"/>
      <c r="BE20" s="332"/>
      <c r="BS20" s="18" t="s">
        <v>1748</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32"/>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32"/>
    </row>
    <row r="23" spans="2:57" s="1" customFormat="1" ht="25.5" customHeight="1">
      <c r="B23" s="35"/>
      <c r="C23" s="36"/>
      <c r="D23" s="37" t="s">
        <v>1786</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62">
        <f>ROUND(AG51,2)</f>
        <v>0</v>
      </c>
      <c r="AL23" s="363"/>
      <c r="AM23" s="363"/>
      <c r="AN23" s="363"/>
      <c r="AO23" s="363"/>
      <c r="AP23" s="36"/>
      <c r="AQ23" s="39"/>
      <c r="BE23" s="343"/>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43"/>
    </row>
    <row r="25" spans="2:57" s="1" customFormat="1" ht="13.5">
      <c r="B25" s="35"/>
      <c r="C25" s="36"/>
      <c r="D25" s="36"/>
      <c r="E25" s="36"/>
      <c r="F25" s="36"/>
      <c r="G25" s="36"/>
      <c r="H25" s="36"/>
      <c r="I25" s="36"/>
      <c r="J25" s="36"/>
      <c r="K25" s="36"/>
      <c r="L25" s="364" t="s">
        <v>1787</v>
      </c>
      <c r="M25" s="348"/>
      <c r="N25" s="348"/>
      <c r="O25" s="348"/>
      <c r="P25" s="36"/>
      <c r="Q25" s="36"/>
      <c r="R25" s="36"/>
      <c r="S25" s="36"/>
      <c r="T25" s="36"/>
      <c r="U25" s="36"/>
      <c r="V25" s="36"/>
      <c r="W25" s="364" t="s">
        <v>1788</v>
      </c>
      <c r="X25" s="348"/>
      <c r="Y25" s="348"/>
      <c r="Z25" s="348"/>
      <c r="AA25" s="348"/>
      <c r="AB25" s="348"/>
      <c r="AC25" s="348"/>
      <c r="AD25" s="348"/>
      <c r="AE25" s="348"/>
      <c r="AF25" s="36"/>
      <c r="AG25" s="36"/>
      <c r="AH25" s="36"/>
      <c r="AI25" s="36"/>
      <c r="AJ25" s="36"/>
      <c r="AK25" s="364" t="s">
        <v>1789</v>
      </c>
      <c r="AL25" s="348"/>
      <c r="AM25" s="348"/>
      <c r="AN25" s="348"/>
      <c r="AO25" s="348"/>
      <c r="AP25" s="36"/>
      <c r="AQ25" s="39"/>
      <c r="BE25" s="343"/>
    </row>
    <row r="26" spans="2:57" s="2" customFormat="1" ht="14.25" customHeight="1">
      <c r="B26" s="41"/>
      <c r="C26" s="42"/>
      <c r="D26" s="43" t="s">
        <v>1790</v>
      </c>
      <c r="E26" s="42"/>
      <c r="F26" s="43" t="s">
        <v>1791</v>
      </c>
      <c r="G26" s="42"/>
      <c r="H26" s="42"/>
      <c r="I26" s="42"/>
      <c r="J26" s="42"/>
      <c r="K26" s="42"/>
      <c r="L26" s="349">
        <v>0.21</v>
      </c>
      <c r="M26" s="350"/>
      <c r="N26" s="350"/>
      <c r="O26" s="350"/>
      <c r="P26" s="42"/>
      <c r="Q26" s="42"/>
      <c r="R26" s="42"/>
      <c r="S26" s="42"/>
      <c r="T26" s="42"/>
      <c r="U26" s="42"/>
      <c r="V26" s="42"/>
      <c r="W26" s="351">
        <f>ROUND(AZ51,2)</f>
        <v>0</v>
      </c>
      <c r="X26" s="350"/>
      <c r="Y26" s="350"/>
      <c r="Z26" s="350"/>
      <c r="AA26" s="350"/>
      <c r="AB26" s="350"/>
      <c r="AC26" s="350"/>
      <c r="AD26" s="350"/>
      <c r="AE26" s="350"/>
      <c r="AF26" s="42"/>
      <c r="AG26" s="42"/>
      <c r="AH26" s="42"/>
      <c r="AI26" s="42"/>
      <c r="AJ26" s="42"/>
      <c r="AK26" s="351">
        <f>ROUND(AV51,2)</f>
        <v>0</v>
      </c>
      <c r="AL26" s="350"/>
      <c r="AM26" s="350"/>
      <c r="AN26" s="350"/>
      <c r="AO26" s="350"/>
      <c r="AP26" s="42"/>
      <c r="AQ26" s="44"/>
      <c r="BE26" s="356"/>
    </row>
    <row r="27" spans="2:57" s="2" customFormat="1" ht="14.25" customHeight="1">
      <c r="B27" s="41"/>
      <c r="C27" s="42"/>
      <c r="D27" s="42"/>
      <c r="E27" s="42"/>
      <c r="F27" s="43" t="s">
        <v>1792</v>
      </c>
      <c r="G27" s="42"/>
      <c r="H27" s="42"/>
      <c r="I27" s="42"/>
      <c r="J27" s="42"/>
      <c r="K27" s="42"/>
      <c r="L27" s="349">
        <v>0.15</v>
      </c>
      <c r="M27" s="350"/>
      <c r="N27" s="350"/>
      <c r="O27" s="350"/>
      <c r="P27" s="42"/>
      <c r="Q27" s="42"/>
      <c r="R27" s="42"/>
      <c r="S27" s="42"/>
      <c r="T27" s="42"/>
      <c r="U27" s="42"/>
      <c r="V27" s="42"/>
      <c r="W27" s="351">
        <f>ROUND(BA51,2)</f>
        <v>0</v>
      </c>
      <c r="X27" s="350"/>
      <c r="Y27" s="350"/>
      <c r="Z27" s="350"/>
      <c r="AA27" s="350"/>
      <c r="AB27" s="350"/>
      <c r="AC27" s="350"/>
      <c r="AD27" s="350"/>
      <c r="AE27" s="350"/>
      <c r="AF27" s="42"/>
      <c r="AG27" s="42"/>
      <c r="AH27" s="42"/>
      <c r="AI27" s="42"/>
      <c r="AJ27" s="42"/>
      <c r="AK27" s="351">
        <f>ROUND(AW51,2)</f>
        <v>0</v>
      </c>
      <c r="AL27" s="350"/>
      <c r="AM27" s="350"/>
      <c r="AN27" s="350"/>
      <c r="AO27" s="350"/>
      <c r="AP27" s="42"/>
      <c r="AQ27" s="44"/>
      <c r="BE27" s="356"/>
    </row>
    <row r="28" spans="2:57" s="2" customFormat="1" ht="14.25" customHeight="1" hidden="1">
      <c r="B28" s="41"/>
      <c r="C28" s="42"/>
      <c r="D28" s="42"/>
      <c r="E28" s="42"/>
      <c r="F28" s="43" t="s">
        <v>1793</v>
      </c>
      <c r="G28" s="42"/>
      <c r="H28" s="42"/>
      <c r="I28" s="42"/>
      <c r="J28" s="42"/>
      <c r="K28" s="42"/>
      <c r="L28" s="349">
        <v>0.21</v>
      </c>
      <c r="M28" s="350"/>
      <c r="N28" s="350"/>
      <c r="O28" s="350"/>
      <c r="P28" s="42"/>
      <c r="Q28" s="42"/>
      <c r="R28" s="42"/>
      <c r="S28" s="42"/>
      <c r="T28" s="42"/>
      <c r="U28" s="42"/>
      <c r="V28" s="42"/>
      <c r="W28" s="351">
        <f>ROUND(BB51,2)</f>
        <v>0</v>
      </c>
      <c r="X28" s="350"/>
      <c r="Y28" s="350"/>
      <c r="Z28" s="350"/>
      <c r="AA28" s="350"/>
      <c r="AB28" s="350"/>
      <c r="AC28" s="350"/>
      <c r="AD28" s="350"/>
      <c r="AE28" s="350"/>
      <c r="AF28" s="42"/>
      <c r="AG28" s="42"/>
      <c r="AH28" s="42"/>
      <c r="AI28" s="42"/>
      <c r="AJ28" s="42"/>
      <c r="AK28" s="351">
        <v>0</v>
      </c>
      <c r="AL28" s="350"/>
      <c r="AM28" s="350"/>
      <c r="AN28" s="350"/>
      <c r="AO28" s="350"/>
      <c r="AP28" s="42"/>
      <c r="AQ28" s="44"/>
      <c r="BE28" s="356"/>
    </row>
    <row r="29" spans="2:57" s="2" customFormat="1" ht="14.25" customHeight="1" hidden="1">
      <c r="B29" s="41"/>
      <c r="C29" s="42"/>
      <c r="D29" s="42"/>
      <c r="E29" s="42"/>
      <c r="F29" s="43" t="s">
        <v>1794</v>
      </c>
      <c r="G29" s="42"/>
      <c r="H29" s="42"/>
      <c r="I29" s="42"/>
      <c r="J29" s="42"/>
      <c r="K29" s="42"/>
      <c r="L29" s="349">
        <v>0.15</v>
      </c>
      <c r="M29" s="350"/>
      <c r="N29" s="350"/>
      <c r="O29" s="350"/>
      <c r="P29" s="42"/>
      <c r="Q29" s="42"/>
      <c r="R29" s="42"/>
      <c r="S29" s="42"/>
      <c r="T29" s="42"/>
      <c r="U29" s="42"/>
      <c r="V29" s="42"/>
      <c r="W29" s="351">
        <f>ROUND(BC51,2)</f>
        <v>0</v>
      </c>
      <c r="X29" s="350"/>
      <c r="Y29" s="350"/>
      <c r="Z29" s="350"/>
      <c r="AA29" s="350"/>
      <c r="AB29" s="350"/>
      <c r="AC29" s="350"/>
      <c r="AD29" s="350"/>
      <c r="AE29" s="350"/>
      <c r="AF29" s="42"/>
      <c r="AG29" s="42"/>
      <c r="AH29" s="42"/>
      <c r="AI29" s="42"/>
      <c r="AJ29" s="42"/>
      <c r="AK29" s="351">
        <v>0</v>
      </c>
      <c r="AL29" s="350"/>
      <c r="AM29" s="350"/>
      <c r="AN29" s="350"/>
      <c r="AO29" s="350"/>
      <c r="AP29" s="42"/>
      <c r="AQ29" s="44"/>
      <c r="BE29" s="356"/>
    </row>
    <row r="30" spans="2:57" s="2" customFormat="1" ht="14.25" customHeight="1" hidden="1">
      <c r="B30" s="41"/>
      <c r="C30" s="42"/>
      <c r="D30" s="42"/>
      <c r="E30" s="42"/>
      <c r="F30" s="43" t="s">
        <v>1795</v>
      </c>
      <c r="G30" s="42"/>
      <c r="H30" s="42"/>
      <c r="I30" s="42"/>
      <c r="J30" s="42"/>
      <c r="K30" s="42"/>
      <c r="L30" s="349">
        <v>0</v>
      </c>
      <c r="M30" s="350"/>
      <c r="N30" s="350"/>
      <c r="O30" s="350"/>
      <c r="P30" s="42"/>
      <c r="Q30" s="42"/>
      <c r="R30" s="42"/>
      <c r="S30" s="42"/>
      <c r="T30" s="42"/>
      <c r="U30" s="42"/>
      <c r="V30" s="42"/>
      <c r="W30" s="351">
        <f>ROUND(BD51,2)</f>
        <v>0</v>
      </c>
      <c r="X30" s="350"/>
      <c r="Y30" s="350"/>
      <c r="Z30" s="350"/>
      <c r="AA30" s="350"/>
      <c r="AB30" s="350"/>
      <c r="AC30" s="350"/>
      <c r="AD30" s="350"/>
      <c r="AE30" s="350"/>
      <c r="AF30" s="42"/>
      <c r="AG30" s="42"/>
      <c r="AH30" s="42"/>
      <c r="AI30" s="42"/>
      <c r="AJ30" s="42"/>
      <c r="AK30" s="351">
        <v>0</v>
      </c>
      <c r="AL30" s="350"/>
      <c r="AM30" s="350"/>
      <c r="AN30" s="350"/>
      <c r="AO30" s="350"/>
      <c r="AP30" s="42"/>
      <c r="AQ30" s="44"/>
      <c r="BE30" s="356"/>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43"/>
    </row>
    <row r="32" spans="2:57" s="1" customFormat="1" ht="25.5" customHeight="1">
      <c r="B32" s="35"/>
      <c r="C32" s="45"/>
      <c r="D32" s="46" t="s">
        <v>1796</v>
      </c>
      <c r="E32" s="47"/>
      <c r="F32" s="47"/>
      <c r="G32" s="47"/>
      <c r="H32" s="47"/>
      <c r="I32" s="47"/>
      <c r="J32" s="47"/>
      <c r="K32" s="47"/>
      <c r="L32" s="47"/>
      <c r="M32" s="47"/>
      <c r="N32" s="47"/>
      <c r="O32" s="47"/>
      <c r="P32" s="47"/>
      <c r="Q32" s="47"/>
      <c r="R32" s="47"/>
      <c r="S32" s="47"/>
      <c r="T32" s="48" t="s">
        <v>1797</v>
      </c>
      <c r="U32" s="47"/>
      <c r="V32" s="47"/>
      <c r="W32" s="47"/>
      <c r="X32" s="352" t="s">
        <v>1798</v>
      </c>
      <c r="Y32" s="337"/>
      <c r="Z32" s="337"/>
      <c r="AA32" s="337"/>
      <c r="AB32" s="337"/>
      <c r="AC32" s="47"/>
      <c r="AD32" s="47"/>
      <c r="AE32" s="47"/>
      <c r="AF32" s="47"/>
      <c r="AG32" s="47"/>
      <c r="AH32" s="47"/>
      <c r="AI32" s="47"/>
      <c r="AJ32" s="47"/>
      <c r="AK32" s="353">
        <f>SUM(AK23:AK30)</f>
        <v>0</v>
      </c>
      <c r="AL32" s="337"/>
      <c r="AM32" s="337"/>
      <c r="AN32" s="337"/>
      <c r="AO32" s="354"/>
      <c r="AP32" s="45"/>
      <c r="AQ32" s="50"/>
      <c r="BE32" s="343"/>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7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35"/>
    </row>
    <row r="39" spans="2:44" s="1" customFormat="1" ht="36.75" customHeight="1">
      <c r="B39" s="35"/>
      <c r="C39" s="56" t="s">
        <v>1799</v>
      </c>
      <c r="AR39" s="35"/>
    </row>
    <row r="40" spans="2:44" s="1" customFormat="1" ht="6.75" customHeight="1">
      <c r="B40" s="35"/>
      <c r="AR40" s="35"/>
    </row>
    <row r="41" spans="2:44" s="3" customFormat="1" ht="14.25" customHeight="1">
      <c r="B41" s="57"/>
      <c r="C41" s="58" t="s">
        <v>1757</v>
      </c>
      <c r="L41" s="3" t="str">
        <f>K5</f>
        <v>2018_01</v>
      </c>
      <c r="AR41" s="57"/>
    </row>
    <row r="42" spans="2:44" s="4" customFormat="1" ht="36.75" customHeight="1">
      <c r="B42" s="59"/>
      <c r="C42" s="60" t="s">
        <v>1760</v>
      </c>
      <c r="L42" s="340" t="str">
        <f>K6</f>
        <v>REKONSTRUKCE MASARYKOVY ULICE V HORŠOVSKÉM TÝNĚ</v>
      </c>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R42" s="59"/>
    </row>
    <row r="43" spans="2:44" s="1" customFormat="1" ht="6.75" customHeight="1">
      <c r="B43" s="35"/>
      <c r="AR43" s="35"/>
    </row>
    <row r="44" spans="2:44" s="1" customFormat="1" ht="15">
      <c r="B44" s="35"/>
      <c r="C44" s="58" t="s">
        <v>1768</v>
      </c>
      <c r="L44" s="61" t="str">
        <f>IF(K8="","",K8)</f>
        <v>Horšovský Týn</v>
      </c>
      <c r="AI44" s="58" t="s">
        <v>1770</v>
      </c>
      <c r="AM44" s="342" t="str">
        <f>IF(AN8="","",AN8)</f>
        <v>4.1.2018</v>
      </c>
      <c r="AN44" s="343"/>
      <c r="AR44" s="35"/>
    </row>
    <row r="45" spans="2:44" s="1" customFormat="1" ht="6.75" customHeight="1">
      <c r="B45" s="35"/>
      <c r="AR45" s="35"/>
    </row>
    <row r="46" spans="2:56" s="1" customFormat="1" ht="15">
      <c r="B46" s="35"/>
      <c r="C46" s="58" t="s">
        <v>1774</v>
      </c>
      <c r="L46" s="3" t="str">
        <f>IF(E11="","",E11)</f>
        <v>SÚS Plzeňského kraje, p.o. a Město Horšovský Týn</v>
      </c>
      <c r="AI46" s="58" t="s">
        <v>1780</v>
      </c>
      <c r="AM46" s="344" t="str">
        <f>IF(E17="","",E17)</f>
        <v>Ing. Jaroslav Rojt</v>
      </c>
      <c r="AN46" s="343"/>
      <c r="AO46" s="343"/>
      <c r="AP46" s="343"/>
      <c r="AR46" s="35"/>
      <c r="AS46" s="345" t="s">
        <v>1800</v>
      </c>
      <c r="AT46" s="346"/>
      <c r="AU46" s="63"/>
      <c r="AV46" s="63"/>
      <c r="AW46" s="63"/>
      <c r="AX46" s="63"/>
      <c r="AY46" s="63"/>
      <c r="AZ46" s="63"/>
      <c r="BA46" s="63"/>
      <c r="BB46" s="63"/>
      <c r="BC46" s="63"/>
      <c r="BD46" s="64"/>
    </row>
    <row r="47" spans="2:56" s="1" customFormat="1" ht="15">
      <c r="B47" s="35"/>
      <c r="C47" s="58" t="s">
        <v>1778</v>
      </c>
      <c r="L47" s="3">
        <f>IF(E14="Vyplň údaj","",E14)</f>
      </c>
      <c r="AR47" s="35"/>
      <c r="AS47" s="347"/>
      <c r="AT47" s="348"/>
      <c r="AU47" s="36"/>
      <c r="AV47" s="36"/>
      <c r="AW47" s="36"/>
      <c r="AX47" s="36"/>
      <c r="AY47" s="36"/>
      <c r="AZ47" s="36"/>
      <c r="BA47" s="36"/>
      <c r="BB47" s="36"/>
      <c r="BC47" s="36"/>
      <c r="BD47" s="66"/>
    </row>
    <row r="48" spans="2:56" s="1" customFormat="1" ht="10.5" customHeight="1">
      <c r="B48" s="35"/>
      <c r="AR48" s="35"/>
      <c r="AS48" s="347"/>
      <c r="AT48" s="348"/>
      <c r="AU48" s="36"/>
      <c r="AV48" s="36"/>
      <c r="AW48" s="36"/>
      <c r="AX48" s="36"/>
      <c r="AY48" s="36"/>
      <c r="AZ48" s="36"/>
      <c r="BA48" s="36"/>
      <c r="BB48" s="36"/>
      <c r="BC48" s="36"/>
      <c r="BD48" s="66"/>
    </row>
    <row r="49" spans="2:56" s="1" customFormat="1" ht="29.25" customHeight="1">
      <c r="B49" s="35"/>
      <c r="C49" s="336" t="s">
        <v>1801</v>
      </c>
      <c r="D49" s="337"/>
      <c r="E49" s="337"/>
      <c r="F49" s="337"/>
      <c r="G49" s="337"/>
      <c r="H49" s="47"/>
      <c r="I49" s="338" t="s">
        <v>1802</v>
      </c>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9" t="s">
        <v>1803</v>
      </c>
      <c r="AH49" s="337"/>
      <c r="AI49" s="337"/>
      <c r="AJ49" s="337"/>
      <c r="AK49" s="337"/>
      <c r="AL49" s="337"/>
      <c r="AM49" s="337"/>
      <c r="AN49" s="338" t="s">
        <v>1804</v>
      </c>
      <c r="AO49" s="337"/>
      <c r="AP49" s="337"/>
      <c r="AQ49" s="67" t="s">
        <v>1805</v>
      </c>
      <c r="AR49" s="35"/>
      <c r="AS49" s="68" t="s">
        <v>1806</v>
      </c>
      <c r="AT49" s="69" t="s">
        <v>1807</v>
      </c>
      <c r="AU49" s="69" t="s">
        <v>1808</v>
      </c>
      <c r="AV49" s="69" t="s">
        <v>1809</v>
      </c>
      <c r="AW49" s="69" t="s">
        <v>1810</v>
      </c>
      <c r="AX49" s="69" t="s">
        <v>1811</v>
      </c>
      <c r="AY49" s="69" t="s">
        <v>1812</v>
      </c>
      <c r="AZ49" s="69" t="s">
        <v>1813</v>
      </c>
      <c r="BA49" s="69" t="s">
        <v>1814</v>
      </c>
      <c r="BB49" s="69" t="s">
        <v>1815</v>
      </c>
      <c r="BC49" s="69" t="s">
        <v>1816</v>
      </c>
      <c r="BD49" s="70" t="s">
        <v>1817</v>
      </c>
    </row>
    <row r="50" spans="2:56" s="1" customFormat="1" ht="10.5" customHeight="1">
      <c r="B50" s="35"/>
      <c r="AR50" s="35"/>
      <c r="AS50" s="71"/>
      <c r="AT50" s="63"/>
      <c r="AU50" s="63"/>
      <c r="AV50" s="63"/>
      <c r="AW50" s="63"/>
      <c r="AX50" s="63"/>
      <c r="AY50" s="63"/>
      <c r="AZ50" s="63"/>
      <c r="BA50" s="63"/>
      <c r="BB50" s="63"/>
      <c r="BC50" s="63"/>
      <c r="BD50" s="64"/>
    </row>
    <row r="51" spans="2:90" s="4" customFormat="1" ht="32.25" customHeight="1">
      <c r="B51" s="59"/>
      <c r="C51" s="72" t="s">
        <v>1818</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30">
        <f>ROUND(SUM(AG52:AG54),2)</f>
        <v>0</v>
      </c>
      <c r="AH51" s="330"/>
      <c r="AI51" s="330"/>
      <c r="AJ51" s="330"/>
      <c r="AK51" s="330"/>
      <c r="AL51" s="330"/>
      <c r="AM51" s="330"/>
      <c r="AN51" s="331">
        <f>SUM(AG51,AT51)</f>
        <v>0</v>
      </c>
      <c r="AO51" s="331"/>
      <c r="AP51" s="331"/>
      <c r="AQ51" s="74" t="s">
        <v>1766</v>
      </c>
      <c r="AR51" s="59"/>
      <c r="AS51" s="75">
        <f>ROUND(SUM(AS52:AS54),2)</f>
        <v>0</v>
      </c>
      <c r="AT51" s="76">
        <f>ROUND(SUM(AV51:AW51),2)</f>
        <v>0</v>
      </c>
      <c r="AU51" s="77">
        <f>ROUND(SUM(AU52:AU54),5)</f>
        <v>0</v>
      </c>
      <c r="AV51" s="76">
        <f>ROUND(AZ51*L26,2)</f>
        <v>0</v>
      </c>
      <c r="AW51" s="76">
        <f>ROUND(BA51*L27,2)</f>
        <v>0</v>
      </c>
      <c r="AX51" s="76">
        <f>ROUND(BB51*L26,2)</f>
        <v>0</v>
      </c>
      <c r="AY51" s="76">
        <f>ROUND(BC51*L27,2)</f>
        <v>0</v>
      </c>
      <c r="AZ51" s="76">
        <f>ROUND(SUM(AZ52:AZ54),2)</f>
        <v>0</v>
      </c>
      <c r="BA51" s="76">
        <f>ROUND(SUM(BA52:BA54),2)</f>
        <v>0</v>
      </c>
      <c r="BB51" s="76">
        <f>ROUND(SUM(BB52:BB54),2)</f>
        <v>0</v>
      </c>
      <c r="BC51" s="76">
        <f>ROUND(SUM(BC52:BC54),2)</f>
        <v>0</v>
      </c>
      <c r="BD51" s="78">
        <f>ROUND(SUM(BD52:BD54),2)</f>
        <v>0</v>
      </c>
      <c r="BS51" s="60" t="s">
        <v>1819</v>
      </c>
      <c r="BT51" s="60" t="s">
        <v>1820</v>
      </c>
      <c r="BU51" s="79" t="s">
        <v>1821</v>
      </c>
      <c r="BV51" s="60" t="s">
        <v>1822</v>
      </c>
      <c r="BW51" s="60" t="s">
        <v>1749</v>
      </c>
      <c r="BX51" s="60" t="s">
        <v>1823</v>
      </c>
      <c r="CL51" s="60" t="s">
        <v>1764</v>
      </c>
    </row>
    <row r="52" spans="1:91" s="5" customFormat="1" ht="27" customHeight="1">
      <c r="A52" s="239" t="s">
        <v>123</v>
      </c>
      <c r="B52" s="80"/>
      <c r="C52" s="81"/>
      <c r="D52" s="335" t="s">
        <v>1824</v>
      </c>
      <c r="E52" s="334"/>
      <c r="F52" s="334"/>
      <c r="G52" s="334"/>
      <c r="H52" s="334"/>
      <c r="I52" s="82"/>
      <c r="J52" s="335" t="s">
        <v>1825</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3">
        <f>'101 - Komunikace'!J27</f>
        <v>0</v>
      </c>
      <c r="AH52" s="334"/>
      <c r="AI52" s="334"/>
      <c r="AJ52" s="334"/>
      <c r="AK52" s="334"/>
      <c r="AL52" s="334"/>
      <c r="AM52" s="334"/>
      <c r="AN52" s="333">
        <f>SUM(AG52,AT52)</f>
        <v>0</v>
      </c>
      <c r="AO52" s="334"/>
      <c r="AP52" s="334"/>
      <c r="AQ52" s="83" t="s">
        <v>1826</v>
      </c>
      <c r="AR52" s="80"/>
      <c r="AS52" s="84">
        <v>0</v>
      </c>
      <c r="AT52" s="85">
        <f>ROUND(SUM(AV52:AW52),2)</f>
        <v>0</v>
      </c>
      <c r="AU52" s="86">
        <f>'101 - Komunikace'!P85</f>
        <v>0</v>
      </c>
      <c r="AV52" s="85">
        <f>'101 - Komunikace'!J30</f>
        <v>0</v>
      </c>
      <c r="AW52" s="85">
        <f>'101 - Komunikace'!J31</f>
        <v>0</v>
      </c>
      <c r="AX52" s="85">
        <f>'101 - Komunikace'!J32</f>
        <v>0</v>
      </c>
      <c r="AY52" s="85">
        <f>'101 - Komunikace'!J33</f>
        <v>0</v>
      </c>
      <c r="AZ52" s="85">
        <f>'101 - Komunikace'!F30</f>
        <v>0</v>
      </c>
      <c r="BA52" s="85">
        <f>'101 - Komunikace'!F31</f>
        <v>0</v>
      </c>
      <c r="BB52" s="85">
        <f>'101 - Komunikace'!F32</f>
        <v>0</v>
      </c>
      <c r="BC52" s="85">
        <f>'101 - Komunikace'!F33</f>
        <v>0</v>
      </c>
      <c r="BD52" s="87">
        <f>'101 - Komunikace'!F34</f>
        <v>0</v>
      </c>
      <c r="BT52" s="88" t="s">
        <v>1767</v>
      </c>
      <c r="BV52" s="88" t="s">
        <v>1822</v>
      </c>
      <c r="BW52" s="88" t="s">
        <v>1827</v>
      </c>
      <c r="BX52" s="88" t="s">
        <v>1749</v>
      </c>
      <c r="CL52" s="88" t="s">
        <v>1764</v>
      </c>
      <c r="CM52" s="88" t="s">
        <v>1828</v>
      </c>
    </row>
    <row r="53" spans="1:91" s="5" customFormat="1" ht="27" customHeight="1">
      <c r="A53" s="239" t="s">
        <v>123</v>
      </c>
      <c r="B53" s="80"/>
      <c r="C53" s="81"/>
      <c r="D53" s="335" t="s">
        <v>1829</v>
      </c>
      <c r="E53" s="334"/>
      <c r="F53" s="334"/>
      <c r="G53" s="334"/>
      <c r="H53" s="334"/>
      <c r="I53" s="82"/>
      <c r="J53" s="335" t="s">
        <v>1830</v>
      </c>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3">
        <f>'102 - Parkovací stání, ch...'!J27</f>
        <v>0</v>
      </c>
      <c r="AH53" s="334"/>
      <c r="AI53" s="334"/>
      <c r="AJ53" s="334"/>
      <c r="AK53" s="334"/>
      <c r="AL53" s="334"/>
      <c r="AM53" s="334"/>
      <c r="AN53" s="333">
        <f>SUM(AG53,AT53)</f>
        <v>0</v>
      </c>
      <c r="AO53" s="334"/>
      <c r="AP53" s="334"/>
      <c r="AQ53" s="83" t="s">
        <v>1826</v>
      </c>
      <c r="AR53" s="80"/>
      <c r="AS53" s="84">
        <v>0</v>
      </c>
      <c r="AT53" s="85">
        <f>ROUND(SUM(AV53:AW53),2)</f>
        <v>0</v>
      </c>
      <c r="AU53" s="86">
        <f>'102 - Parkovací stání, ch...'!P85</f>
        <v>0</v>
      </c>
      <c r="AV53" s="85">
        <f>'102 - Parkovací stání, ch...'!J30</f>
        <v>0</v>
      </c>
      <c r="AW53" s="85">
        <f>'102 - Parkovací stání, ch...'!J31</f>
        <v>0</v>
      </c>
      <c r="AX53" s="85">
        <f>'102 - Parkovací stání, ch...'!J32</f>
        <v>0</v>
      </c>
      <c r="AY53" s="85">
        <f>'102 - Parkovací stání, ch...'!J33</f>
        <v>0</v>
      </c>
      <c r="AZ53" s="85">
        <f>'102 - Parkovací stání, ch...'!F30</f>
        <v>0</v>
      </c>
      <c r="BA53" s="85">
        <f>'102 - Parkovací stání, ch...'!F31</f>
        <v>0</v>
      </c>
      <c r="BB53" s="85">
        <f>'102 - Parkovací stání, ch...'!F32</f>
        <v>0</v>
      </c>
      <c r="BC53" s="85">
        <f>'102 - Parkovací stání, ch...'!F33</f>
        <v>0</v>
      </c>
      <c r="BD53" s="87">
        <f>'102 - Parkovací stání, ch...'!F34</f>
        <v>0</v>
      </c>
      <c r="BT53" s="88" t="s">
        <v>1767</v>
      </c>
      <c r="BV53" s="88" t="s">
        <v>1822</v>
      </c>
      <c r="BW53" s="88" t="s">
        <v>1831</v>
      </c>
      <c r="BX53" s="88" t="s">
        <v>1749</v>
      </c>
      <c r="CL53" s="88" t="s">
        <v>1832</v>
      </c>
      <c r="CM53" s="88" t="s">
        <v>1828</v>
      </c>
    </row>
    <row r="54" spans="1:91" s="5" customFormat="1" ht="27" customHeight="1">
      <c r="A54" s="239" t="s">
        <v>123</v>
      </c>
      <c r="B54" s="80"/>
      <c r="C54" s="81"/>
      <c r="D54" s="335" t="s">
        <v>1833</v>
      </c>
      <c r="E54" s="334"/>
      <c r="F54" s="334"/>
      <c r="G54" s="334"/>
      <c r="H54" s="334"/>
      <c r="I54" s="82"/>
      <c r="J54" s="335" t="s">
        <v>1834</v>
      </c>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3">
        <f>'901 - VRN'!J27</f>
        <v>0</v>
      </c>
      <c r="AH54" s="334"/>
      <c r="AI54" s="334"/>
      <c r="AJ54" s="334"/>
      <c r="AK54" s="334"/>
      <c r="AL54" s="334"/>
      <c r="AM54" s="334"/>
      <c r="AN54" s="333">
        <f>SUM(AG54,AT54)</f>
        <v>0</v>
      </c>
      <c r="AO54" s="334"/>
      <c r="AP54" s="334"/>
      <c r="AQ54" s="83" t="s">
        <v>1835</v>
      </c>
      <c r="AR54" s="80"/>
      <c r="AS54" s="89">
        <v>0</v>
      </c>
      <c r="AT54" s="90">
        <f>ROUND(SUM(AV54:AW54),2)</f>
        <v>0</v>
      </c>
      <c r="AU54" s="91">
        <f>'901 - VRN'!P81</f>
        <v>0</v>
      </c>
      <c r="AV54" s="90">
        <f>'901 - VRN'!J30</f>
        <v>0</v>
      </c>
      <c r="AW54" s="90">
        <f>'901 - VRN'!J31</f>
        <v>0</v>
      </c>
      <c r="AX54" s="90">
        <f>'901 - VRN'!J32</f>
        <v>0</v>
      </c>
      <c r="AY54" s="90">
        <f>'901 - VRN'!J33</f>
        <v>0</v>
      </c>
      <c r="AZ54" s="90">
        <f>'901 - VRN'!F30</f>
        <v>0</v>
      </c>
      <c r="BA54" s="90">
        <f>'901 - VRN'!F31</f>
        <v>0</v>
      </c>
      <c r="BB54" s="90">
        <f>'901 - VRN'!F32</f>
        <v>0</v>
      </c>
      <c r="BC54" s="90">
        <f>'901 - VRN'!F33</f>
        <v>0</v>
      </c>
      <c r="BD54" s="92">
        <f>'901 - VRN'!F34</f>
        <v>0</v>
      </c>
      <c r="BT54" s="88" t="s">
        <v>1767</v>
      </c>
      <c r="BV54" s="88" t="s">
        <v>1822</v>
      </c>
      <c r="BW54" s="88" t="s">
        <v>1836</v>
      </c>
      <c r="BX54" s="88" t="s">
        <v>1749</v>
      </c>
      <c r="CL54" s="88" t="s">
        <v>1766</v>
      </c>
      <c r="CM54" s="88" t="s">
        <v>1828</v>
      </c>
    </row>
    <row r="55" spans="2:44" s="1" customFormat="1" ht="30" customHeight="1">
      <c r="B55" s="35"/>
      <c r="AR55" s="35"/>
    </row>
    <row r="56" spans="2:44" s="1" customFormat="1" ht="6.75" customHeight="1">
      <c r="B56" s="5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35"/>
    </row>
  </sheetData>
  <sheetProtection password="CC35" sheet="1" objects="1" scenarios="1" formatColumns="0" formatRows="0" sort="0" autoFilter="0"/>
  <mergeCells count="49">
    <mergeCell ref="AK23:AO23"/>
    <mergeCell ref="L25:O25"/>
    <mergeCell ref="W25:AE25"/>
    <mergeCell ref="AK25:AO25"/>
    <mergeCell ref="L26:O26"/>
    <mergeCell ref="W26:AE26"/>
    <mergeCell ref="AK26:AO26"/>
    <mergeCell ref="L27:O27"/>
    <mergeCell ref="W27:AE27"/>
    <mergeCell ref="AK27:AO27"/>
    <mergeCell ref="BE5:BE32"/>
    <mergeCell ref="K5:AO5"/>
    <mergeCell ref="K6:AO6"/>
    <mergeCell ref="E14:AJ14"/>
    <mergeCell ref="E20:AN20"/>
    <mergeCell ref="L28:O28"/>
    <mergeCell ref="W28:AE28"/>
    <mergeCell ref="AK28:AO28"/>
    <mergeCell ref="L29:O29"/>
    <mergeCell ref="W29:AE29"/>
    <mergeCell ref="AK29:AO29"/>
    <mergeCell ref="L42:AO42"/>
    <mergeCell ref="AM44:AN44"/>
    <mergeCell ref="AM46:AP46"/>
    <mergeCell ref="AS46:AT48"/>
    <mergeCell ref="L30:O30"/>
    <mergeCell ref="W30:AE30"/>
    <mergeCell ref="AK30:AO30"/>
    <mergeCell ref="X32:AB32"/>
    <mergeCell ref="AK32:AO32"/>
    <mergeCell ref="J53:AF53"/>
    <mergeCell ref="AN52:AP52"/>
    <mergeCell ref="AG52:AM52"/>
    <mergeCell ref="D52:H52"/>
    <mergeCell ref="J52:AF52"/>
    <mergeCell ref="C49:G49"/>
    <mergeCell ref="I49:AF49"/>
    <mergeCell ref="AG49:AM49"/>
    <mergeCell ref="AN49:AP49"/>
    <mergeCell ref="AG51:AM51"/>
    <mergeCell ref="AN51:AP51"/>
    <mergeCell ref="AR2:BE2"/>
    <mergeCell ref="AN54:AP54"/>
    <mergeCell ref="AG54:AM54"/>
    <mergeCell ref="D54:H54"/>
    <mergeCell ref="J54:AF54"/>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101 - Komunikace'!C2" tooltip="101 - Komunikace" display="/"/>
    <hyperlink ref="A53" location="'102 - Parkovací stání, ch...'!C2" tooltip="102 - Parkovací stání, ch..." display="/"/>
    <hyperlink ref="A54" location="'901 - VRN'!C2" tooltip="901 - VRN"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9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41"/>
      <c r="C1" s="241"/>
      <c r="D1" s="240" t="s">
        <v>1745</v>
      </c>
      <c r="E1" s="241"/>
      <c r="F1" s="242" t="s">
        <v>124</v>
      </c>
      <c r="G1" s="367" t="s">
        <v>125</v>
      </c>
      <c r="H1" s="367"/>
      <c r="I1" s="247"/>
      <c r="J1" s="242" t="s">
        <v>126</v>
      </c>
      <c r="K1" s="240" t="s">
        <v>1837</v>
      </c>
      <c r="L1" s="242" t="s">
        <v>127</v>
      </c>
      <c r="M1" s="242"/>
      <c r="N1" s="242"/>
      <c r="O1" s="242"/>
      <c r="P1" s="242"/>
      <c r="Q1" s="242"/>
      <c r="R1" s="242"/>
      <c r="S1" s="242"/>
      <c r="T1" s="242"/>
      <c r="U1" s="238"/>
      <c r="V1" s="23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2"/>
      <c r="M2" s="332"/>
      <c r="N2" s="332"/>
      <c r="O2" s="332"/>
      <c r="P2" s="332"/>
      <c r="Q2" s="332"/>
      <c r="R2" s="332"/>
      <c r="S2" s="332"/>
      <c r="T2" s="332"/>
      <c r="U2" s="332"/>
      <c r="V2" s="332"/>
      <c r="AT2" s="18" t="s">
        <v>1827</v>
      </c>
    </row>
    <row r="3" spans="2:46" ht="6.75" customHeight="1">
      <c r="B3" s="19"/>
      <c r="C3" s="20"/>
      <c r="D3" s="20"/>
      <c r="E3" s="20"/>
      <c r="F3" s="20"/>
      <c r="G3" s="20"/>
      <c r="H3" s="20"/>
      <c r="I3" s="94"/>
      <c r="J3" s="20"/>
      <c r="K3" s="21"/>
      <c r="AT3" s="18" t="s">
        <v>1828</v>
      </c>
    </row>
    <row r="4" spans="2:46" ht="36.75" customHeight="1">
      <c r="B4" s="22"/>
      <c r="C4" s="23"/>
      <c r="D4" s="24" t="s">
        <v>1838</v>
      </c>
      <c r="E4" s="23"/>
      <c r="F4" s="23"/>
      <c r="G4" s="23"/>
      <c r="H4" s="23"/>
      <c r="I4" s="95"/>
      <c r="J4" s="23"/>
      <c r="K4" s="25"/>
      <c r="M4" s="26" t="s">
        <v>1754</v>
      </c>
      <c r="AT4" s="18" t="s">
        <v>1748</v>
      </c>
    </row>
    <row r="5" spans="2:11" ht="6.75" customHeight="1">
      <c r="B5" s="22"/>
      <c r="C5" s="23"/>
      <c r="D5" s="23"/>
      <c r="E5" s="23"/>
      <c r="F5" s="23"/>
      <c r="G5" s="23"/>
      <c r="H5" s="23"/>
      <c r="I5" s="95"/>
      <c r="J5" s="23"/>
      <c r="K5" s="25"/>
    </row>
    <row r="6" spans="2:11" ht="15">
      <c r="B6" s="22"/>
      <c r="C6" s="23"/>
      <c r="D6" s="31" t="s">
        <v>1760</v>
      </c>
      <c r="E6" s="23"/>
      <c r="F6" s="23"/>
      <c r="G6" s="23"/>
      <c r="H6" s="23"/>
      <c r="I6" s="95"/>
      <c r="J6" s="23"/>
      <c r="K6" s="25"/>
    </row>
    <row r="7" spans="2:11" ht="22.5" customHeight="1">
      <c r="B7" s="22"/>
      <c r="C7" s="23"/>
      <c r="D7" s="23"/>
      <c r="E7" s="368" t="str">
        <f>'Rekapitulace stavby'!K6</f>
        <v>REKONSTRUKCE MASARYKOVY ULICE V HORŠOVSKÉM TÝNĚ</v>
      </c>
      <c r="F7" s="358"/>
      <c r="G7" s="358"/>
      <c r="H7" s="358"/>
      <c r="I7" s="95"/>
      <c r="J7" s="23"/>
      <c r="K7" s="25"/>
    </row>
    <row r="8" spans="2:11" s="1" customFormat="1" ht="15">
      <c r="B8" s="35"/>
      <c r="C8" s="36"/>
      <c r="D8" s="31" t="s">
        <v>1839</v>
      </c>
      <c r="E8" s="36"/>
      <c r="F8" s="36"/>
      <c r="G8" s="36"/>
      <c r="H8" s="36"/>
      <c r="I8" s="96"/>
      <c r="J8" s="36"/>
      <c r="K8" s="39"/>
    </row>
    <row r="9" spans="2:11" s="1" customFormat="1" ht="36.75" customHeight="1">
      <c r="B9" s="35"/>
      <c r="C9" s="36"/>
      <c r="D9" s="36"/>
      <c r="E9" s="365" t="s">
        <v>1840</v>
      </c>
      <c r="F9" s="348"/>
      <c r="G9" s="348"/>
      <c r="H9" s="348"/>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1763</v>
      </c>
      <c r="E11" s="36"/>
      <c r="F11" s="29" t="s">
        <v>1764</v>
      </c>
      <c r="G11" s="36"/>
      <c r="H11" s="36"/>
      <c r="I11" s="97" t="s">
        <v>1765</v>
      </c>
      <c r="J11" s="29" t="s">
        <v>1766</v>
      </c>
      <c r="K11" s="39"/>
    </row>
    <row r="12" spans="2:11" s="1" customFormat="1" ht="14.25" customHeight="1">
      <c r="B12" s="35"/>
      <c r="C12" s="36"/>
      <c r="D12" s="31" t="s">
        <v>1768</v>
      </c>
      <c r="E12" s="36"/>
      <c r="F12" s="29" t="s">
        <v>1769</v>
      </c>
      <c r="G12" s="36"/>
      <c r="H12" s="36"/>
      <c r="I12" s="97" t="s">
        <v>1770</v>
      </c>
      <c r="J12" s="98" t="str">
        <f>'Rekapitulace stavby'!AN8</f>
        <v>4.1.2018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1774</v>
      </c>
      <c r="E14" s="36"/>
      <c r="F14" s="36"/>
      <c r="G14" s="36"/>
      <c r="H14" s="36"/>
      <c r="I14" s="97" t="s">
        <v>1775</v>
      </c>
      <c r="J14" s="29" t="s">
        <v>1766</v>
      </c>
      <c r="K14" s="39"/>
    </row>
    <row r="15" spans="2:11" s="1" customFormat="1" ht="18" customHeight="1">
      <c r="B15" s="35"/>
      <c r="C15" s="36"/>
      <c r="D15" s="36"/>
      <c r="E15" s="29" t="s">
        <v>1841</v>
      </c>
      <c r="F15" s="36"/>
      <c r="G15" s="36"/>
      <c r="H15" s="36"/>
      <c r="I15" s="97" t="s">
        <v>1777</v>
      </c>
      <c r="J15" s="29" t="s">
        <v>1766</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1778</v>
      </c>
      <c r="E17" s="36"/>
      <c r="F17" s="36"/>
      <c r="G17" s="36"/>
      <c r="H17" s="36"/>
      <c r="I17" s="97" t="s">
        <v>1775</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1777</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1780</v>
      </c>
      <c r="E20" s="36"/>
      <c r="F20" s="36"/>
      <c r="G20" s="36"/>
      <c r="H20" s="36"/>
      <c r="I20" s="97" t="s">
        <v>1775</v>
      </c>
      <c r="J20" s="29" t="s">
        <v>1781</v>
      </c>
      <c r="K20" s="39"/>
    </row>
    <row r="21" spans="2:11" s="1" customFormat="1" ht="18" customHeight="1">
      <c r="B21" s="35"/>
      <c r="C21" s="36"/>
      <c r="D21" s="36"/>
      <c r="E21" s="29" t="s">
        <v>1782</v>
      </c>
      <c r="F21" s="36"/>
      <c r="G21" s="36"/>
      <c r="H21" s="36"/>
      <c r="I21" s="97" t="s">
        <v>1777</v>
      </c>
      <c r="J21" s="29" t="s">
        <v>1766</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1784</v>
      </c>
      <c r="E23" s="36"/>
      <c r="F23" s="36"/>
      <c r="G23" s="36"/>
      <c r="H23" s="36"/>
      <c r="I23" s="96"/>
      <c r="J23" s="36"/>
      <c r="K23" s="39"/>
    </row>
    <row r="24" spans="2:11" s="6" customFormat="1" ht="22.5" customHeight="1">
      <c r="B24" s="99"/>
      <c r="C24" s="100"/>
      <c r="D24" s="100"/>
      <c r="E24" s="361" t="s">
        <v>1766</v>
      </c>
      <c r="F24" s="369"/>
      <c r="G24" s="369"/>
      <c r="H24" s="369"/>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1786</v>
      </c>
      <c r="E27" s="36"/>
      <c r="F27" s="36"/>
      <c r="G27" s="36"/>
      <c r="H27" s="36"/>
      <c r="I27" s="96"/>
      <c r="J27" s="106">
        <f>ROUND(J85,2)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1788</v>
      </c>
      <c r="G29" s="36"/>
      <c r="H29" s="36"/>
      <c r="I29" s="107" t="s">
        <v>1787</v>
      </c>
      <c r="J29" s="40" t="s">
        <v>1789</v>
      </c>
      <c r="K29" s="39"/>
    </row>
    <row r="30" spans="2:11" s="1" customFormat="1" ht="14.25" customHeight="1">
      <c r="B30" s="35"/>
      <c r="C30" s="36"/>
      <c r="D30" s="43" t="s">
        <v>1790</v>
      </c>
      <c r="E30" s="43" t="s">
        <v>1791</v>
      </c>
      <c r="F30" s="108">
        <f>ROUND(SUM(BE85:BE888),2)</f>
        <v>0</v>
      </c>
      <c r="G30" s="36"/>
      <c r="H30" s="36"/>
      <c r="I30" s="109">
        <v>0.21</v>
      </c>
      <c r="J30" s="108">
        <f>ROUND(ROUND((SUM(BE85:BE888)),2)*I30,2)</f>
        <v>0</v>
      </c>
      <c r="K30" s="39"/>
    </row>
    <row r="31" spans="2:11" s="1" customFormat="1" ht="14.25" customHeight="1">
      <c r="B31" s="35"/>
      <c r="C31" s="36"/>
      <c r="D31" s="36"/>
      <c r="E31" s="43" t="s">
        <v>1792</v>
      </c>
      <c r="F31" s="108">
        <f>ROUND(SUM(BF85:BF888),2)</f>
        <v>0</v>
      </c>
      <c r="G31" s="36"/>
      <c r="H31" s="36"/>
      <c r="I31" s="109">
        <v>0.15</v>
      </c>
      <c r="J31" s="108">
        <f>ROUND(ROUND((SUM(BF85:BF888)),2)*I31,2)</f>
        <v>0</v>
      </c>
      <c r="K31" s="39"/>
    </row>
    <row r="32" spans="2:11" s="1" customFormat="1" ht="14.25" customHeight="1" hidden="1">
      <c r="B32" s="35"/>
      <c r="C32" s="36"/>
      <c r="D32" s="36"/>
      <c r="E32" s="43" t="s">
        <v>1793</v>
      </c>
      <c r="F32" s="108">
        <f>ROUND(SUM(BG85:BG888),2)</f>
        <v>0</v>
      </c>
      <c r="G32" s="36"/>
      <c r="H32" s="36"/>
      <c r="I32" s="109">
        <v>0.21</v>
      </c>
      <c r="J32" s="108">
        <v>0</v>
      </c>
      <c r="K32" s="39"/>
    </row>
    <row r="33" spans="2:11" s="1" customFormat="1" ht="14.25" customHeight="1" hidden="1">
      <c r="B33" s="35"/>
      <c r="C33" s="36"/>
      <c r="D33" s="36"/>
      <c r="E33" s="43" t="s">
        <v>1794</v>
      </c>
      <c r="F33" s="108">
        <f>ROUND(SUM(BH85:BH888),2)</f>
        <v>0</v>
      </c>
      <c r="G33" s="36"/>
      <c r="H33" s="36"/>
      <c r="I33" s="109">
        <v>0.15</v>
      </c>
      <c r="J33" s="108">
        <v>0</v>
      </c>
      <c r="K33" s="39"/>
    </row>
    <row r="34" spans="2:11" s="1" customFormat="1" ht="14.25" customHeight="1" hidden="1">
      <c r="B34" s="35"/>
      <c r="C34" s="36"/>
      <c r="D34" s="36"/>
      <c r="E34" s="43" t="s">
        <v>1795</v>
      </c>
      <c r="F34" s="108">
        <f>ROUND(SUM(BI85:BI888),2)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1796</v>
      </c>
      <c r="E36" s="47"/>
      <c r="F36" s="47"/>
      <c r="G36" s="110" t="s">
        <v>1797</v>
      </c>
      <c r="H36" s="48" t="s">
        <v>1798</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1842</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1760</v>
      </c>
      <c r="D44" s="36"/>
      <c r="E44" s="36"/>
      <c r="F44" s="36"/>
      <c r="G44" s="36"/>
      <c r="H44" s="36"/>
      <c r="I44" s="96"/>
      <c r="J44" s="36"/>
      <c r="K44" s="39"/>
    </row>
    <row r="45" spans="2:11" s="1" customFormat="1" ht="22.5" customHeight="1">
      <c r="B45" s="35"/>
      <c r="C45" s="36"/>
      <c r="D45" s="36"/>
      <c r="E45" s="368" t="str">
        <f>E7</f>
        <v>REKONSTRUKCE MASARYKOVY ULICE V HORŠOVSKÉM TÝNĚ</v>
      </c>
      <c r="F45" s="348"/>
      <c r="G45" s="348"/>
      <c r="H45" s="348"/>
      <c r="I45" s="96"/>
      <c r="J45" s="36"/>
      <c r="K45" s="39"/>
    </row>
    <row r="46" spans="2:11" s="1" customFormat="1" ht="14.25" customHeight="1">
      <c r="B46" s="35"/>
      <c r="C46" s="31" t="s">
        <v>1839</v>
      </c>
      <c r="D46" s="36"/>
      <c r="E46" s="36"/>
      <c r="F46" s="36"/>
      <c r="G46" s="36"/>
      <c r="H46" s="36"/>
      <c r="I46" s="96"/>
      <c r="J46" s="36"/>
      <c r="K46" s="39"/>
    </row>
    <row r="47" spans="2:11" s="1" customFormat="1" ht="23.25" customHeight="1">
      <c r="B47" s="35"/>
      <c r="C47" s="36"/>
      <c r="D47" s="36"/>
      <c r="E47" s="365" t="str">
        <f>E9</f>
        <v>101 - Komunikace</v>
      </c>
      <c r="F47" s="348"/>
      <c r="G47" s="348"/>
      <c r="H47" s="348"/>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1768</v>
      </c>
      <c r="D49" s="36"/>
      <c r="E49" s="36"/>
      <c r="F49" s="29" t="str">
        <f>F12</f>
        <v>Horšovský Týn</v>
      </c>
      <c r="G49" s="36"/>
      <c r="H49" s="36"/>
      <c r="I49" s="97" t="s">
        <v>1770</v>
      </c>
      <c r="J49" s="98" t="str">
        <f>IF(J12="","",J12)</f>
        <v>4.1.2018</v>
      </c>
      <c r="K49" s="39"/>
    </row>
    <row r="50" spans="2:11" s="1" customFormat="1" ht="6.75" customHeight="1">
      <c r="B50" s="35"/>
      <c r="C50" s="36"/>
      <c r="D50" s="36"/>
      <c r="E50" s="36"/>
      <c r="F50" s="36"/>
      <c r="G50" s="36"/>
      <c r="H50" s="36"/>
      <c r="I50" s="96"/>
      <c r="J50" s="36"/>
      <c r="K50" s="39"/>
    </row>
    <row r="51" spans="2:11" s="1" customFormat="1" ht="15">
      <c r="B51" s="35"/>
      <c r="C51" s="31" t="s">
        <v>1774</v>
      </c>
      <c r="D51" s="36"/>
      <c r="E51" s="36"/>
      <c r="F51" s="29" t="str">
        <f>E15</f>
        <v>SÚS Plzeňského kraje, p.o.</v>
      </c>
      <c r="G51" s="36"/>
      <c r="H51" s="36"/>
      <c r="I51" s="97" t="s">
        <v>1780</v>
      </c>
      <c r="J51" s="29" t="str">
        <f>E21</f>
        <v>Ing. Jaroslav Rojt</v>
      </c>
      <c r="K51" s="39"/>
    </row>
    <row r="52" spans="2:11" s="1" customFormat="1" ht="14.25" customHeight="1">
      <c r="B52" s="35"/>
      <c r="C52" s="31" t="s">
        <v>1778</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1843</v>
      </c>
      <c r="D54" s="45"/>
      <c r="E54" s="45"/>
      <c r="F54" s="45"/>
      <c r="G54" s="45"/>
      <c r="H54" s="45"/>
      <c r="I54" s="117"/>
      <c r="J54" s="118" t="s">
        <v>1844</v>
      </c>
      <c r="K54" s="50"/>
    </row>
    <row r="55" spans="2:11" s="1" customFormat="1" ht="9.75" customHeight="1">
      <c r="B55" s="35"/>
      <c r="C55" s="36"/>
      <c r="D55" s="36"/>
      <c r="E55" s="36"/>
      <c r="F55" s="36"/>
      <c r="G55" s="36"/>
      <c r="H55" s="36"/>
      <c r="I55" s="96"/>
      <c r="J55" s="36"/>
      <c r="K55" s="39"/>
    </row>
    <row r="56" spans="2:47" s="1" customFormat="1" ht="29.25" customHeight="1">
      <c r="B56" s="35"/>
      <c r="C56" s="119" t="s">
        <v>1845</v>
      </c>
      <c r="D56" s="36"/>
      <c r="E56" s="36"/>
      <c r="F56" s="36"/>
      <c r="G56" s="36"/>
      <c r="H56" s="36"/>
      <c r="I56" s="96"/>
      <c r="J56" s="106">
        <f>J85</f>
        <v>0</v>
      </c>
      <c r="K56" s="39"/>
      <c r="AU56" s="18" t="s">
        <v>1846</v>
      </c>
    </row>
    <row r="57" spans="2:11" s="7" customFormat="1" ht="24.75" customHeight="1">
      <c r="B57" s="120"/>
      <c r="C57" s="121"/>
      <c r="D57" s="122" t="s">
        <v>1847</v>
      </c>
      <c r="E57" s="123"/>
      <c r="F57" s="123"/>
      <c r="G57" s="123"/>
      <c r="H57" s="123"/>
      <c r="I57" s="124"/>
      <c r="J57" s="125">
        <f>J86</f>
        <v>0</v>
      </c>
      <c r="K57" s="126"/>
    </row>
    <row r="58" spans="2:11" s="8" customFormat="1" ht="19.5" customHeight="1">
      <c r="B58" s="127"/>
      <c r="C58" s="128"/>
      <c r="D58" s="129" t="s">
        <v>1848</v>
      </c>
      <c r="E58" s="130"/>
      <c r="F58" s="130"/>
      <c r="G58" s="130"/>
      <c r="H58" s="130"/>
      <c r="I58" s="131"/>
      <c r="J58" s="132">
        <f>J87</f>
        <v>0</v>
      </c>
      <c r="K58" s="133"/>
    </row>
    <row r="59" spans="2:11" s="8" customFormat="1" ht="19.5" customHeight="1">
      <c r="B59" s="127"/>
      <c r="C59" s="128"/>
      <c r="D59" s="129" t="s">
        <v>1849</v>
      </c>
      <c r="E59" s="130"/>
      <c r="F59" s="130"/>
      <c r="G59" s="130"/>
      <c r="H59" s="130"/>
      <c r="I59" s="131"/>
      <c r="J59" s="132">
        <f>J256</f>
        <v>0</v>
      </c>
      <c r="K59" s="133"/>
    </row>
    <row r="60" spans="2:11" s="8" customFormat="1" ht="19.5" customHeight="1">
      <c r="B60" s="127"/>
      <c r="C60" s="128"/>
      <c r="D60" s="129" t="s">
        <v>1850</v>
      </c>
      <c r="E60" s="130"/>
      <c r="F60" s="130"/>
      <c r="G60" s="130"/>
      <c r="H60" s="130"/>
      <c r="I60" s="131"/>
      <c r="J60" s="132">
        <f>J273</f>
        <v>0</v>
      </c>
      <c r="K60" s="133"/>
    </row>
    <row r="61" spans="2:11" s="8" customFormat="1" ht="19.5" customHeight="1">
      <c r="B61" s="127"/>
      <c r="C61" s="128"/>
      <c r="D61" s="129" t="s">
        <v>1851</v>
      </c>
      <c r="E61" s="130"/>
      <c r="F61" s="130"/>
      <c r="G61" s="130"/>
      <c r="H61" s="130"/>
      <c r="I61" s="131"/>
      <c r="J61" s="132">
        <f>J296</f>
        <v>0</v>
      </c>
      <c r="K61" s="133"/>
    </row>
    <row r="62" spans="2:11" s="8" customFormat="1" ht="19.5" customHeight="1">
      <c r="B62" s="127"/>
      <c r="C62" s="128"/>
      <c r="D62" s="129" t="s">
        <v>1852</v>
      </c>
      <c r="E62" s="130"/>
      <c r="F62" s="130"/>
      <c r="G62" s="130"/>
      <c r="H62" s="130"/>
      <c r="I62" s="131"/>
      <c r="J62" s="132">
        <f>J387</f>
        <v>0</v>
      </c>
      <c r="K62" s="133"/>
    </row>
    <row r="63" spans="2:11" s="8" customFormat="1" ht="19.5" customHeight="1">
      <c r="B63" s="127"/>
      <c r="C63" s="128"/>
      <c r="D63" s="129" t="s">
        <v>1853</v>
      </c>
      <c r="E63" s="130"/>
      <c r="F63" s="130"/>
      <c r="G63" s="130"/>
      <c r="H63" s="130"/>
      <c r="I63" s="131"/>
      <c r="J63" s="132">
        <f>J528</f>
        <v>0</v>
      </c>
      <c r="K63" s="133"/>
    </row>
    <row r="64" spans="2:11" s="8" customFormat="1" ht="19.5" customHeight="1">
      <c r="B64" s="127"/>
      <c r="C64" s="128"/>
      <c r="D64" s="129" t="s">
        <v>1854</v>
      </c>
      <c r="E64" s="130"/>
      <c r="F64" s="130"/>
      <c r="G64" s="130"/>
      <c r="H64" s="130"/>
      <c r="I64" s="131"/>
      <c r="J64" s="132">
        <f>J822</f>
        <v>0</v>
      </c>
      <c r="K64" s="133"/>
    </row>
    <row r="65" spans="2:11" s="8" customFormat="1" ht="19.5" customHeight="1">
      <c r="B65" s="127"/>
      <c r="C65" s="128"/>
      <c r="D65" s="129" t="s">
        <v>1855</v>
      </c>
      <c r="E65" s="130"/>
      <c r="F65" s="130"/>
      <c r="G65" s="130"/>
      <c r="H65" s="130"/>
      <c r="I65" s="131"/>
      <c r="J65" s="132">
        <f>J885</f>
        <v>0</v>
      </c>
      <c r="K65" s="133"/>
    </row>
    <row r="66" spans="2:11" s="1" customFormat="1" ht="21.75" customHeight="1">
      <c r="B66" s="35"/>
      <c r="C66" s="36"/>
      <c r="D66" s="36"/>
      <c r="E66" s="36"/>
      <c r="F66" s="36"/>
      <c r="G66" s="36"/>
      <c r="H66" s="36"/>
      <c r="I66" s="96"/>
      <c r="J66" s="36"/>
      <c r="K66" s="39"/>
    </row>
    <row r="67" spans="2:11" s="1" customFormat="1" ht="6.75" customHeight="1">
      <c r="B67" s="51"/>
      <c r="C67" s="52"/>
      <c r="D67" s="52"/>
      <c r="E67" s="52"/>
      <c r="F67" s="52"/>
      <c r="G67" s="52"/>
      <c r="H67" s="52"/>
      <c r="I67" s="113"/>
      <c r="J67" s="52"/>
      <c r="K67" s="53"/>
    </row>
    <row r="71" spans="2:12" s="1" customFormat="1" ht="6.75" customHeight="1">
      <c r="B71" s="54"/>
      <c r="C71" s="55"/>
      <c r="D71" s="55"/>
      <c r="E71" s="55"/>
      <c r="F71" s="55"/>
      <c r="G71" s="55"/>
      <c r="H71" s="55"/>
      <c r="I71" s="114"/>
      <c r="J71" s="55"/>
      <c r="K71" s="55"/>
      <c r="L71" s="35"/>
    </row>
    <row r="72" spans="2:12" s="1" customFormat="1" ht="36.75" customHeight="1">
      <c r="B72" s="35"/>
      <c r="C72" s="56" t="s">
        <v>1856</v>
      </c>
      <c r="I72" s="134"/>
      <c r="L72" s="35"/>
    </row>
    <row r="73" spans="2:12" s="1" customFormat="1" ht="6.75" customHeight="1">
      <c r="B73" s="35"/>
      <c r="I73" s="134"/>
      <c r="L73" s="35"/>
    </row>
    <row r="74" spans="2:12" s="1" customFormat="1" ht="14.25" customHeight="1">
      <c r="B74" s="35"/>
      <c r="C74" s="58" t="s">
        <v>1760</v>
      </c>
      <c r="I74" s="134"/>
      <c r="L74" s="35"/>
    </row>
    <row r="75" spans="2:12" s="1" customFormat="1" ht="22.5" customHeight="1">
      <c r="B75" s="35"/>
      <c r="E75" s="366" t="str">
        <f>E7</f>
        <v>REKONSTRUKCE MASARYKOVY ULICE V HORŠOVSKÉM TÝNĚ</v>
      </c>
      <c r="F75" s="343"/>
      <c r="G75" s="343"/>
      <c r="H75" s="343"/>
      <c r="I75" s="134"/>
      <c r="L75" s="35"/>
    </row>
    <row r="76" spans="2:12" s="1" customFormat="1" ht="14.25" customHeight="1">
      <c r="B76" s="35"/>
      <c r="C76" s="58" t="s">
        <v>1839</v>
      </c>
      <c r="I76" s="134"/>
      <c r="L76" s="35"/>
    </row>
    <row r="77" spans="2:12" s="1" customFormat="1" ht="23.25" customHeight="1">
      <c r="B77" s="35"/>
      <c r="E77" s="340" t="str">
        <f>E9</f>
        <v>101 - Komunikace</v>
      </c>
      <c r="F77" s="343"/>
      <c r="G77" s="343"/>
      <c r="H77" s="343"/>
      <c r="I77" s="134"/>
      <c r="L77" s="35"/>
    </row>
    <row r="78" spans="2:12" s="1" customFormat="1" ht="6.75" customHeight="1">
      <c r="B78" s="35"/>
      <c r="I78" s="134"/>
      <c r="L78" s="35"/>
    </row>
    <row r="79" spans="2:12" s="1" customFormat="1" ht="18" customHeight="1">
      <c r="B79" s="35"/>
      <c r="C79" s="58" t="s">
        <v>1768</v>
      </c>
      <c r="F79" s="135" t="str">
        <f>F12</f>
        <v>Horšovský Týn</v>
      </c>
      <c r="I79" s="136" t="s">
        <v>1770</v>
      </c>
      <c r="J79" s="62" t="str">
        <f>IF(J12="","",J12)</f>
        <v>4.1.2018</v>
      </c>
      <c r="L79" s="35"/>
    </row>
    <row r="80" spans="2:12" s="1" customFormat="1" ht="6.75" customHeight="1">
      <c r="B80" s="35"/>
      <c r="I80" s="134"/>
      <c r="L80" s="35"/>
    </row>
    <row r="81" spans="2:12" s="1" customFormat="1" ht="15">
      <c r="B81" s="35"/>
      <c r="C81" s="58" t="s">
        <v>1774</v>
      </c>
      <c r="F81" s="135" t="str">
        <f>E15</f>
        <v>SÚS Plzeňského kraje, p.o.</v>
      </c>
      <c r="I81" s="136" t="s">
        <v>1780</v>
      </c>
      <c r="J81" s="135" t="str">
        <f>E21</f>
        <v>Ing. Jaroslav Rojt</v>
      </c>
      <c r="L81" s="35"/>
    </row>
    <row r="82" spans="2:12" s="1" customFormat="1" ht="14.25" customHeight="1">
      <c r="B82" s="35"/>
      <c r="C82" s="58" t="s">
        <v>1778</v>
      </c>
      <c r="F82" s="135">
        <f>IF(E18="","",E18)</f>
      </c>
      <c r="I82" s="134"/>
      <c r="L82" s="35"/>
    </row>
    <row r="83" spans="2:12" s="1" customFormat="1" ht="9.75" customHeight="1">
      <c r="B83" s="35"/>
      <c r="I83" s="134"/>
      <c r="L83" s="35"/>
    </row>
    <row r="84" spans="2:20" s="9" customFormat="1" ht="29.25" customHeight="1">
      <c r="B84" s="137"/>
      <c r="C84" s="138" t="s">
        <v>1857</v>
      </c>
      <c r="D84" s="139" t="s">
        <v>1805</v>
      </c>
      <c r="E84" s="139" t="s">
        <v>1801</v>
      </c>
      <c r="F84" s="139" t="s">
        <v>1858</v>
      </c>
      <c r="G84" s="139" t="s">
        <v>1859</v>
      </c>
      <c r="H84" s="139" t="s">
        <v>1860</v>
      </c>
      <c r="I84" s="140" t="s">
        <v>1861</v>
      </c>
      <c r="J84" s="139" t="s">
        <v>1844</v>
      </c>
      <c r="K84" s="141" t="s">
        <v>1862</v>
      </c>
      <c r="L84" s="137"/>
      <c r="M84" s="68" t="s">
        <v>1863</v>
      </c>
      <c r="N84" s="69" t="s">
        <v>1790</v>
      </c>
      <c r="O84" s="69" t="s">
        <v>1864</v>
      </c>
      <c r="P84" s="69" t="s">
        <v>1865</v>
      </c>
      <c r="Q84" s="69" t="s">
        <v>1866</v>
      </c>
      <c r="R84" s="69" t="s">
        <v>1867</v>
      </c>
      <c r="S84" s="69" t="s">
        <v>1868</v>
      </c>
      <c r="T84" s="70" t="s">
        <v>1869</v>
      </c>
    </row>
    <row r="85" spans="2:63" s="1" customFormat="1" ht="29.25" customHeight="1">
      <c r="B85" s="35"/>
      <c r="C85" s="72" t="s">
        <v>1845</v>
      </c>
      <c r="I85" s="134"/>
      <c r="J85" s="142">
        <f>BK85</f>
        <v>0</v>
      </c>
      <c r="L85" s="35"/>
      <c r="M85" s="71"/>
      <c r="N85" s="63"/>
      <c r="O85" s="63"/>
      <c r="P85" s="143">
        <f>P86</f>
        <v>0</v>
      </c>
      <c r="Q85" s="63"/>
      <c r="R85" s="143">
        <f>R86</f>
        <v>6492.8787792</v>
      </c>
      <c r="S85" s="63"/>
      <c r="T85" s="144">
        <f>T86</f>
        <v>8056.0498</v>
      </c>
      <c r="AT85" s="18" t="s">
        <v>1819</v>
      </c>
      <c r="AU85" s="18" t="s">
        <v>1846</v>
      </c>
      <c r="BK85" s="145">
        <f>BK86</f>
        <v>0</v>
      </c>
    </row>
    <row r="86" spans="2:63" s="10" customFormat="1" ht="36.75" customHeight="1">
      <c r="B86" s="146"/>
      <c r="D86" s="147" t="s">
        <v>1819</v>
      </c>
      <c r="E86" s="148" t="s">
        <v>1870</v>
      </c>
      <c r="F86" s="148" t="s">
        <v>1871</v>
      </c>
      <c r="I86" s="149"/>
      <c r="J86" s="150">
        <f>BK86</f>
        <v>0</v>
      </c>
      <c r="L86" s="146"/>
      <c r="M86" s="151"/>
      <c r="N86" s="152"/>
      <c r="O86" s="152"/>
      <c r="P86" s="153">
        <f>P87+P256+P273+P296+P387+P528+P822+P885</f>
        <v>0</v>
      </c>
      <c r="Q86" s="152"/>
      <c r="R86" s="153">
        <f>R87+R256+R273+R296+R387+R528+R822+R885</f>
        <v>6492.8787792</v>
      </c>
      <c r="S86" s="152"/>
      <c r="T86" s="154">
        <f>T87+T256+T273+T296+T387+T528+T822+T885</f>
        <v>8056.0498</v>
      </c>
      <c r="AR86" s="147" t="s">
        <v>1767</v>
      </c>
      <c r="AT86" s="155" t="s">
        <v>1819</v>
      </c>
      <c r="AU86" s="155" t="s">
        <v>1820</v>
      </c>
      <c r="AY86" s="147" t="s">
        <v>1872</v>
      </c>
      <c r="BK86" s="156">
        <f>BK87+BK256+BK273+BK296+BK387+BK528+BK822+BK885</f>
        <v>0</v>
      </c>
    </row>
    <row r="87" spans="2:63" s="10" customFormat="1" ht="19.5" customHeight="1">
      <c r="B87" s="146"/>
      <c r="D87" s="157" t="s">
        <v>1819</v>
      </c>
      <c r="E87" s="158" t="s">
        <v>1767</v>
      </c>
      <c r="F87" s="158" t="s">
        <v>1873</v>
      </c>
      <c r="I87" s="149"/>
      <c r="J87" s="159">
        <f>BK87</f>
        <v>0</v>
      </c>
      <c r="L87" s="146"/>
      <c r="M87" s="151"/>
      <c r="N87" s="152"/>
      <c r="O87" s="152"/>
      <c r="P87" s="153">
        <f>SUM(P88:P255)</f>
        <v>0</v>
      </c>
      <c r="Q87" s="152"/>
      <c r="R87" s="153">
        <f>SUM(R88:R255)</f>
        <v>77.87910000000001</v>
      </c>
      <c r="S87" s="152"/>
      <c r="T87" s="154">
        <f>SUM(T88:T255)</f>
        <v>8046.795</v>
      </c>
      <c r="AR87" s="147" t="s">
        <v>1767</v>
      </c>
      <c r="AT87" s="155" t="s">
        <v>1819</v>
      </c>
      <c r="AU87" s="155" t="s">
        <v>1767</v>
      </c>
      <c r="AY87" s="147" t="s">
        <v>1872</v>
      </c>
      <c r="BK87" s="156">
        <f>SUM(BK88:BK255)</f>
        <v>0</v>
      </c>
    </row>
    <row r="88" spans="2:65" s="1" customFormat="1" ht="22.5" customHeight="1">
      <c r="B88" s="160"/>
      <c r="C88" s="161" t="s">
        <v>1767</v>
      </c>
      <c r="D88" s="161" t="s">
        <v>1874</v>
      </c>
      <c r="E88" s="162" t="s">
        <v>1875</v>
      </c>
      <c r="F88" s="163" t="s">
        <v>1876</v>
      </c>
      <c r="G88" s="164" t="s">
        <v>1877</v>
      </c>
      <c r="H88" s="165">
        <v>2500</v>
      </c>
      <c r="I88" s="166"/>
      <c r="J88" s="167">
        <f>ROUND(I88*H88,2)</f>
        <v>0</v>
      </c>
      <c r="K88" s="163" t="s">
        <v>1878</v>
      </c>
      <c r="L88" s="35"/>
      <c r="M88" s="168" t="s">
        <v>1766</v>
      </c>
      <c r="N88" s="169" t="s">
        <v>1791</v>
      </c>
      <c r="O88" s="36"/>
      <c r="P88" s="170">
        <f>O88*H88</f>
        <v>0</v>
      </c>
      <c r="Q88" s="170">
        <v>0</v>
      </c>
      <c r="R88" s="170">
        <f>Q88*H88</f>
        <v>0</v>
      </c>
      <c r="S88" s="170">
        <v>0.388</v>
      </c>
      <c r="T88" s="171">
        <f>S88*H88</f>
        <v>970</v>
      </c>
      <c r="AR88" s="18" t="s">
        <v>1879</v>
      </c>
      <c r="AT88" s="18" t="s">
        <v>1874</v>
      </c>
      <c r="AU88" s="18" t="s">
        <v>1828</v>
      </c>
      <c r="AY88" s="18" t="s">
        <v>1872</v>
      </c>
      <c r="BE88" s="172">
        <f>IF(N88="základní",J88,0)</f>
        <v>0</v>
      </c>
      <c r="BF88" s="172">
        <f>IF(N88="snížená",J88,0)</f>
        <v>0</v>
      </c>
      <c r="BG88" s="172">
        <f>IF(N88="zákl. přenesená",J88,0)</f>
        <v>0</v>
      </c>
      <c r="BH88" s="172">
        <f>IF(N88="sníž. přenesená",J88,0)</f>
        <v>0</v>
      </c>
      <c r="BI88" s="172">
        <f>IF(N88="nulová",J88,0)</f>
        <v>0</v>
      </c>
      <c r="BJ88" s="18" t="s">
        <v>1767</v>
      </c>
      <c r="BK88" s="172">
        <f>ROUND(I88*H88,2)</f>
        <v>0</v>
      </c>
      <c r="BL88" s="18" t="s">
        <v>1879</v>
      </c>
      <c r="BM88" s="18" t="s">
        <v>1880</v>
      </c>
    </row>
    <row r="89" spans="2:47" s="1" customFormat="1" ht="40.5">
      <c r="B89" s="35"/>
      <c r="D89" s="173" t="s">
        <v>1881</v>
      </c>
      <c r="F89" s="174" t="s">
        <v>1882</v>
      </c>
      <c r="I89" s="134"/>
      <c r="L89" s="35"/>
      <c r="M89" s="65"/>
      <c r="N89" s="36"/>
      <c r="O89" s="36"/>
      <c r="P89" s="36"/>
      <c r="Q89" s="36"/>
      <c r="R89" s="36"/>
      <c r="S89" s="36"/>
      <c r="T89" s="66"/>
      <c r="AT89" s="18" t="s">
        <v>1881</v>
      </c>
      <c r="AU89" s="18" t="s">
        <v>1828</v>
      </c>
    </row>
    <row r="90" spans="2:47" s="1" customFormat="1" ht="189">
      <c r="B90" s="35"/>
      <c r="D90" s="173" t="s">
        <v>1883</v>
      </c>
      <c r="F90" s="175" t="s">
        <v>1884</v>
      </c>
      <c r="I90" s="134"/>
      <c r="L90" s="35"/>
      <c r="M90" s="65"/>
      <c r="N90" s="36"/>
      <c r="O90" s="36"/>
      <c r="P90" s="36"/>
      <c r="Q90" s="36"/>
      <c r="R90" s="36"/>
      <c r="S90" s="36"/>
      <c r="T90" s="66"/>
      <c r="AT90" s="18" t="s">
        <v>1883</v>
      </c>
      <c r="AU90" s="18" t="s">
        <v>1828</v>
      </c>
    </row>
    <row r="91" spans="2:51" s="11" customFormat="1" ht="13.5">
      <c r="B91" s="176"/>
      <c r="D91" s="173" t="s">
        <v>1885</v>
      </c>
      <c r="E91" s="177" t="s">
        <v>1766</v>
      </c>
      <c r="F91" s="178" t="s">
        <v>1886</v>
      </c>
      <c r="H91" s="179">
        <v>2500</v>
      </c>
      <c r="I91" s="180"/>
      <c r="L91" s="176"/>
      <c r="M91" s="181"/>
      <c r="N91" s="182"/>
      <c r="O91" s="182"/>
      <c r="P91" s="182"/>
      <c r="Q91" s="182"/>
      <c r="R91" s="182"/>
      <c r="S91" s="182"/>
      <c r="T91" s="183"/>
      <c r="AT91" s="177" t="s">
        <v>1885</v>
      </c>
      <c r="AU91" s="177" t="s">
        <v>1828</v>
      </c>
      <c r="AV91" s="11" t="s">
        <v>1828</v>
      </c>
      <c r="AW91" s="11" t="s">
        <v>1783</v>
      </c>
      <c r="AX91" s="11" t="s">
        <v>1767</v>
      </c>
      <c r="AY91" s="177" t="s">
        <v>1872</v>
      </c>
    </row>
    <row r="92" spans="2:51" s="12" customFormat="1" ht="13.5">
      <c r="B92" s="184"/>
      <c r="D92" s="185" t="s">
        <v>1885</v>
      </c>
      <c r="E92" s="186" t="s">
        <v>1766</v>
      </c>
      <c r="F92" s="187" t="s">
        <v>1887</v>
      </c>
      <c r="H92" s="188" t="s">
        <v>1766</v>
      </c>
      <c r="I92" s="189"/>
      <c r="L92" s="184"/>
      <c r="M92" s="190"/>
      <c r="N92" s="191"/>
      <c r="O92" s="191"/>
      <c r="P92" s="191"/>
      <c r="Q92" s="191"/>
      <c r="R92" s="191"/>
      <c r="S92" s="191"/>
      <c r="T92" s="192"/>
      <c r="AT92" s="193" t="s">
        <v>1885</v>
      </c>
      <c r="AU92" s="193" t="s">
        <v>1828</v>
      </c>
      <c r="AV92" s="12" t="s">
        <v>1767</v>
      </c>
      <c r="AW92" s="12" t="s">
        <v>1783</v>
      </c>
      <c r="AX92" s="12" t="s">
        <v>1820</v>
      </c>
      <c r="AY92" s="193" t="s">
        <v>1872</v>
      </c>
    </row>
    <row r="93" spans="2:65" s="1" customFormat="1" ht="22.5" customHeight="1">
      <c r="B93" s="160"/>
      <c r="C93" s="161" t="s">
        <v>1828</v>
      </c>
      <c r="D93" s="161" t="s">
        <v>1874</v>
      </c>
      <c r="E93" s="162" t="s">
        <v>1888</v>
      </c>
      <c r="F93" s="163" t="s">
        <v>1889</v>
      </c>
      <c r="G93" s="164" t="s">
        <v>1877</v>
      </c>
      <c r="H93" s="165">
        <v>8710</v>
      </c>
      <c r="I93" s="166"/>
      <c r="J93" s="167">
        <f>ROUND(I93*H93,2)</f>
        <v>0</v>
      </c>
      <c r="K93" s="163" t="s">
        <v>1878</v>
      </c>
      <c r="L93" s="35"/>
      <c r="M93" s="168" t="s">
        <v>1766</v>
      </c>
      <c r="N93" s="169" t="s">
        <v>1791</v>
      </c>
      <c r="O93" s="36"/>
      <c r="P93" s="170">
        <f>O93*H93</f>
        <v>0</v>
      </c>
      <c r="Q93" s="170">
        <v>0</v>
      </c>
      <c r="R93" s="170">
        <f>Q93*H93</f>
        <v>0</v>
      </c>
      <c r="S93" s="170">
        <v>0.56</v>
      </c>
      <c r="T93" s="171">
        <f>S93*H93</f>
        <v>4877.6</v>
      </c>
      <c r="AR93" s="18" t="s">
        <v>1879</v>
      </c>
      <c r="AT93" s="18" t="s">
        <v>1874</v>
      </c>
      <c r="AU93" s="18" t="s">
        <v>1828</v>
      </c>
      <c r="AY93" s="18" t="s">
        <v>1872</v>
      </c>
      <c r="BE93" s="172">
        <f>IF(N93="základní",J93,0)</f>
        <v>0</v>
      </c>
      <c r="BF93" s="172">
        <f>IF(N93="snížená",J93,0)</f>
        <v>0</v>
      </c>
      <c r="BG93" s="172">
        <f>IF(N93="zákl. přenesená",J93,0)</f>
        <v>0</v>
      </c>
      <c r="BH93" s="172">
        <f>IF(N93="sníž. přenesená",J93,0)</f>
        <v>0</v>
      </c>
      <c r="BI93" s="172">
        <f>IF(N93="nulová",J93,0)</f>
        <v>0</v>
      </c>
      <c r="BJ93" s="18" t="s">
        <v>1767</v>
      </c>
      <c r="BK93" s="172">
        <f>ROUND(I93*H93,2)</f>
        <v>0</v>
      </c>
      <c r="BL93" s="18" t="s">
        <v>1879</v>
      </c>
      <c r="BM93" s="18" t="s">
        <v>1890</v>
      </c>
    </row>
    <row r="94" spans="2:47" s="1" customFormat="1" ht="40.5">
      <c r="B94" s="35"/>
      <c r="D94" s="173" t="s">
        <v>1881</v>
      </c>
      <c r="F94" s="174" t="s">
        <v>1891</v>
      </c>
      <c r="I94" s="134"/>
      <c r="L94" s="35"/>
      <c r="M94" s="65"/>
      <c r="N94" s="36"/>
      <c r="O94" s="36"/>
      <c r="P94" s="36"/>
      <c r="Q94" s="36"/>
      <c r="R94" s="36"/>
      <c r="S94" s="36"/>
      <c r="T94" s="66"/>
      <c r="AT94" s="18" t="s">
        <v>1881</v>
      </c>
      <c r="AU94" s="18" t="s">
        <v>1828</v>
      </c>
    </row>
    <row r="95" spans="2:47" s="1" customFormat="1" ht="256.5">
      <c r="B95" s="35"/>
      <c r="D95" s="173" t="s">
        <v>1883</v>
      </c>
      <c r="F95" s="175" t="s">
        <v>1892</v>
      </c>
      <c r="I95" s="134"/>
      <c r="L95" s="35"/>
      <c r="M95" s="65"/>
      <c r="N95" s="36"/>
      <c r="O95" s="36"/>
      <c r="P95" s="36"/>
      <c r="Q95" s="36"/>
      <c r="R95" s="36"/>
      <c r="S95" s="36"/>
      <c r="T95" s="66"/>
      <c r="AT95" s="18" t="s">
        <v>1883</v>
      </c>
      <c r="AU95" s="18" t="s">
        <v>1828</v>
      </c>
    </row>
    <row r="96" spans="2:51" s="11" customFormat="1" ht="13.5">
      <c r="B96" s="176"/>
      <c r="D96" s="185" t="s">
        <v>1885</v>
      </c>
      <c r="E96" s="194" t="s">
        <v>1766</v>
      </c>
      <c r="F96" s="195" t="s">
        <v>1893</v>
      </c>
      <c r="H96" s="196">
        <v>8710</v>
      </c>
      <c r="I96" s="180"/>
      <c r="L96" s="176"/>
      <c r="M96" s="181"/>
      <c r="N96" s="182"/>
      <c r="O96" s="182"/>
      <c r="P96" s="182"/>
      <c r="Q96" s="182"/>
      <c r="R96" s="182"/>
      <c r="S96" s="182"/>
      <c r="T96" s="183"/>
      <c r="AT96" s="177" t="s">
        <v>1885</v>
      </c>
      <c r="AU96" s="177" t="s">
        <v>1828</v>
      </c>
      <c r="AV96" s="11" t="s">
        <v>1828</v>
      </c>
      <c r="AW96" s="11" t="s">
        <v>1783</v>
      </c>
      <c r="AX96" s="11" t="s">
        <v>1767</v>
      </c>
      <c r="AY96" s="177" t="s">
        <v>1872</v>
      </c>
    </row>
    <row r="97" spans="2:65" s="1" customFormat="1" ht="22.5" customHeight="1">
      <c r="B97" s="160"/>
      <c r="C97" s="161" t="s">
        <v>1894</v>
      </c>
      <c r="D97" s="161" t="s">
        <v>1874</v>
      </c>
      <c r="E97" s="162" t="s">
        <v>1895</v>
      </c>
      <c r="F97" s="163" t="s">
        <v>1896</v>
      </c>
      <c r="G97" s="164" t="s">
        <v>1877</v>
      </c>
      <c r="H97" s="165">
        <v>8710</v>
      </c>
      <c r="I97" s="166"/>
      <c r="J97" s="167">
        <f>ROUND(I97*H97,2)</f>
        <v>0</v>
      </c>
      <c r="K97" s="163" t="s">
        <v>1878</v>
      </c>
      <c r="L97" s="35"/>
      <c r="M97" s="168" t="s">
        <v>1766</v>
      </c>
      <c r="N97" s="169" t="s">
        <v>1791</v>
      </c>
      <c r="O97" s="36"/>
      <c r="P97" s="170">
        <f>O97*H97</f>
        <v>0</v>
      </c>
      <c r="Q97" s="170">
        <v>0</v>
      </c>
      <c r="R97" s="170">
        <f>Q97*H97</f>
        <v>0</v>
      </c>
      <c r="S97" s="170">
        <v>0.181</v>
      </c>
      <c r="T97" s="171">
        <f>S97*H97</f>
        <v>1576.51</v>
      </c>
      <c r="AR97" s="18" t="s">
        <v>1879</v>
      </c>
      <c r="AT97" s="18" t="s">
        <v>1874</v>
      </c>
      <c r="AU97" s="18" t="s">
        <v>1828</v>
      </c>
      <c r="AY97" s="18" t="s">
        <v>1872</v>
      </c>
      <c r="BE97" s="172">
        <f>IF(N97="základní",J97,0)</f>
        <v>0</v>
      </c>
      <c r="BF97" s="172">
        <f>IF(N97="snížená",J97,0)</f>
        <v>0</v>
      </c>
      <c r="BG97" s="172">
        <f>IF(N97="zákl. přenesená",J97,0)</f>
        <v>0</v>
      </c>
      <c r="BH97" s="172">
        <f>IF(N97="sníž. přenesená",J97,0)</f>
        <v>0</v>
      </c>
      <c r="BI97" s="172">
        <f>IF(N97="nulová",J97,0)</f>
        <v>0</v>
      </c>
      <c r="BJ97" s="18" t="s">
        <v>1767</v>
      </c>
      <c r="BK97" s="172">
        <f>ROUND(I97*H97,2)</f>
        <v>0</v>
      </c>
      <c r="BL97" s="18" t="s">
        <v>1879</v>
      </c>
      <c r="BM97" s="18" t="s">
        <v>1897</v>
      </c>
    </row>
    <row r="98" spans="2:47" s="1" customFormat="1" ht="40.5">
      <c r="B98" s="35"/>
      <c r="D98" s="173" t="s">
        <v>1881</v>
      </c>
      <c r="F98" s="174" t="s">
        <v>1898</v>
      </c>
      <c r="I98" s="134"/>
      <c r="L98" s="35"/>
      <c r="M98" s="65"/>
      <c r="N98" s="36"/>
      <c r="O98" s="36"/>
      <c r="P98" s="36"/>
      <c r="Q98" s="36"/>
      <c r="R98" s="36"/>
      <c r="S98" s="36"/>
      <c r="T98" s="66"/>
      <c r="AT98" s="18" t="s">
        <v>1881</v>
      </c>
      <c r="AU98" s="18" t="s">
        <v>1828</v>
      </c>
    </row>
    <row r="99" spans="2:47" s="1" customFormat="1" ht="256.5">
      <c r="B99" s="35"/>
      <c r="D99" s="173" t="s">
        <v>1883</v>
      </c>
      <c r="F99" s="175" t="s">
        <v>1892</v>
      </c>
      <c r="I99" s="134"/>
      <c r="L99" s="35"/>
      <c r="M99" s="65"/>
      <c r="N99" s="36"/>
      <c r="O99" s="36"/>
      <c r="P99" s="36"/>
      <c r="Q99" s="36"/>
      <c r="R99" s="36"/>
      <c r="S99" s="36"/>
      <c r="T99" s="66"/>
      <c r="AT99" s="18" t="s">
        <v>1883</v>
      </c>
      <c r="AU99" s="18" t="s">
        <v>1828</v>
      </c>
    </row>
    <row r="100" spans="2:51" s="11" customFormat="1" ht="13.5">
      <c r="B100" s="176"/>
      <c r="D100" s="185" t="s">
        <v>1885</v>
      </c>
      <c r="E100" s="194" t="s">
        <v>1766</v>
      </c>
      <c r="F100" s="195" t="s">
        <v>1899</v>
      </c>
      <c r="H100" s="196">
        <v>8710</v>
      </c>
      <c r="I100" s="180"/>
      <c r="L100" s="176"/>
      <c r="M100" s="181"/>
      <c r="N100" s="182"/>
      <c r="O100" s="182"/>
      <c r="P100" s="182"/>
      <c r="Q100" s="182"/>
      <c r="R100" s="182"/>
      <c r="S100" s="182"/>
      <c r="T100" s="183"/>
      <c r="AT100" s="177" t="s">
        <v>1885</v>
      </c>
      <c r="AU100" s="177" t="s">
        <v>1828</v>
      </c>
      <c r="AV100" s="11" t="s">
        <v>1828</v>
      </c>
      <c r="AW100" s="11" t="s">
        <v>1783</v>
      </c>
      <c r="AX100" s="11" t="s">
        <v>1767</v>
      </c>
      <c r="AY100" s="177" t="s">
        <v>1872</v>
      </c>
    </row>
    <row r="101" spans="2:65" s="1" customFormat="1" ht="22.5" customHeight="1">
      <c r="B101" s="160"/>
      <c r="C101" s="161" t="s">
        <v>1879</v>
      </c>
      <c r="D101" s="161" t="s">
        <v>1874</v>
      </c>
      <c r="E101" s="162" t="s">
        <v>1900</v>
      </c>
      <c r="F101" s="163" t="s">
        <v>1901</v>
      </c>
      <c r="G101" s="164" t="s">
        <v>1877</v>
      </c>
      <c r="H101" s="165">
        <v>150</v>
      </c>
      <c r="I101" s="166"/>
      <c r="J101" s="167">
        <f>ROUND(I101*H101,2)</f>
        <v>0</v>
      </c>
      <c r="K101" s="163" t="s">
        <v>1878</v>
      </c>
      <c r="L101" s="35"/>
      <c r="M101" s="168" t="s">
        <v>1766</v>
      </c>
      <c r="N101" s="169" t="s">
        <v>1791</v>
      </c>
      <c r="O101" s="36"/>
      <c r="P101" s="170">
        <f>O101*H101</f>
        <v>0</v>
      </c>
      <c r="Q101" s="170">
        <v>9E-05</v>
      </c>
      <c r="R101" s="170">
        <f>Q101*H101</f>
        <v>0.013500000000000002</v>
      </c>
      <c r="S101" s="170">
        <v>0.256</v>
      </c>
      <c r="T101" s="171">
        <f>S101*H101</f>
        <v>38.4</v>
      </c>
      <c r="AR101" s="18" t="s">
        <v>1879</v>
      </c>
      <c r="AT101" s="18" t="s">
        <v>1874</v>
      </c>
      <c r="AU101" s="18" t="s">
        <v>1828</v>
      </c>
      <c r="AY101" s="18" t="s">
        <v>1872</v>
      </c>
      <c r="BE101" s="172">
        <f>IF(N101="základní",J101,0)</f>
        <v>0</v>
      </c>
      <c r="BF101" s="172">
        <f>IF(N101="snížená",J101,0)</f>
        <v>0</v>
      </c>
      <c r="BG101" s="172">
        <f>IF(N101="zákl. přenesená",J101,0)</f>
        <v>0</v>
      </c>
      <c r="BH101" s="172">
        <f>IF(N101="sníž. přenesená",J101,0)</f>
        <v>0</v>
      </c>
      <c r="BI101" s="172">
        <f>IF(N101="nulová",J101,0)</f>
        <v>0</v>
      </c>
      <c r="BJ101" s="18" t="s">
        <v>1767</v>
      </c>
      <c r="BK101" s="172">
        <f>ROUND(I101*H101,2)</f>
        <v>0</v>
      </c>
      <c r="BL101" s="18" t="s">
        <v>1879</v>
      </c>
      <c r="BM101" s="18" t="s">
        <v>1902</v>
      </c>
    </row>
    <row r="102" spans="2:47" s="1" customFormat="1" ht="27">
      <c r="B102" s="35"/>
      <c r="D102" s="173" t="s">
        <v>1881</v>
      </c>
      <c r="F102" s="174" t="s">
        <v>1903</v>
      </c>
      <c r="I102" s="134"/>
      <c r="L102" s="35"/>
      <c r="M102" s="65"/>
      <c r="N102" s="36"/>
      <c r="O102" s="36"/>
      <c r="P102" s="36"/>
      <c r="Q102" s="36"/>
      <c r="R102" s="36"/>
      <c r="S102" s="36"/>
      <c r="T102" s="66"/>
      <c r="AT102" s="18" t="s">
        <v>1881</v>
      </c>
      <c r="AU102" s="18" t="s">
        <v>1828</v>
      </c>
    </row>
    <row r="103" spans="2:47" s="1" customFormat="1" ht="216">
      <c r="B103" s="35"/>
      <c r="D103" s="173" t="s">
        <v>1883</v>
      </c>
      <c r="F103" s="175" t="s">
        <v>1904</v>
      </c>
      <c r="I103" s="134"/>
      <c r="L103" s="35"/>
      <c r="M103" s="65"/>
      <c r="N103" s="36"/>
      <c r="O103" s="36"/>
      <c r="P103" s="36"/>
      <c r="Q103" s="36"/>
      <c r="R103" s="36"/>
      <c r="S103" s="36"/>
      <c r="T103" s="66"/>
      <c r="AT103" s="18" t="s">
        <v>1883</v>
      </c>
      <c r="AU103" s="18" t="s">
        <v>1828</v>
      </c>
    </row>
    <row r="104" spans="2:51" s="11" customFormat="1" ht="13.5">
      <c r="B104" s="176"/>
      <c r="D104" s="173" t="s">
        <v>1885</v>
      </c>
      <c r="E104" s="177" t="s">
        <v>1766</v>
      </c>
      <c r="F104" s="178" t="s">
        <v>1905</v>
      </c>
      <c r="H104" s="179">
        <v>150</v>
      </c>
      <c r="I104" s="180"/>
      <c r="L104" s="176"/>
      <c r="M104" s="181"/>
      <c r="N104" s="182"/>
      <c r="O104" s="182"/>
      <c r="P104" s="182"/>
      <c r="Q104" s="182"/>
      <c r="R104" s="182"/>
      <c r="S104" s="182"/>
      <c r="T104" s="183"/>
      <c r="AT104" s="177" t="s">
        <v>1885</v>
      </c>
      <c r="AU104" s="177" t="s">
        <v>1828</v>
      </c>
      <c r="AV104" s="11" t="s">
        <v>1828</v>
      </c>
      <c r="AW104" s="11" t="s">
        <v>1783</v>
      </c>
      <c r="AX104" s="11" t="s">
        <v>1767</v>
      </c>
      <c r="AY104" s="177" t="s">
        <v>1872</v>
      </c>
    </row>
    <row r="105" spans="2:51" s="12" customFormat="1" ht="13.5">
      <c r="B105" s="184"/>
      <c r="D105" s="185" t="s">
        <v>1885</v>
      </c>
      <c r="E105" s="186" t="s">
        <v>1766</v>
      </c>
      <c r="F105" s="187" t="s">
        <v>1906</v>
      </c>
      <c r="H105" s="188" t="s">
        <v>1766</v>
      </c>
      <c r="I105" s="189"/>
      <c r="L105" s="184"/>
      <c r="M105" s="190"/>
      <c r="N105" s="191"/>
      <c r="O105" s="191"/>
      <c r="P105" s="191"/>
      <c r="Q105" s="191"/>
      <c r="R105" s="191"/>
      <c r="S105" s="191"/>
      <c r="T105" s="192"/>
      <c r="AT105" s="193" t="s">
        <v>1885</v>
      </c>
      <c r="AU105" s="193" t="s">
        <v>1828</v>
      </c>
      <c r="AV105" s="12" t="s">
        <v>1767</v>
      </c>
      <c r="AW105" s="12" t="s">
        <v>1783</v>
      </c>
      <c r="AX105" s="12" t="s">
        <v>1820</v>
      </c>
      <c r="AY105" s="193" t="s">
        <v>1872</v>
      </c>
    </row>
    <row r="106" spans="2:65" s="1" customFormat="1" ht="22.5" customHeight="1">
      <c r="B106" s="160"/>
      <c r="C106" s="161" t="s">
        <v>1907</v>
      </c>
      <c r="D106" s="161" t="s">
        <v>1874</v>
      </c>
      <c r="E106" s="162" t="s">
        <v>1908</v>
      </c>
      <c r="F106" s="163" t="s">
        <v>1909</v>
      </c>
      <c r="G106" s="164" t="s">
        <v>1877</v>
      </c>
      <c r="H106" s="165">
        <v>660</v>
      </c>
      <c r="I106" s="166"/>
      <c r="J106" s="167">
        <f>ROUND(I106*H106,2)</f>
        <v>0</v>
      </c>
      <c r="K106" s="163" t="s">
        <v>1878</v>
      </c>
      <c r="L106" s="35"/>
      <c r="M106" s="168" t="s">
        <v>1766</v>
      </c>
      <c r="N106" s="169" t="s">
        <v>1791</v>
      </c>
      <c r="O106" s="36"/>
      <c r="P106" s="170">
        <f>O106*H106</f>
        <v>0</v>
      </c>
      <c r="Q106" s="170">
        <v>0.00016</v>
      </c>
      <c r="R106" s="170">
        <f>Q106*H106</f>
        <v>0.10560000000000001</v>
      </c>
      <c r="S106" s="170">
        <v>0.256</v>
      </c>
      <c r="T106" s="171">
        <f>S106*H106</f>
        <v>168.96</v>
      </c>
      <c r="AR106" s="18" t="s">
        <v>1879</v>
      </c>
      <c r="AT106" s="18" t="s">
        <v>1874</v>
      </c>
      <c r="AU106" s="18" t="s">
        <v>1828</v>
      </c>
      <c r="AY106" s="18" t="s">
        <v>1872</v>
      </c>
      <c r="BE106" s="172">
        <f>IF(N106="základní",J106,0)</f>
        <v>0</v>
      </c>
      <c r="BF106" s="172">
        <f>IF(N106="snížená",J106,0)</f>
        <v>0</v>
      </c>
      <c r="BG106" s="172">
        <f>IF(N106="zákl. přenesená",J106,0)</f>
        <v>0</v>
      </c>
      <c r="BH106" s="172">
        <f>IF(N106="sníž. přenesená",J106,0)</f>
        <v>0</v>
      </c>
      <c r="BI106" s="172">
        <f>IF(N106="nulová",J106,0)</f>
        <v>0</v>
      </c>
      <c r="BJ106" s="18" t="s">
        <v>1767</v>
      </c>
      <c r="BK106" s="172">
        <f>ROUND(I106*H106,2)</f>
        <v>0</v>
      </c>
      <c r="BL106" s="18" t="s">
        <v>1879</v>
      </c>
      <c r="BM106" s="18" t="s">
        <v>1910</v>
      </c>
    </row>
    <row r="107" spans="2:47" s="1" customFormat="1" ht="27">
      <c r="B107" s="35"/>
      <c r="D107" s="173" t="s">
        <v>1881</v>
      </c>
      <c r="F107" s="174" t="s">
        <v>1911</v>
      </c>
      <c r="I107" s="134"/>
      <c r="L107" s="35"/>
      <c r="M107" s="65"/>
      <c r="N107" s="36"/>
      <c r="O107" s="36"/>
      <c r="P107" s="36"/>
      <c r="Q107" s="36"/>
      <c r="R107" s="36"/>
      <c r="S107" s="36"/>
      <c r="T107" s="66"/>
      <c r="AT107" s="18" t="s">
        <v>1881</v>
      </c>
      <c r="AU107" s="18" t="s">
        <v>1828</v>
      </c>
    </row>
    <row r="108" spans="2:47" s="1" customFormat="1" ht="216">
      <c r="B108" s="35"/>
      <c r="D108" s="173" t="s">
        <v>1883</v>
      </c>
      <c r="F108" s="175" t="s">
        <v>1904</v>
      </c>
      <c r="I108" s="134"/>
      <c r="L108" s="35"/>
      <c r="M108" s="65"/>
      <c r="N108" s="36"/>
      <c r="O108" s="36"/>
      <c r="P108" s="36"/>
      <c r="Q108" s="36"/>
      <c r="R108" s="36"/>
      <c r="S108" s="36"/>
      <c r="T108" s="66"/>
      <c r="AT108" s="18" t="s">
        <v>1883</v>
      </c>
      <c r="AU108" s="18" t="s">
        <v>1828</v>
      </c>
    </row>
    <row r="109" spans="2:51" s="12" customFormat="1" ht="13.5">
      <c r="B109" s="184"/>
      <c r="D109" s="173" t="s">
        <v>1885</v>
      </c>
      <c r="E109" s="197" t="s">
        <v>1766</v>
      </c>
      <c r="F109" s="198" t="s">
        <v>1912</v>
      </c>
      <c r="H109" s="193" t="s">
        <v>1766</v>
      </c>
      <c r="I109" s="189"/>
      <c r="L109" s="184"/>
      <c r="M109" s="190"/>
      <c r="N109" s="191"/>
      <c r="O109" s="191"/>
      <c r="P109" s="191"/>
      <c r="Q109" s="191"/>
      <c r="R109" s="191"/>
      <c r="S109" s="191"/>
      <c r="T109" s="192"/>
      <c r="AT109" s="193" t="s">
        <v>1885</v>
      </c>
      <c r="AU109" s="193" t="s">
        <v>1828</v>
      </c>
      <c r="AV109" s="12" t="s">
        <v>1767</v>
      </c>
      <c r="AW109" s="12" t="s">
        <v>1783</v>
      </c>
      <c r="AX109" s="12" t="s">
        <v>1820</v>
      </c>
      <c r="AY109" s="193" t="s">
        <v>1872</v>
      </c>
    </row>
    <row r="110" spans="2:51" s="11" customFormat="1" ht="13.5">
      <c r="B110" s="176"/>
      <c r="D110" s="173" t="s">
        <v>1885</v>
      </c>
      <c r="E110" s="177" t="s">
        <v>1766</v>
      </c>
      <c r="F110" s="178" t="s">
        <v>1913</v>
      </c>
      <c r="H110" s="179">
        <v>520</v>
      </c>
      <c r="I110" s="180"/>
      <c r="L110" s="176"/>
      <c r="M110" s="181"/>
      <c r="N110" s="182"/>
      <c r="O110" s="182"/>
      <c r="P110" s="182"/>
      <c r="Q110" s="182"/>
      <c r="R110" s="182"/>
      <c r="S110" s="182"/>
      <c r="T110" s="183"/>
      <c r="AT110" s="177" t="s">
        <v>1885</v>
      </c>
      <c r="AU110" s="177" t="s">
        <v>1828</v>
      </c>
      <c r="AV110" s="11" t="s">
        <v>1828</v>
      </c>
      <c r="AW110" s="11" t="s">
        <v>1783</v>
      </c>
      <c r="AX110" s="11" t="s">
        <v>1820</v>
      </c>
      <c r="AY110" s="177" t="s">
        <v>1872</v>
      </c>
    </row>
    <row r="111" spans="2:51" s="11" customFormat="1" ht="13.5">
      <c r="B111" s="176"/>
      <c r="D111" s="173" t="s">
        <v>1885</v>
      </c>
      <c r="E111" s="177" t="s">
        <v>1766</v>
      </c>
      <c r="F111" s="178" t="s">
        <v>1766</v>
      </c>
      <c r="H111" s="179">
        <v>0</v>
      </c>
      <c r="I111" s="180"/>
      <c r="L111" s="176"/>
      <c r="M111" s="181"/>
      <c r="N111" s="182"/>
      <c r="O111" s="182"/>
      <c r="P111" s="182"/>
      <c r="Q111" s="182"/>
      <c r="R111" s="182"/>
      <c r="S111" s="182"/>
      <c r="T111" s="183"/>
      <c r="AT111" s="177" t="s">
        <v>1885</v>
      </c>
      <c r="AU111" s="177" t="s">
        <v>1828</v>
      </c>
      <c r="AV111" s="11" t="s">
        <v>1828</v>
      </c>
      <c r="AW111" s="11" t="s">
        <v>1783</v>
      </c>
      <c r="AX111" s="11" t="s">
        <v>1820</v>
      </c>
      <c r="AY111" s="177" t="s">
        <v>1872</v>
      </c>
    </row>
    <row r="112" spans="2:51" s="12" customFormat="1" ht="13.5">
      <c r="B112" s="184"/>
      <c r="D112" s="173" t="s">
        <v>1885</v>
      </c>
      <c r="E112" s="197" t="s">
        <v>1766</v>
      </c>
      <c r="F112" s="198" t="s">
        <v>1914</v>
      </c>
      <c r="H112" s="193" t="s">
        <v>1766</v>
      </c>
      <c r="I112" s="189"/>
      <c r="L112" s="184"/>
      <c r="M112" s="190"/>
      <c r="N112" s="191"/>
      <c r="O112" s="191"/>
      <c r="P112" s="191"/>
      <c r="Q112" s="191"/>
      <c r="R112" s="191"/>
      <c r="S112" s="191"/>
      <c r="T112" s="192"/>
      <c r="AT112" s="193" t="s">
        <v>1885</v>
      </c>
      <c r="AU112" s="193" t="s">
        <v>1828</v>
      </c>
      <c r="AV112" s="12" t="s">
        <v>1767</v>
      </c>
      <c r="AW112" s="12" t="s">
        <v>1783</v>
      </c>
      <c r="AX112" s="12" t="s">
        <v>1820</v>
      </c>
      <c r="AY112" s="193" t="s">
        <v>1872</v>
      </c>
    </row>
    <row r="113" spans="2:51" s="11" customFormat="1" ht="13.5">
      <c r="B113" s="176"/>
      <c r="D113" s="173" t="s">
        <v>1885</v>
      </c>
      <c r="E113" s="177" t="s">
        <v>1766</v>
      </c>
      <c r="F113" s="178" t="s">
        <v>1915</v>
      </c>
      <c r="H113" s="179">
        <v>140</v>
      </c>
      <c r="I113" s="180"/>
      <c r="L113" s="176"/>
      <c r="M113" s="181"/>
      <c r="N113" s="182"/>
      <c r="O113" s="182"/>
      <c r="P113" s="182"/>
      <c r="Q113" s="182"/>
      <c r="R113" s="182"/>
      <c r="S113" s="182"/>
      <c r="T113" s="183"/>
      <c r="AT113" s="177" t="s">
        <v>1885</v>
      </c>
      <c r="AU113" s="177" t="s">
        <v>1828</v>
      </c>
      <c r="AV113" s="11" t="s">
        <v>1828</v>
      </c>
      <c r="AW113" s="11" t="s">
        <v>1783</v>
      </c>
      <c r="AX113" s="11" t="s">
        <v>1820</v>
      </c>
      <c r="AY113" s="177" t="s">
        <v>1872</v>
      </c>
    </row>
    <row r="114" spans="2:51" s="13" customFormat="1" ht="13.5">
      <c r="B114" s="199"/>
      <c r="D114" s="185" t="s">
        <v>1885</v>
      </c>
      <c r="E114" s="200" t="s">
        <v>1766</v>
      </c>
      <c r="F114" s="201" t="s">
        <v>1916</v>
      </c>
      <c r="H114" s="202">
        <v>660</v>
      </c>
      <c r="I114" s="203"/>
      <c r="L114" s="199"/>
      <c r="M114" s="204"/>
      <c r="N114" s="205"/>
      <c r="O114" s="205"/>
      <c r="P114" s="205"/>
      <c r="Q114" s="205"/>
      <c r="R114" s="205"/>
      <c r="S114" s="205"/>
      <c r="T114" s="206"/>
      <c r="AT114" s="207" t="s">
        <v>1885</v>
      </c>
      <c r="AU114" s="207" t="s">
        <v>1828</v>
      </c>
      <c r="AV114" s="13" t="s">
        <v>1879</v>
      </c>
      <c r="AW114" s="13" t="s">
        <v>1783</v>
      </c>
      <c r="AX114" s="13" t="s">
        <v>1767</v>
      </c>
      <c r="AY114" s="207" t="s">
        <v>1872</v>
      </c>
    </row>
    <row r="115" spans="2:65" s="1" customFormat="1" ht="22.5" customHeight="1">
      <c r="B115" s="160"/>
      <c r="C115" s="161" t="s">
        <v>1917</v>
      </c>
      <c r="D115" s="161" t="s">
        <v>1874</v>
      </c>
      <c r="E115" s="162" t="s">
        <v>1918</v>
      </c>
      <c r="F115" s="163" t="s">
        <v>1919</v>
      </c>
      <c r="G115" s="164" t="s">
        <v>1920</v>
      </c>
      <c r="H115" s="165">
        <v>105</v>
      </c>
      <c r="I115" s="166"/>
      <c r="J115" s="167">
        <f>ROUND(I115*H115,2)</f>
        <v>0</v>
      </c>
      <c r="K115" s="163" t="s">
        <v>1878</v>
      </c>
      <c r="L115" s="35"/>
      <c r="M115" s="168" t="s">
        <v>1766</v>
      </c>
      <c r="N115" s="169" t="s">
        <v>1791</v>
      </c>
      <c r="O115" s="36"/>
      <c r="P115" s="170">
        <f>O115*H115</f>
        <v>0</v>
      </c>
      <c r="Q115" s="170">
        <v>0</v>
      </c>
      <c r="R115" s="170">
        <f>Q115*H115</f>
        <v>0</v>
      </c>
      <c r="S115" s="170">
        <v>0.29</v>
      </c>
      <c r="T115" s="171">
        <f>S115*H115</f>
        <v>30.45</v>
      </c>
      <c r="AR115" s="18" t="s">
        <v>1879</v>
      </c>
      <c r="AT115" s="18" t="s">
        <v>1874</v>
      </c>
      <c r="AU115" s="18" t="s">
        <v>1828</v>
      </c>
      <c r="AY115" s="18" t="s">
        <v>1872</v>
      </c>
      <c r="BE115" s="172">
        <f>IF(N115="základní",J115,0)</f>
        <v>0</v>
      </c>
      <c r="BF115" s="172">
        <f>IF(N115="snížená",J115,0)</f>
        <v>0</v>
      </c>
      <c r="BG115" s="172">
        <f>IF(N115="zákl. přenesená",J115,0)</f>
        <v>0</v>
      </c>
      <c r="BH115" s="172">
        <f>IF(N115="sníž. přenesená",J115,0)</f>
        <v>0</v>
      </c>
      <c r="BI115" s="172">
        <f>IF(N115="nulová",J115,0)</f>
        <v>0</v>
      </c>
      <c r="BJ115" s="18" t="s">
        <v>1767</v>
      </c>
      <c r="BK115" s="172">
        <f>ROUND(I115*H115,2)</f>
        <v>0</v>
      </c>
      <c r="BL115" s="18" t="s">
        <v>1879</v>
      </c>
      <c r="BM115" s="18" t="s">
        <v>1921</v>
      </c>
    </row>
    <row r="116" spans="2:47" s="1" customFormat="1" ht="27">
      <c r="B116" s="35"/>
      <c r="D116" s="173" t="s">
        <v>1881</v>
      </c>
      <c r="F116" s="174" t="s">
        <v>1922</v>
      </c>
      <c r="I116" s="134"/>
      <c r="L116" s="35"/>
      <c r="M116" s="65"/>
      <c r="N116" s="36"/>
      <c r="O116" s="36"/>
      <c r="P116" s="36"/>
      <c r="Q116" s="36"/>
      <c r="R116" s="36"/>
      <c r="S116" s="36"/>
      <c r="T116" s="66"/>
      <c r="AT116" s="18" t="s">
        <v>1881</v>
      </c>
      <c r="AU116" s="18" t="s">
        <v>1828</v>
      </c>
    </row>
    <row r="117" spans="2:47" s="1" customFormat="1" ht="162">
      <c r="B117" s="35"/>
      <c r="D117" s="173" t="s">
        <v>1883</v>
      </c>
      <c r="F117" s="175" t="s">
        <v>1923</v>
      </c>
      <c r="I117" s="134"/>
      <c r="L117" s="35"/>
      <c r="M117" s="65"/>
      <c r="N117" s="36"/>
      <c r="O117" s="36"/>
      <c r="P117" s="36"/>
      <c r="Q117" s="36"/>
      <c r="R117" s="36"/>
      <c r="S117" s="36"/>
      <c r="T117" s="66"/>
      <c r="AT117" s="18" t="s">
        <v>1883</v>
      </c>
      <c r="AU117" s="18" t="s">
        <v>1828</v>
      </c>
    </row>
    <row r="118" spans="2:51" s="11" customFormat="1" ht="13.5">
      <c r="B118" s="176"/>
      <c r="D118" s="185" t="s">
        <v>1885</v>
      </c>
      <c r="E118" s="194" t="s">
        <v>1766</v>
      </c>
      <c r="F118" s="195" t="s">
        <v>1924</v>
      </c>
      <c r="H118" s="196">
        <v>105</v>
      </c>
      <c r="I118" s="180"/>
      <c r="L118" s="176"/>
      <c r="M118" s="181"/>
      <c r="N118" s="182"/>
      <c r="O118" s="182"/>
      <c r="P118" s="182"/>
      <c r="Q118" s="182"/>
      <c r="R118" s="182"/>
      <c r="S118" s="182"/>
      <c r="T118" s="183"/>
      <c r="AT118" s="177" t="s">
        <v>1885</v>
      </c>
      <c r="AU118" s="177" t="s">
        <v>1828</v>
      </c>
      <c r="AV118" s="11" t="s">
        <v>1828</v>
      </c>
      <c r="AW118" s="11" t="s">
        <v>1783</v>
      </c>
      <c r="AX118" s="11" t="s">
        <v>1767</v>
      </c>
      <c r="AY118" s="177" t="s">
        <v>1872</v>
      </c>
    </row>
    <row r="119" spans="2:65" s="1" customFormat="1" ht="22.5" customHeight="1">
      <c r="B119" s="160"/>
      <c r="C119" s="161" t="s">
        <v>1925</v>
      </c>
      <c r="D119" s="161" t="s">
        <v>1874</v>
      </c>
      <c r="E119" s="162" t="s">
        <v>1926</v>
      </c>
      <c r="F119" s="163" t="s">
        <v>1927</v>
      </c>
      <c r="G119" s="164" t="s">
        <v>1920</v>
      </c>
      <c r="H119" s="165">
        <v>1165</v>
      </c>
      <c r="I119" s="166"/>
      <c r="J119" s="167">
        <f>ROUND(I119*H119,2)</f>
        <v>0</v>
      </c>
      <c r="K119" s="163" t="s">
        <v>1878</v>
      </c>
      <c r="L119" s="35"/>
      <c r="M119" s="168" t="s">
        <v>1766</v>
      </c>
      <c r="N119" s="169" t="s">
        <v>1791</v>
      </c>
      <c r="O119" s="36"/>
      <c r="P119" s="170">
        <f>O119*H119</f>
        <v>0</v>
      </c>
      <c r="Q119" s="170">
        <v>0</v>
      </c>
      <c r="R119" s="170">
        <f>Q119*H119</f>
        <v>0</v>
      </c>
      <c r="S119" s="170">
        <v>0.205</v>
      </c>
      <c r="T119" s="171">
        <f>S119*H119</f>
        <v>238.825</v>
      </c>
      <c r="AR119" s="18" t="s">
        <v>1879</v>
      </c>
      <c r="AT119" s="18" t="s">
        <v>1874</v>
      </c>
      <c r="AU119" s="18" t="s">
        <v>1828</v>
      </c>
      <c r="AY119" s="18" t="s">
        <v>1872</v>
      </c>
      <c r="BE119" s="172">
        <f>IF(N119="základní",J119,0)</f>
        <v>0</v>
      </c>
      <c r="BF119" s="172">
        <f>IF(N119="snížená",J119,0)</f>
        <v>0</v>
      </c>
      <c r="BG119" s="172">
        <f>IF(N119="zákl. přenesená",J119,0)</f>
        <v>0</v>
      </c>
      <c r="BH119" s="172">
        <f>IF(N119="sníž. přenesená",J119,0)</f>
        <v>0</v>
      </c>
      <c r="BI119" s="172">
        <f>IF(N119="nulová",J119,0)</f>
        <v>0</v>
      </c>
      <c r="BJ119" s="18" t="s">
        <v>1767</v>
      </c>
      <c r="BK119" s="172">
        <f>ROUND(I119*H119,2)</f>
        <v>0</v>
      </c>
      <c r="BL119" s="18" t="s">
        <v>1879</v>
      </c>
      <c r="BM119" s="18" t="s">
        <v>1928</v>
      </c>
    </row>
    <row r="120" spans="2:47" s="1" customFormat="1" ht="27">
      <c r="B120" s="35"/>
      <c r="D120" s="173" t="s">
        <v>1881</v>
      </c>
      <c r="F120" s="174" t="s">
        <v>1929</v>
      </c>
      <c r="I120" s="134"/>
      <c r="L120" s="35"/>
      <c r="M120" s="65"/>
      <c r="N120" s="36"/>
      <c r="O120" s="36"/>
      <c r="P120" s="36"/>
      <c r="Q120" s="36"/>
      <c r="R120" s="36"/>
      <c r="S120" s="36"/>
      <c r="T120" s="66"/>
      <c r="AT120" s="18" t="s">
        <v>1881</v>
      </c>
      <c r="AU120" s="18" t="s">
        <v>1828</v>
      </c>
    </row>
    <row r="121" spans="2:47" s="1" customFormat="1" ht="162">
      <c r="B121" s="35"/>
      <c r="D121" s="173" t="s">
        <v>1883</v>
      </c>
      <c r="F121" s="175" t="s">
        <v>1923</v>
      </c>
      <c r="I121" s="134"/>
      <c r="L121" s="35"/>
      <c r="M121" s="65"/>
      <c r="N121" s="36"/>
      <c r="O121" s="36"/>
      <c r="P121" s="36"/>
      <c r="Q121" s="36"/>
      <c r="R121" s="36"/>
      <c r="S121" s="36"/>
      <c r="T121" s="66"/>
      <c r="AT121" s="18" t="s">
        <v>1883</v>
      </c>
      <c r="AU121" s="18" t="s">
        <v>1828</v>
      </c>
    </row>
    <row r="122" spans="2:51" s="12" customFormat="1" ht="13.5">
      <c r="B122" s="184"/>
      <c r="D122" s="173" t="s">
        <v>1885</v>
      </c>
      <c r="E122" s="197" t="s">
        <v>1766</v>
      </c>
      <c r="F122" s="198" t="s">
        <v>1930</v>
      </c>
      <c r="H122" s="193" t="s">
        <v>1766</v>
      </c>
      <c r="I122" s="189"/>
      <c r="L122" s="184"/>
      <c r="M122" s="190"/>
      <c r="N122" s="191"/>
      <c r="O122" s="191"/>
      <c r="P122" s="191"/>
      <c r="Q122" s="191"/>
      <c r="R122" s="191"/>
      <c r="S122" s="191"/>
      <c r="T122" s="192"/>
      <c r="AT122" s="193" t="s">
        <v>1885</v>
      </c>
      <c r="AU122" s="193" t="s">
        <v>1828</v>
      </c>
      <c r="AV122" s="12" t="s">
        <v>1767</v>
      </c>
      <c r="AW122" s="12" t="s">
        <v>1783</v>
      </c>
      <c r="AX122" s="12" t="s">
        <v>1820</v>
      </c>
      <c r="AY122" s="193" t="s">
        <v>1872</v>
      </c>
    </row>
    <row r="123" spans="2:51" s="11" customFormat="1" ht="13.5">
      <c r="B123" s="176"/>
      <c r="D123" s="173" t="s">
        <v>1885</v>
      </c>
      <c r="E123" s="177" t="s">
        <v>1766</v>
      </c>
      <c r="F123" s="178" t="s">
        <v>1931</v>
      </c>
      <c r="H123" s="179">
        <v>240</v>
      </c>
      <c r="I123" s="180"/>
      <c r="L123" s="176"/>
      <c r="M123" s="181"/>
      <c r="N123" s="182"/>
      <c r="O123" s="182"/>
      <c r="P123" s="182"/>
      <c r="Q123" s="182"/>
      <c r="R123" s="182"/>
      <c r="S123" s="182"/>
      <c r="T123" s="183"/>
      <c r="AT123" s="177" t="s">
        <v>1885</v>
      </c>
      <c r="AU123" s="177" t="s">
        <v>1828</v>
      </c>
      <c r="AV123" s="11" t="s">
        <v>1828</v>
      </c>
      <c r="AW123" s="11" t="s">
        <v>1783</v>
      </c>
      <c r="AX123" s="11" t="s">
        <v>1820</v>
      </c>
      <c r="AY123" s="177" t="s">
        <v>1872</v>
      </c>
    </row>
    <row r="124" spans="2:51" s="11" customFormat="1" ht="13.5">
      <c r="B124" s="176"/>
      <c r="D124" s="173" t="s">
        <v>1885</v>
      </c>
      <c r="E124" s="177" t="s">
        <v>1766</v>
      </c>
      <c r="F124" s="178" t="s">
        <v>1932</v>
      </c>
      <c r="H124" s="179">
        <v>925</v>
      </c>
      <c r="I124" s="180"/>
      <c r="L124" s="176"/>
      <c r="M124" s="181"/>
      <c r="N124" s="182"/>
      <c r="O124" s="182"/>
      <c r="P124" s="182"/>
      <c r="Q124" s="182"/>
      <c r="R124" s="182"/>
      <c r="S124" s="182"/>
      <c r="T124" s="183"/>
      <c r="AT124" s="177" t="s">
        <v>1885</v>
      </c>
      <c r="AU124" s="177" t="s">
        <v>1828</v>
      </c>
      <c r="AV124" s="11" t="s">
        <v>1828</v>
      </c>
      <c r="AW124" s="11" t="s">
        <v>1783</v>
      </c>
      <c r="AX124" s="11" t="s">
        <v>1820</v>
      </c>
      <c r="AY124" s="177" t="s">
        <v>1872</v>
      </c>
    </row>
    <row r="125" spans="2:51" s="13" customFormat="1" ht="13.5">
      <c r="B125" s="199"/>
      <c r="D125" s="185" t="s">
        <v>1885</v>
      </c>
      <c r="E125" s="200" t="s">
        <v>1766</v>
      </c>
      <c r="F125" s="201" t="s">
        <v>1916</v>
      </c>
      <c r="H125" s="202">
        <v>1165</v>
      </c>
      <c r="I125" s="203"/>
      <c r="L125" s="199"/>
      <c r="M125" s="204"/>
      <c r="N125" s="205"/>
      <c r="O125" s="205"/>
      <c r="P125" s="205"/>
      <c r="Q125" s="205"/>
      <c r="R125" s="205"/>
      <c r="S125" s="205"/>
      <c r="T125" s="206"/>
      <c r="AT125" s="207" t="s">
        <v>1885</v>
      </c>
      <c r="AU125" s="207" t="s">
        <v>1828</v>
      </c>
      <c r="AV125" s="13" t="s">
        <v>1879</v>
      </c>
      <c r="AW125" s="13" t="s">
        <v>1783</v>
      </c>
      <c r="AX125" s="13" t="s">
        <v>1767</v>
      </c>
      <c r="AY125" s="207" t="s">
        <v>1872</v>
      </c>
    </row>
    <row r="126" spans="2:65" s="1" customFormat="1" ht="22.5" customHeight="1">
      <c r="B126" s="160"/>
      <c r="C126" s="161" t="s">
        <v>1933</v>
      </c>
      <c r="D126" s="161" t="s">
        <v>1874</v>
      </c>
      <c r="E126" s="162" t="s">
        <v>1934</v>
      </c>
      <c r="F126" s="163" t="s">
        <v>1935</v>
      </c>
      <c r="G126" s="164" t="s">
        <v>1920</v>
      </c>
      <c r="H126" s="165">
        <v>1270</v>
      </c>
      <c r="I126" s="166"/>
      <c r="J126" s="167">
        <f>ROUND(I126*H126,2)</f>
        <v>0</v>
      </c>
      <c r="K126" s="163" t="s">
        <v>1878</v>
      </c>
      <c r="L126" s="35"/>
      <c r="M126" s="168" t="s">
        <v>1766</v>
      </c>
      <c r="N126" s="169" t="s">
        <v>1791</v>
      </c>
      <c r="O126" s="36"/>
      <c r="P126" s="170">
        <f>O126*H126</f>
        <v>0</v>
      </c>
      <c r="Q126" s="170">
        <v>0</v>
      </c>
      <c r="R126" s="170">
        <f>Q126*H126</f>
        <v>0</v>
      </c>
      <c r="S126" s="170">
        <v>0.115</v>
      </c>
      <c r="T126" s="171">
        <f>S126*H126</f>
        <v>146.05</v>
      </c>
      <c r="AR126" s="18" t="s">
        <v>1879</v>
      </c>
      <c r="AT126" s="18" t="s">
        <v>1874</v>
      </c>
      <c r="AU126" s="18" t="s">
        <v>1828</v>
      </c>
      <c r="AY126" s="18" t="s">
        <v>1872</v>
      </c>
      <c r="BE126" s="172">
        <f>IF(N126="základní",J126,0)</f>
        <v>0</v>
      </c>
      <c r="BF126" s="172">
        <f>IF(N126="snížená",J126,0)</f>
        <v>0</v>
      </c>
      <c r="BG126" s="172">
        <f>IF(N126="zákl. přenesená",J126,0)</f>
        <v>0</v>
      </c>
      <c r="BH126" s="172">
        <f>IF(N126="sníž. přenesená",J126,0)</f>
        <v>0</v>
      </c>
      <c r="BI126" s="172">
        <f>IF(N126="nulová",J126,0)</f>
        <v>0</v>
      </c>
      <c r="BJ126" s="18" t="s">
        <v>1767</v>
      </c>
      <c r="BK126" s="172">
        <f>ROUND(I126*H126,2)</f>
        <v>0</v>
      </c>
      <c r="BL126" s="18" t="s">
        <v>1879</v>
      </c>
      <c r="BM126" s="18" t="s">
        <v>1936</v>
      </c>
    </row>
    <row r="127" spans="2:47" s="1" customFormat="1" ht="27">
      <c r="B127" s="35"/>
      <c r="D127" s="173" t="s">
        <v>1881</v>
      </c>
      <c r="F127" s="174" t="s">
        <v>1937</v>
      </c>
      <c r="I127" s="134"/>
      <c r="L127" s="35"/>
      <c r="M127" s="65"/>
      <c r="N127" s="36"/>
      <c r="O127" s="36"/>
      <c r="P127" s="36"/>
      <c r="Q127" s="36"/>
      <c r="R127" s="36"/>
      <c r="S127" s="36"/>
      <c r="T127" s="66"/>
      <c r="AT127" s="18" t="s">
        <v>1881</v>
      </c>
      <c r="AU127" s="18" t="s">
        <v>1828</v>
      </c>
    </row>
    <row r="128" spans="2:47" s="1" customFormat="1" ht="162">
      <c r="B128" s="35"/>
      <c r="D128" s="173" t="s">
        <v>1883</v>
      </c>
      <c r="F128" s="175" t="s">
        <v>1923</v>
      </c>
      <c r="I128" s="134"/>
      <c r="L128" s="35"/>
      <c r="M128" s="65"/>
      <c r="N128" s="36"/>
      <c r="O128" s="36"/>
      <c r="P128" s="36"/>
      <c r="Q128" s="36"/>
      <c r="R128" s="36"/>
      <c r="S128" s="36"/>
      <c r="T128" s="66"/>
      <c r="AT128" s="18" t="s">
        <v>1883</v>
      </c>
      <c r="AU128" s="18" t="s">
        <v>1828</v>
      </c>
    </row>
    <row r="129" spans="2:51" s="11" customFormat="1" ht="13.5">
      <c r="B129" s="176"/>
      <c r="D129" s="185" t="s">
        <v>1885</v>
      </c>
      <c r="E129" s="194" t="s">
        <v>1766</v>
      </c>
      <c r="F129" s="195" t="s">
        <v>1938</v>
      </c>
      <c r="H129" s="196">
        <v>1270</v>
      </c>
      <c r="I129" s="180"/>
      <c r="L129" s="176"/>
      <c r="M129" s="181"/>
      <c r="N129" s="182"/>
      <c r="O129" s="182"/>
      <c r="P129" s="182"/>
      <c r="Q129" s="182"/>
      <c r="R129" s="182"/>
      <c r="S129" s="182"/>
      <c r="T129" s="183"/>
      <c r="AT129" s="177" t="s">
        <v>1885</v>
      </c>
      <c r="AU129" s="177" t="s">
        <v>1828</v>
      </c>
      <c r="AV129" s="11" t="s">
        <v>1828</v>
      </c>
      <c r="AW129" s="11" t="s">
        <v>1783</v>
      </c>
      <c r="AX129" s="11" t="s">
        <v>1767</v>
      </c>
      <c r="AY129" s="177" t="s">
        <v>1872</v>
      </c>
    </row>
    <row r="130" spans="2:65" s="1" customFormat="1" ht="22.5" customHeight="1">
      <c r="B130" s="160"/>
      <c r="C130" s="161" t="s">
        <v>1939</v>
      </c>
      <c r="D130" s="161" t="s">
        <v>1874</v>
      </c>
      <c r="E130" s="162" t="s">
        <v>1940</v>
      </c>
      <c r="F130" s="163" t="s">
        <v>1941</v>
      </c>
      <c r="G130" s="164" t="s">
        <v>1942</v>
      </c>
      <c r="H130" s="165">
        <v>4219.05</v>
      </c>
      <c r="I130" s="166"/>
      <c r="J130" s="167">
        <f>ROUND(I130*H130,2)</f>
        <v>0</v>
      </c>
      <c r="K130" s="163" t="s">
        <v>1878</v>
      </c>
      <c r="L130" s="35"/>
      <c r="M130" s="168" t="s">
        <v>1766</v>
      </c>
      <c r="N130" s="169" t="s">
        <v>1791</v>
      </c>
      <c r="O130" s="36"/>
      <c r="P130" s="170">
        <f>O130*H130</f>
        <v>0</v>
      </c>
      <c r="Q130" s="170">
        <v>0</v>
      </c>
      <c r="R130" s="170">
        <f>Q130*H130</f>
        <v>0</v>
      </c>
      <c r="S130" s="170">
        <v>0</v>
      </c>
      <c r="T130" s="171">
        <f>S130*H130</f>
        <v>0</v>
      </c>
      <c r="AR130" s="18" t="s">
        <v>1879</v>
      </c>
      <c r="AT130" s="18" t="s">
        <v>1874</v>
      </c>
      <c r="AU130" s="18" t="s">
        <v>1828</v>
      </c>
      <c r="AY130" s="18" t="s">
        <v>1872</v>
      </c>
      <c r="BE130" s="172">
        <f>IF(N130="základní",J130,0)</f>
        <v>0</v>
      </c>
      <c r="BF130" s="172">
        <f>IF(N130="snížená",J130,0)</f>
        <v>0</v>
      </c>
      <c r="BG130" s="172">
        <f>IF(N130="zákl. přenesená",J130,0)</f>
        <v>0</v>
      </c>
      <c r="BH130" s="172">
        <f>IF(N130="sníž. přenesená",J130,0)</f>
        <v>0</v>
      </c>
      <c r="BI130" s="172">
        <f>IF(N130="nulová",J130,0)</f>
        <v>0</v>
      </c>
      <c r="BJ130" s="18" t="s">
        <v>1767</v>
      </c>
      <c r="BK130" s="172">
        <f>ROUND(I130*H130,2)</f>
        <v>0</v>
      </c>
      <c r="BL130" s="18" t="s">
        <v>1879</v>
      </c>
      <c r="BM130" s="18" t="s">
        <v>1943</v>
      </c>
    </row>
    <row r="131" spans="2:47" s="1" customFormat="1" ht="27">
      <c r="B131" s="35"/>
      <c r="D131" s="173" t="s">
        <v>1881</v>
      </c>
      <c r="F131" s="174" t="s">
        <v>1944</v>
      </c>
      <c r="I131" s="134"/>
      <c r="L131" s="35"/>
      <c r="M131" s="65"/>
      <c r="N131" s="36"/>
      <c r="O131" s="36"/>
      <c r="P131" s="36"/>
      <c r="Q131" s="36"/>
      <c r="R131" s="36"/>
      <c r="S131" s="36"/>
      <c r="T131" s="66"/>
      <c r="AT131" s="18" t="s">
        <v>1881</v>
      </c>
      <c r="AU131" s="18" t="s">
        <v>1828</v>
      </c>
    </row>
    <row r="132" spans="2:47" s="1" customFormat="1" ht="108">
      <c r="B132" s="35"/>
      <c r="D132" s="173" t="s">
        <v>1883</v>
      </c>
      <c r="F132" s="175" t="s">
        <v>1945</v>
      </c>
      <c r="I132" s="134"/>
      <c r="L132" s="35"/>
      <c r="M132" s="65"/>
      <c r="N132" s="36"/>
      <c r="O132" s="36"/>
      <c r="P132" s="36"/>
      <c r="Q132" s="36"/>
      <c r="R132" s="36"/>
      <c r="S132" s="36"/>
      <c r="T132" s="66"/>
      <c r="AT132" s="18" t="s">
        <v>1883</v>
      </c>
      <c r="AU132" s="18" t="s">
        <v>1828</v>
      </c>
    </row>
    <row r="133" spans="2:51" s="12" customFormat="1" ht="13.5">
      <c r="B133" s="184"/>
      <c r="D133" s="173" t="s">
        <v>1885</v>
      </c>
      <c r="E133" s="197" t="s">
        <v>1766</v>
      </c>
      <c r="F133" s="198" t="s">
        <v>1946</v>
      </c>
      <c r="H133" s="193" t="s">
        <v>1766</v>
      </c>
      <c r="I133" s="189"/>
      <c r="L133" s="184"/>
      <c r="M133" s="190"/>
      <c r="N133" s="191"/>
      <c r="O133" s="191"/>
      <c r="P133" s="191"/>
      <c r="Q133" s="191"/>
      <c r="R133" s="191"/>
      <c r="S133" s="191"/>
      <c r="T133" s="192"/>
      <c r="AT133" s="193" t="s">
        <v>1885</v>
      </c>
      <c r="AU133" s="193" t="s">
        <v>1828</v>
      </c>
      <c r="AV133" s="12" t="s">
        <v>1767</v>
      </c>
      <c r="AW133" s="12" t="s">
        <v>1783</v>
      </c>
      <c r="AX133" s="12" t="s">
        <v>1820</v>
      </c>
      <c r="AY133" s="193" t="s">
        <v>1872</v>
      </c>
    </row>
    <row r="134" spans="2:51" s="11" customFormat="1" ht="13.5">
      <c r="B134" s="176"/>
      <c r="D134" s="173" t="s">
        <v>1885</v>
      </c>
      <c r="E134" s="177" t="s">
        <v>1766</v>
      </c>
      <c r="F134" s="178" t="s">
        <v>1947</v>
      </c>
      <c r="H134" s="179">
        <v>1720</v>
      </c>
      <c r="I134" s="180"/>
      <c r="L134" s="176"/>
      <c r="M134" s="181"/>
      <c r="N134" s="182"/>
      <c r="O134" s="182"/>
      <c r="P134" s="182"/>
      <c r="Q134" s="182"/>
      <c r="R134" s="182"/>
      <c r="S134" s="182"/>
      <c r="T134" s="183"/>
      <c r="AT134" s="177" t="s">
        <v>1885</v>
      </c>
      <c r="AU134" s="177" t="s">
        <v>1828</v>
      </c>
      <c r="AV134" s="11" t="s">
        <v>1828</v>
      </c>
      <c r="AW134" s="11" t="s">
        <v>1783</v>
      </c>
      <c r="AX134" s="11" t="s">
        <v>1820</v>
      </c>
      <c r="AY134" s="177" t="s">
        <v>1872</v>
      </c>
    </row>
    <row r="135" spans="2:51" s="11" customFormat="1" ht="13.5">
      <c r="B135" s="176"/>
      <c r="D135" s="173" t="s">
        <v>1885</v>
      </c>
      <c r="E135" s="177" t="s">
        <v>1766</v>
      </c>
      <c r="F135" s="178" t="s">
        <v>1766</v>
      </c>
      <c r="H135" s="179">
        <v>0</v>
      </c>
      <c r="I135" s="180"/>
      <c r="L135" s="176"/>
      <c r="M135" s="181"/>
      <c r="N135" s="182"/>
      <c r="O135" s="182"/>
      <c r="P135" s="182"/>
      <c r="Q135" s="182"/>
      <c r="R135" s="182"/>
      <c r="S135" s="182"/>
      <c r="T135" s="183"/>
      <c r="AT135" s="177" t="s">
        <v>1885</v>
      </c>
      <c r="AU135" s="177" t="s">
        <v>1828</v>
      </c>
      <c r="AV135" s="11" t="s">
        <v>1828</v>
      </c>
      <c r="AW135" s="11" t="s">
        <v>1783</v>
      </c>
      <c r="AX135" s="11" t="s">
        <v>1820</v>
      </c>
      <c r="AY135" s="177" t="s">
        <v>1872</v>
      </c>
    </row>
    <row r="136" spans="2:51" s="12" customFormat="1" ht="13.5">
      <c r="B136" s="184"/>
      <c r="D136" s="173" t="s">
        <v>1885</v>
      </c>
      <c r="E136" s="197" t="s">
        <v>1766</v>
      </c>
      <c r="F136" s="198" t="s">
        <v>1948</v>
      </c>
      <c r="H136" s="193" t="s">
        <v>1766</v>
      </c>
      <c r="I136" s="189"/>
      <c r="L136" s="184"/>
      <c r="M136" s="190"/>
      <c r="N136" s="191"/>
      <c r="O136" s="191"/>
      <c r="P136" s="191"/>
      <c r="Q136" s="191"/>
      <c r="R136" s="191"/>
      <c r="S136" s="191"/>
      <c r="T136" s="192"/>
      <c r="AT136" s="193" t="s">
        <v>1885</v>
      </c>
      <c r="AU136" s="193" t="s">
        <v>1828</v>
      </c>
      <c r="AV136" s="12" t="s">
        <v>1767</v>
      </c>
      <c r="AW136" s="12" t="s">
        <v>1783</v>
      </c>
      <c r="AX136" s="12" t="s">
        <v>1820</v>
      </c>
      <c r="AY136" s="193" t="s">
        <v>1872</v>
      </c>
    </row>
    <row r="137" spans="2:51" s="12" customFormat="1" ht="13.5">
      <c r="B137" s="184"/>
      <c r="D137" s="173" t="s">
        <v>1885</v>
      </c>
      <c r="E137" s="197" t="s">
        <v>1766</v>
      </c>
      <c r="F137" s="198" t="s">
        <v>1912</v>
      </c>
      <c r="H137" s="193" t="s">
        <v>1766</v>
      </c>
      <c r="I137" s="189"/>
      <c r="L137" s="184"/>
      <c r="M137" s="190"/>
      <c r="N137" s="191"/>
      <c r="O137" s="191"/>
      <c r="P137" s="191"/>
      <c r="Q137" s="191"/>
      <c r="R137" s="191"/>
      <c r="S137" s="191"/>
      <c r="T137" s="192"/>
      <c r="AT137" s="193" t="s">
        <v>1885</v>
      </c>
      <c r="AU137" s="193" t="s">
        <v>1828</v>
      </c>
      <c r="AV137" s="12" t="s">
        <v>1767</v>
      </c>
      <c r="AW137" s="12" t="s">
        <v>1783</v>
      </c>
      <c r="AX137" s="12" t="s">
        <v>1820</v>
      </c>
      <c r="AY137" s="193" t="s">
        <v>1872</v>
      </c>
    </row>
    <row r="138" spans="2:51" s="11" customFormat="1" ht="13.5">
      <c r="B138" s="176"/>
      <c r="D138" s="173" t="s">
        <v>1885</v>
      </c>
      <c r="E138" s="177" t="s">
        <v>1766</v>
      </c>
      <c r="F138" s="178" t="s">
        <v>1949</v>
      </c>
      <c r="H138" s="179">
        <v>771.45</v>
      </c>
      <c r="I138" s="180"/>
      <c r="L138" s="176"/>
      <c r="M138" s="181"/>
      <c r="N138" s="182"/>
      <c r="O138" s="182"/>
      <c r="P138" s="182"/>
      <c r="Q138" s="182"/>
      <c r="R138" s="182"/>
      <c r="S138" s="182"/>
      <c r="T138" s="183"/>
      <c r="AT138" s="177" t="s">
        <v>1885</v>
      </c>
      <c r="AU138" s="177" t="s">
        <v>1828</v>
      </c>
      <c r="AV138" s="11" t="s">
        <v>1828</v>
      </c>
      <c r="AW138" s="11" t="s">
        <v>1783</v>
      </c>
      <c r="AX138" s="11" t="s">
        <v>1820</v>
      </c>
      <c r="AY138" s="177" t="s">
        <v>1872</v>
      </c>
    </row>
    <row r="139" spans="2:51" s="11" customFormat="1" ht="13.5">
      <c r="B139" s="176"/>
      <c r="D139" s="173" t="s">
        <v>1885</v>
      </c>
      <c r="E139" s="177" t="s">
        <v>1766</v>
      </c>
      <c r="F139" s="178" t="s">
        <v>1950</v>
      </c>
      <c r="H139" s="179">
        <v>1685.6</v>
      </c>
      <c r="I139" s="180"/>
      <c r="L139" s="176"/>
      <c r="M139" s="181"/>
      <c r="N139" s="182"/>
      <c r="O139" s="182"/>
      <c r="P139" s="182"/>
      <c r="Q139" s="182"/>
      <c r="R139" s="182"/>
      <c r="S139" s="182"/>
      <c r="T139" s="183"/>
      <c r="AT139" s="177" t="s">
        <v>1885</v>
      </c>
      <c r="AU139" s="177" t="s">
        <v>1828</v>
      </c>
      <c r="AV139" s="11" t="s">
        <v>1828</v>
      </c>
      <c r="AW139" s="11" t="s">
        <v>1783</v>
      </c>
      <c r="AX139" s="11" t="s">
        <v>1820</v>
      </c>
      <c r="AY139" s="177" t="s">
        <v>1872</v>
      </c>
    </row>
    <row r="140" spans="2:51" s="11" customFormat="1" ht="13.5">
      <c r="B140" s="176"/>
      <c r="D140" s="173" t="s">
        <v>1885</v>
      </c>
      <c r="E140" s="177" t="s">
        <v>1766</v>
      </c>
      <c r="F140" s="178" t="s">
        <v>1766</v>
      </c>
      <c r="H140" s="179">
        <v>0</v>
      </c>
      <c r="I140" s="180"/>
      <c r="L140" s="176"/>
      <c r="M140" s="181"/>
      <c r="N140" s="182"/>
      <c r="O140" s="182"/>
      <c r="P140" s="182"/>
      <c r="Q140" s="182"/>
      <c r="R140" s="182"/>
      <c r="S140" s="182"/>
      <c r="T140" s="183"/>
      <c r="AT140" s="177" t="s">
        <v>1885</v>
      </c>
      <c r="AU140" s="177" t="s">
        <v>1828</v>
      </c>
      <c r="AV140" s="11" t="s">
        <v>1828</v>
      </c>
      <c r="AW140" s="11" t="s">
        <v>1783</v>
      </c>
      <c r="AX140" s="11" t="s">
        <v>1820</v>
      </c>
      <c r="AY140" s="177" t="s">
        <v>1872</v>
      </c>
    </row>
    <row r="141" spans="2:51" s="12" customFormat="1" ht="13.5">
      <c r="B141" s="184"/>
      <c r="D141" s="173" t="s">
        <v>1885</v>
      </c>
      <c r="E141" s="197" t="s">
        <v>1766</v>
      </c>
      <c r="F141" s="198" t="s">
        <v>1951</v>
      </c>
      <c r="H141" s="193" t="s">
        <v>1766</v>
      </c>
      <c r="I141" s="189"/>
      <c r="L141" s="184"/>
      <c r="M141" s="190"/>
      <c r="N141" s="191"/>
      <c r="O141" s="191"/>
      <c r="P141" s="191"/>
      <c r="Q141" s="191"/>
      <c r="R141" s="191"/>
      <c r="S141" s="191"/>
      <c r="T141" s="192"/>
      <c r="AT141" s="193" t="s">
        <v>1885</v>
      </c>
      <c r="AU141" s="193" t="s">
        <v>1828</v>
      </c>
      <c r="AV141" s="12" t="s">
        <v>1767</v>
      </c>
      <c r="AW141" s="12" t="s">
        <v>1783</v>
      </c>
      <c r="AX141" s="12" t="s">
        <v>1820</v>
      </c>
      <c r="AY141" s="193" t="s">
        <v>1872</v>
      </c>
    </row>
    <row r="142" spans="2:51" s="11" customFormat="1" ht="13.5">
      <c r="B142" s="176"/>
      <c r="D142" s="173" t="s">
        <v>1885</v>
      </c>
      <c r="E142" s="177" t="s">
        <v>1766</v>
      </c>
      <c r="F142" s="178" t="s">
        <v>1952</v>
      </c>
      <c r="H142" s="179">
        <v>24</v>
      </c>
      <c r="I142" s="180"/>
      <c r="L142" s="176"/>
      <c r="M142" s="181"/>
      <c r="N142" s="182"/>
      <c r="O142" s="182"/>
      <c r="P142" s="182"/>
      <c r="Q142" s="182"/>
      <c r="R142" s="182"/>
      <c r="S142" s="182"/>
      <c r="T142" s="183"/>
      <c r="AT142" s="177" t="s">
        <v>1885</v>
      </c>
      <c r="AU142" s="177" t="s">
        <v>1828</v>
      </c>
      <c r="AV142" s="11" t="s">
        <v>1828</v>
      </c>
      <c r="AW142" s="11" t="s">
        <v>1783</v>
      </c>
      <c r="AX142" s="11" t="s">
        <v>1820</v>
      </c>
      <c r="AY142" s="177" t="s">
        <v>1872</v>
      </c>
    </row>
    <row r="143" spans="2:51" s="11" customFormat="1" ht="13.5">
      <c r="B143" s="176"/>
      <c r="D143" s="173" t="s">
        <v>1885</v>
      </c>
      <c r="E143" s="177" t="s">
        <v>1766</v>
      </c>
      <c r="F143" s="178" t="s">
        <v>1953</v>
      </c>
      <c r="H143" s="179">
        <v>18</v>
      </c>
      <c r="I143" s="180"/>
      <c r="L143" s="176"/>
      <c r="M143" s="181"/>
      <c r="N143" s="182"/>
      <c r="O143" s="182"/>
      <c r="P143" s="182"/>
      <c r="Q143" s="182"/>
      <c r="R143" s="182"/>
      <c r="S143" s="182"/>
      <c r="T143" s="183"/>
      <c r="AT143" s="177" t="s">
        <v>1885</v>
      </c>
      <c r="AU143" s="177" t="s">
        <v>1828</v>
      </c>
      <c r="AV143" s="11" t="s">
        <v>1828</v>
      </c>
      <c r="AW143" s="11" t="s">
        <v>1783</v>
      </c>
      <c r="AX143" s="11" t="s">
        <v>1820</v>
      </c>
      <c r="AY143" s="177" t="s">
        <v>1872</v>
      </c>
    </row>
    <row r="144" spans="2:51" s="13" customFormat="1" ht="13.5">
      <c r="B144" s="199"/>
      <c r="D144" s="185" t="s">
        <v>1885</v>
      </c>
      <c r="E144" s="200" t="s">
        <v>1766</v>
      </c>
      <c r="F144" s="201" t="s">
        <v>1916</v>
      </c>
      <c r="H144" s="202">
        <v>4219.05</v>
      </c>
      <c r="I144" s="203"/>
      <c r="L144" s="199"/>
      <c r="M144" s="204"/>
      <c r="N144" s="205"/>
      <c r="O144" s="205"/>
      <c r="P144" s="205"/>
      <c r="Q144" s="205"/>
      <c r="R144" s="205"/>
      <c r="S144" s="205"/>
      <c r="T144" s="206"/>
      <c r="AT144" s="207" t="s">
        <v>1885</v>
      </c>
      <c r="AU144" s="207" t="s">
        <v>1828</v>
      </c>
      <c r="AV144" s="13" t="s">
        <v>1879</v>
      </c>
      <c r="AW144" s="13" t="s">
        <v>1783</v>
      </c>
      <c r="AX144" s="13" t="s">
        <v>1767</v>
      </c>
      <c r="AY144" s="207" t="s">
        <v>1872</v>
      </c>
    </row>
    <row r="145" spans="2:65" s="1" customFormat="1" ht="22.5" customHeight="1">
      <c r="B145" s="160"/>
      <c r="C145" s="161" t="s">
        <v>1772</v>
      </c>
      <c r="D145" s="161" t="s">
        <v>1874</v>
      </c>
      <c r="E145" s="162" t="s">
        <v>1954</v>
      </c>
      <c r="F145" s="163" t="s">
        <v>1955</v>
      </c>
      <c r="G145" s="164" t="s">
        <v>1942</v>
      </c>
      <c r="H145" s="165">
        <v>4219</v>
      </c>
      <c r="I145" s="166"/>
      <c r="J145" s="167">
        <f>ROUND(I145*H145,2)</f>
        <v>0</v>
      </c>
      <c r="K145" s="163" t="s">
        <v>1878</v>
      </c>
      <c r="L145" s="35"/>
      <c r="M145" s="168" t="s">
        <v>1766</v>
      </c>
      <c r="N145" s="169" t="s">
        <v>1791</v>
      </c>
      <c r="O145" s="36"/>
      <c r="P145" s="170">
        <f>O145*H145</f>
        <v>0</v>
      </c>
      <c r="Q145" s="170">
        <v>0</v>
      </c>
      <c r="R145" s="170">
        <f>Q145*H145</f>
        <v>0</v>
      </c>
      <c r="S145" s="170">
        <v>0</v>
      </c>
      <c r="T145" s="171">
        <f>S145*H145</f>
        <v>0</v>
      </c>
      <c r="AR145" s="18" t="s">
        <v>1879</v>
      </c>
      <c r="AT145" s="18" t="s">
        <v>1874</v>
      </c>
      <c r="AU145" s="18" t="s">
        <v>1828</v>
      </c>
      <c r="AY145" s="18" t="s">
        <v>1872</v>
      </c>
      <c r="BE145" s="172">
        <f>IF(N145="základní",J145,0)</f>
        <v>0</v>
      </c>
      <c r="BF145" s="172">
        <f>IF(N145="snížená",J145,0)</f>
        <v>0</v>
      </c>
      <c r="BG145" s="172">
        <f>IF(N145="zákl. přenesená",J145,0)</f>
        <v>0</v>
      </c>
      <c r="BH145" s="172">
        <f>IF(N145="sníž. přenesená",J145,0)</f>
        <v>0</v>
      </c>
      <c r="BI145" s="172">
        <f>IF(N145="nulová",J145,0)</f>
        <v>0</v>
      </c>
      <c r="BJ145" s="18" t="s">
        <v>1767</v>
      </c>
      <c r="BK145" s="172">
        <f>ROUND(I145*H145,2)</f>
        <v>0</v>
      </c>
      <c r="BL145" s="18" t="s">
        <v>1879</v>
      </c>
      <c r="BM145" s="18" t="s">
        <v>1956</v>
      </c>
    </row>
    <row r="146" spans="2:47" s="1" customFormat="1" ht="27">
      <c r="B146" s="35"/>
      <c r="D146" s="173" t="s">
        <v>1881</v>
      </c>
      <c r="F146" s="174" t="s">
        <v>1957</v>
      </c>
      <c r="I146" s="134"/>
      <c r="L146" s="35"/>
      <c r="M146" s="65"/>
      <c r="N146" s="36"/>
      <c r="O146" s="36"/>
      <c r="P146" s="36"/>
      <c r="Q146" s="36"/>
      <c r="R146" s="36"/>
      <c r="S146" s="36"/>
      <c r="T146" s="66"/>
      <c r="AT146" s="18" t="s">
        <v>1881</v>
      </c>
      <c r="AU146" s="18" t="s">
        <v>1828</v>
      </c>
    </row>
    <row r="147" spans="2:47" s="1" customFormat="1" ht="108">
      <c r="B147" s="35"/>
      <c r="D147" s="185" t="s">
        <v>1883</v>
      </c>
      <c r="F147" s="208" t="s">
        <v>1945</v>
      </c>
      <c r="I147" s="134"/>
      <c r="L147" s="35"/>
      <c r="M147" s="65"/>
      <c r="N147" s="36"/>
      <c r="O147" s="36"/>
      <c r="P147" s="36"/>
      <c r="Q147" s="36"/>
      <c r="R147" s="36"/>
      <c r="S147" s="36"/>
      <c r="T147" s="66"/>
      <c r="AT147" s="18" t="s">
        <v>1883</v>
      </c>
      <c r="AU147" s="18" t="s">
        <v>1828</v>
      </c>
    </row>
    <row r="148" spans="2:65" s="1" customFormat="1" ht="22.5" customHeight="1">
      <c r="B148" s="160"/>
      <c r="C148" s="161" t="s">
        <v>1958</v>
      </c>
      <c r="D148" s="161" t="s">
        <v>1874</v>
      </c>
      <c r="E148" s="162" t="s">
        <v>1959</v>
      </c>
      <c r="F148" s="163" t="s">
        <v>1960</v>
      </c>
      <c r="G148" s="164" t="s">
        <v>1942</v>
      </c>
      <c r="H148" s="165">
        <v>77.625</v>
      </c>
      <c r="I148" s="166"/>
      <c r="J148" s="167">
        <f>ROUND(I148*H148,2)</f>
        <v>0</v>
      </c>
      <c r="K148" s="163" t="s">
        <v>1878</v>
      </c>
      <c r="L148" s="35"/>
      <c r="M148" s="168" t="s">
        <v>1766</v>
      </c>
      <c r="N148" s="169" t="s">
        <v>1791</v>
      </c>
      <c r="O148" s="36"/>
      <c r="P148" s="170">
        <f>O148*H148</f>
        <v>0</v>
      </c>
      <c r="Q148" s="170">
        <v>0</v>
      </c>
      <c r="R148" s="170">
        <f>Q148*H148</f>
        <v>0</v>
      </c>
      <c r="S148" s="170">
        <v>0</v>
      </c>
      <c r="T148" s="171">
        <f>S148*H148</f>
        <v>0</v>
      </c>
      <c r="AR148" s="18" t="s">
        <v>1879</v>
      </c>
      <c r="AT148" s="18" t="s">
        <v>1874</v>
      </c>
      <c r="AU148" s="18" t="s">
        <v>1828</v>
      </c>
      <c r="AY148" s="18" t="s">
        <v>1872</v>
      </c>
      <c r="BE148" s="172">
        <f>IF(N148="základní",J148,0)</f>
        <v>0</v>
      </c>
      <c r="BF148" s="172">
        <f>IF(N148="snížená",J148,0)</f>
        <v>0</v>
      </c>
      <c r="BG148" s="172">
        <f>IF(N148="zákl. přenesená",J148,0)</f>
        <v>0</v>
      </c>
      <c r="BH148" s="172">
        <f>IF(N148="sníž. přenesená",J148,0)</f>
        <v>0</v>
      </c>
      <c r="BI148" s="172">
        <f>IF(N148="nulová",J148,0)</f>
        <v>0</v>
      </c>
      <c r="BJ148" s="18" t="s">
        <v>1767</v>
      </c>
      <c r="BK148" s="172">
        <f>ROUND(I148*H148,2)</f>
        <v>0</v>
      </c>
      <c r="BL148" s="18" t="s">
        <v>1879</v>
      </c>
      <c r="BM148" s="18" t="s">
        <v>1961</v>
      </c>
    </row>
    <row r="149" spans="2:47" s="1" customFormat="1" ht="27">
      <c r="B149" s="35"/>
      <c r="D149" s="173" t="s">
        <v>1881</v>
      </c>
      <c r="F149" s="174" t="s">
        <v>1962</v>
      </c>
      <c r="I149" s="134"/>
      <c r="L149" s="35"/>
      <c r="M149" s="65"/>
      <c r="N149" s="36"/>
      <c r="O149" s="36"/>
      <c r="P149" s="36"/>
      <c r="Q149" s="36"/>
      <c r="R149" s="36"/>
      <c r="S149" s="36"/>
      <c r="T149" s="66"/>
      <c r="AT149" s="18" t="s">
        <v>1881</v>
      </c>
      <c r="AU149" s="18" t="s">
        <v>1828</v>
      </c>
    </row>
    <row r="150" spans="2:47" s="1" customFormat="1" ht="202.5">
      <c r="B150" s="35"/>
      <c r="D150" s="173" t="s">
        <v>1883</v>
      </c>
      <c r="F150" s="175" t="s">
        <v>1963</v>
      </c>
      <c r="I150" s="134"/>
      <c r="L150" s="35"/>
      <c r="M150" s="65"/>
      <c r="N150" s="36"/>
      <c r="O150" s="36"/>
      <c r="P150" s="36"/>
      <c r="Q150" s="36"/>
      <c r="R150" s="36"/>
      <c r="S150" s="36"/>
      <c r="T150" s="66"/>
      <c r="AT150" s="18" t="s">
        <v>1883</v>
      </c>
      <c r="AU150" s="18" t="s">
        <v>1828</v>
      </c>
    </row>
    <row r="151" spans="2:51" s="12" customFormat="1" ht="13.5">
      <c r="B151" s="184"/>
      <c r="D151" s="173" t="s">
        <v>1885</v>
      </c>
      <c r="E151" s="197" t="s">
        <v>1766</v>
      </c>
      <c r="F151" s="198" t="s">
        <v>1964</v>
      </c>
      <c r="H151" s="193" t="s">
        <v>1766</v>
      </c>
      <c r="I151" s="189"/>
      <c r="L151" s="184"/>
      <c r="M151" s="190"/>
      <c r="N151" s="191"/>
      <c r="O151" s="191"/>
      <c r="P151" s="191"/>
      <c r="Q151" s="191"/>
      <c r="R151" s="191"/>
      <c r="S151" s="191"/>
      <c r="T151" s="192"/>
      <c r="AT151" s="193" t="s">
        <v>1885</v>
      </c>
      <c r="AU151" s="193" t="s">
        <v>1828</v>
      </c>
      <c r="AV151" s="12" t="s">
        <v>1767</v>
      </c>
      <c r="AW151" s="12" t="s">
        <v>1783</v>
      </c>
      <c r="AX151" s="12" t="s">
        <v>1820</v>
      </c>
      <c r="AY151" s="193" t="s">
        <v>1872</v>
      </c>
    </row>
    <row r="152" spans="2:51" s="11" customFormat="1" ht="13.5">
      <c r="B152" s="176"/>
      <c r="D152" s="173" t="s">
        <v>1885</v>
      </c>
      <c r="E152" s="177" t="s">
        <v>1766</v>
      </c>
      <c r="F152" s="178" t="s">
        <v>1965</v>
      </c>
      <c r="H152" s="179">
        <v>77.625</v>
      </c>
      <c r="I152" s="180"/>
      <c r="L152" s="176"/>
      <c r="M152" s="181"/>
      <c r="N152" s="182"/>
      <c r="O152" s="182"/>
      <c r="P152" s="182"/>
      <c r="Q152" s="182"/>
      <c r="R152" s="182"/>
      <c r="S152" s="182"/>
      <c r="T152" s="183"/>
      <c r="AT152" s="177" t="s">
        <v>1885</v>
      </c>
      <c r="AU152" s="177" t="s">
        <v>1828</v>
      </c>
      <c r="AV152" s="11" t="s">
        <v>1828</v>
      </c>
      <c r="AW152" s="11" t="s">
        <v>1783</v>
      </c>
      <c r="AX152" s="11" t="s">
        <v>1767</v>
      </c>
      <c r="AY152" s="177" t="s">
        <v>1872</v>
      </c>
    </row>
    <row r="153" spans="2:51" s="12" customFormat="1" ht="27">
      <c r="B153" s="184"/>
      <c r="D153" s="185" t="s">
        <v>1885</v>
      </c>
      <c r="E153" s="186" t="s">
        <v>1766</v>
      </c>
      <c r="F153" s="187" t="s">
        <v>1966</v>
      </c>
      <c r="H153" s="188" t="s">
        <v>1766</v>
      </c>
      <c r="I153" s="189"/>
      <c r="L153" s="184"/>
      <c r="M153" s="190"/>
      <c r="N153" s="191"/>
      <c r="O153" s="191"/>
      <c r="P153" s="191"/>
      <c r="Q153" s="191"/>
      <c r="R153" s="191"/>
      <c r="S153" s="191"/>
      <c r="T153" s="192"/>
      <c r="AT153" s="193" t="s">
        <v>1885</v>
      </c>
      <c r="AU153" s="193" t="s">
        <v>1828</v>
      </c>
      <c r="AV153" s="12" t="s">
        <v>1767</v>
      </c>
      <c r="AW153" s="12" t="s">
        <v>1783</v>
      </c>
      <c r="AX153" s="12" t="s">
        <v>1820</v>
      </c>
      <c r="AY153" s="193" t="s">
        <v>1872</v>
      </c>
    </row>
    <row r="154" spans="2:65" s="1" customFormat="1" ht="22.5" customHeight="1">
      <c r="B154" s="160"/>
      <c r="C154" s="161" t="s">
        <v>1967</v>
      </c>
      <c r="D154" s="161" t="s">
        <v>1874</v>
      </c>
      <c r="E154" s="162" t="s">
        <v>1968</v>
      </c>
      <c r="F154" s="163" t="s">
        <v>1969</v>
      </c>
      <c r="G154" s="164" t="s">
        <v>1942</v>
      </c>
      <c r="H154" s="165">
        <v>77.625</v>
      </c>
      <c r="I154" s="166"/>
      <c r="J154" s="167">
        <f>ROUND(I154*H154,2)</f>
        <v>0</v>
      </c>
      <c r="K154" s="163" t="s">
        <v>1878</v>
      </c>
      <c r="L154" s="35"/>
      <c r="M154" s="168" t="s">
        <v>1766</v>
      </c>
      <c r="N154" s="169" t="s">
        <v>1791</v>
      </c>
      <c r="O154" s="36"/>
      <c r="P154" s="170">
        <f>O154*H154</f>
        <v>0</v>
      </c>
      <c r="Q154" s="170">
        <v>0</v>
      </c>
      <c r="R154" s="170">
        <f>Q154*H154</f>
        <v>0</v>
      </c>
      <c r="S154" s="170">
        <v>0</v>
      </c>
      <c r="T154" s="171">
        <f>S154*H154</f>
        <v>0</v>
      </c>
      <c r="AR154" s="18" t="s">
        <v>1879</v>
      </c>
      <c r="AT154" s="18" t="s">
        <v>1874</v>
      </c>
      <c r="AU154" s="18" t="s">
        <v>1828</v>
      </c>
      <c r="AY154" s="18" t="s">
        <v>1872</v>
      </c>
      <c r="BE154" s="172">
        <f>IF(N154="základní",J154,0)</f>
        <v>0</v>
      </c>
      <c r="BF154" s="172">
        <f>IF(N154="snížená",J154,0)</f>
        <v>0</v>
      </c>
      <c r="BG154" s="172">
        <f>IF(N154="zákl. přenesená",J154,0)</f>
        <v>0</v>
      </c>
      <c r="BH154" s="172">
        <f>IF(N154="sníž. přenesená",J154,0)</f>
        <v>0</v>
      </c>
      <c r="BI154" s="172">
        <f>IF(N154="nulová",J154,0)</f>
        <v>0</v>
      </c>
      <c r="BJ154" s="18" t="s">
        <v>1767</v>
      </c>
      <c r="BK154" s="172">
        <f>ROUND(I154*H154,2)</f>
        <v>0</v>
      </c>
      <c r="BL154" s="18" t="s">
        <v>1879</v>
      </c>
      <c r="BM154" s="18" t="s">
        <v>1970</v>
      </c>
    </row>
    <row r="155" spans="2:47" s="1" customFormat="1" ht="27">
      <c r="B155" s="35"/>
      <c r="D155" s="173" t="s">
        <v>1881</v>
      </c>
      <c r="F155" s="174" t="s">
        <v>1971</v>
      </c>
      <c r="I155" s="134"/>
      <c r="L155" s="35"/>
      <c r="M155" s="65"/>
      <c r="N155" s="36"/>
      <c r="O155" s="36"/>
      <c r="P155" s="36"/>
      <c r="Q155" s="36"/>
      <c r="R155" s="36"/>
      <c r="S155" s="36"/>
      <c r="T155" s="66"/>
      <c r="AT155" s="18" t="s">
        <v>1881</v>
      </c>
      <c r="AU155" s="18" t="s">
        <v>1828</v>
      </c>
    </row>
    <row r="156" spans="2:47" s="1" customFormat="1" ht="202.5">
      <c r="B156" s="35"/>
      <c r="D156" s="185" t="s">
        <v>1883</v>
      </c>
      <c r="F156" s="208" t="s">
        <v>1963</v>
      </c>
      <c r="I156" s="134"/>
      <c r="L156" s="35"/>
      <c r="M156" s="65"/>
      <c r="N156" s="36"/>
      <c r="O156" s="36"/>
      <c r="P156" s="36"/>
      <c r="Q156" s="36"/>
      <c r="R156" s="36"/>
      <c r="S156" s="36"/>
      <c r="T156" s="66"/>
      <c r="AT156" s="18" t="s">
        <v>1883</v>
      </c>
      <c r="AU156" s="18" t="s">
        <v>1828</v>
      </c>
    </row>
    <row r="157" spans="2:65" s="1" customFormat="1" ht="22.5" customHeight="1">
      <c r="B157" s="160"/>
      <c r="C157" s="161" t="s">
        <v>1972</v>
      </c>
      <c r="D157" s="161" t="s">
        <v>1874</v>
      </c>
      <c r="E157" s="162" t="s">
        <v>1973</v>
      </c>
      <c r="F157" s="163" t="s">
        <v>1974</v>
      </c>
      <c r="G157" s="164" t="s">
        <v>1942</v>
      </c>
      <c r="H157" s="165">
        <v>218</v>
      </c>
      <c r="I157" s="166"/>
      <c r="J157" s="167">
        <f>ROUND(I157*H157,2)</f>
        <v>0</v>
      </c>
      <c r="K157" s="163" t="s">
        <v>1878</v>
      </c>
      <c r="L157" s="35"/>
      <c r="M157" s="168" t="s">
        <v>1766</v>
      </c>
      <c r="N157" s="169" t="s">
        <v>1791</v>
      </c>
      <c r="O157" s="36"/>
      <c r="P157" s="170">
        <f>O157*H157</f>
        <v>0</v>
      </c>
      <c r="Q157" s="170">
        <v>0</v>
      </c>
      <c r="R157" s="170">
        <f>Q157*H157</f>
        <v>0</v>
      </c>
      <c r="S157" s="170">
        <v>0</v>
      </c>
      <c r="T157" s="171">
        <f>S157*H157</f>
        <v>0</v>
      </c>
      <c r="AR157" s="18" t="s">
        <v>1879</v>
      </c>
      <c r="AT157" s="18" t="s">
        <v>1874</v>
      </c>
      <c r="AU157" s="18" t="s">
        <v>1828</v>
      </c>
      <c r="AY157" s="18" t="s">
        <v>1872</v>
      </c>
      <c r="BE157" s="172">
        <f>IF(N157="základní",J157,0)</f>
        <v>0</v>
      </c>
      <c r="BF157" s="172">
        <f>IF(N157="snížená",J157,0)</f>
        <v>0</v>
      </c>
      <c r="BG157" s="172">
        <f>IF(N157="zákl. přenesená",J157,0)</f>
        <v>0</v>
      </c>
      <c r="BH157" s="172">
        <f>IF(N157="sníž. přenesená",J157,0)</f>
        <v>0</v>
      </c>
      <c r="BI157" s="172">
        <f>IF(N157="nulová",J157,0)</f>
        <v>0</v>
      </c>
      <c r="BJ157" s="18" t="s">
        <v>1767</v>
      </c>
      <c r="BK157" s="172">
        <f>ROUND(I157*H157,2)</f>
        <v>0</v>
      </c>
      <c r="BL157" s="18" t="s">
        <v>1879</v>
      </c>
      <c r="BM157" s="18" t="s">
        <v>1975</v>
      </c>
    </row>
    <row r="158" spans="2:47" s="1" customFormat="1" ht="27">
      <c r="B158" s="35"/>
      <c r="D158" s="173" t="s">
        <v>1881</v>
      </c>
      <c r="F158" s="174" t="s">
        <v>1976</v>
      </c>
      <c r="I158" s="134"/>
      <c r="L158" s="35"/>
      <c r="M158" s="65"/>
      <c r="N158" s="36"/>
      <c r="O158" s="36"/>
      <c r="P158" s="36"/>
      <c r="Q158" s="36"/>
      <c r="R158" s="36"/>
      <c r="S158" s="36"/>
      <c r="T158" s="66"/>
      <c r="AT158" s="18" t="s">
        <v>1881</v>
      </c>
      <c r="AU158" s="18" t="s">
        <v>1828</v>
      </c>
    </row>
    <row r="159" spans="2:47" s="1" customFormat="1" ht="94.5">
      <c r="B159" s="35"/>
      <c r="D159" s="173" t="s">
        <v>1883</v>
      </c>
      <c r="F159" s="175" t="s">
        <v>1977</v>
      </c>
      <c r="I159" s="134"/>
      <c r="L159" s="35"/>
      <c r="M159" s="65"/>
      <c r="N159" s="36"/>
      <c r="O159" s="36"/>
      <c r="P159" s="36"/>
      <c r="Q159" s="36"/>
      <c r="R159" s="36"/>
      <c r="S159" s="36"/>
      <c r="T159" s="66"/>
      <c r="AT159" s="18" t="s">
        <v>1883</v>
      </c>
      <c r="AU159" s="18" t="s">
        <v>1828</v>
      </c>
    </row>
    <row r="160" spans="2:51" s="12" customFormat="1" ht="13.5">
      <c r="B160" s="184"/>
      <c r="D160" s="173" t="s">
        <v>1885</v>
      </c>
      <c r="E160" s="197" t="s">
        <v>1766</v>
      </c>
      <c r="F160" s="198" t="s">
        <v>1978</v>
      </c>
      <c r="H160" s="193" t="s">
        <v>1766</v>
      </c>
      <c r="I160" s="189"/>
      <c r="L160" s="184"/>
      <c r="M160" s="190"/>
      <c r="N160" s="191"/>
      <c r="O160" s="191"/>
      <c r="P160" s="191"/>
      <c r="Q160" s="191"/>
      <c r="R160" s="191"/>
      <c r="S160" s="191"/>
      <c r="T160" s="192"/>
      <c r="AT160" s="193" t="s">
        <v>1885</v>
      </c>
      <c r="AU160" s="193" t="s">
        <v>1828</v>
      </c>
      <c r="AV160" s="12" t="s">
        <v>1767</v>
      </c>
      <c r="AW160" s="12" t="s">
        <v>1783</v>
      </c>
      <c r="AX160" s="12" t="s">
        <v>1820</v>
      </c>
      <c r="AY160" s="193" t="s">
        <v>1872</v>
      </c>
    </row>
    <row r="161" spans="2:51" s="11" customFormat="1" ht="13.5">
      <c r="B161" s="176"/>
      <c r="D161" s="185" t="s">
        <v>1885</v>
      </c>
      <c r="E161" s="194" t="s">
        <v>1766</v>
      </c>
      <c r="F161" s="195" t="s">
        <v>1979</v>
      </c>
      <c r="H161" s="196">
        <v>218</v>
      </c>
      <c r="I161" s="180"/>
      <c r="L161" s="176"/>
      <c r="M161" s="181"/>
      <c r="N161" s="182"/>
      <c r="O161" s="182"/>
      <c r="P161" s="182"/>
      <c r="Q161" s="182"/>
      <c r="R161" s="182"/>
      <c r="S161" s="182"/>
      <c r="T161" s="183"/>
      <c r="AT161" s="177" t="s">
        <v>1885</v>
      </c>
      <c r="AU161" s="177" t="s">
        <v>1828</v>
      </c>
      <c r="AV161" s="11" t="s">
        <v>1828</v>
      </c>
      <c r="AW161" s="11" t="s">
        <v>1783</v>
      </c>
      <c r="AX161" s="11" t="s">
        <v>1767</v>
      </c>
      <c r="AY161" s="177" t="s">
        <v>1872</v>
      </c>
    </row>
    <row r="162" spans="2:65" s="1" customFormat="1" ht="22.5" customHeight="1">
      <c r="B162" s="160"/>
      <c r="C162" s="161" t="s">
        <v>1980</v>
      </c>
      <c r="D162" s="161" t="s">
        <v>1874</v>
      </c>
      <c r="E162" s="162" t="s">
        <v>1981</v>
      </c>
      <c r="F162" s="163" t="s">
        <v>1982</v>
      </c>
      <c r="G162" s="164" t="s">
        <v>1942</v>
      </c>
      <c r="H162" s="165">
        <v>218</v>
      </c>
      <c r="I162" s="166"/>
      <c r="J162" s="167">
        <f>ROUND(I162*H162,2)</f>
        <v>0</v>
      </c>
      <c r="K162" s="163" t="s">
        <v>1878</v>
      </c>
      <c r="L162" s="35"/>
      <c r="M162" s="168" t="s">
        <v>1766</v>
      </c>
      <c r="N162" s="169" t="s">
        <v>1791</v>
      </c>
      <c r="O162" s="36"/>
      <c r="P162" s="170">
        <f>O162*H162</f>
        <v>0</v>
      </c>
      <c r="Q162" s="170">
        <v>0</v>
      </c>
      <c r="R162" s="170">
        <f>Q162*H162</f>
        <v>0</v>
      </c>
      <c r="S162" s="170">
        <v>0</v>
      </c>
      <c r="T162" s="171">
        <f>S162*H162</f>
        <v>0</v>
      </c>
      <c r="AR162" s="18" t="s">
        <v>1879</v>
      </c>
      <c r="AT162" s="18" t="s">
        <v>1874</v>
      </c>
      <c r="AU162" s="18" t="s">
        <v>1828</v>
      </c>
      <c r="AY162" s="18" t="s">
        <v>1872</v>
      </c>
      <c r="BE162" s="172">
        <f>IF(N162="základní",J162,0)</f>
        <v>0</v>
      </c>
      <c r="BF162" s="172">
        <f>IF(N162="snížená",J162,0)</f>
        <v>0</v>
      </c>
      <c r="BG162" s="172">
        <f>IF(N162="zákl. přenesená",J162,0)</f>
        <v>0</v>
      </c>
      <c r="BH162" s="172">
        <f>IF(N162="sníž. přenesená",J162,0)</f>
        <v>0</v>
      </c>
      <c r="BI162" s="172">
        <f>IF(N162="nulová",J162,0)</f>
        <v>0</v>
      </c>
      <c r="BJ162" s="18" t="s">
        <v>1767</v>
      </c>
      <c r="BK162" s="172">
        <f>ROUND(I162*H162,2)</f>
        <v>0</v>
      </c>
      <c r="BL162" s="18" t="s">
        <v>1879</v>
      </c>
      <c r="BM162" s="18" t="s">
        <v>1983</v>
      </c>
    </row>
    <row r="163" spans="2:47" s="1" customFormat="1" ht="27">
      <c r="B163" s="35"/>
      <c r="D163" s="173" t="s">
        <v>1881</v>
      </c>
      <c r="F163" s="174" t="s">
        <v>1984</v>
      </c>
      <c r="I163" s="134"/>
      <c r="L163" s="35"/>
      <c r="M163" s="65"/>
      <c r="N163" s="36"/>
      <c r="O163" s="36"/>
      <c r="P163" s="36"/>
      <c r="Q163" s="36"/>
      <c r="R163" s="36"/>
      <c r="S163" s="36"/>
      <c r="T163" s="66"/>
      <c r="AT163" s="18" t="s">
        <v>1881</v>
      </c>
      <c r="AU163" s="18" t="s">
        <v>1828</v>
      </c>
    </row>
    <row r="164" spans="2:47" s="1" customFormat="1" ht="94.5">
      <c r="B164" s="35"/>
      <c r="D164" s="185" t="s">
        <v>1883</v>
      </c>
      <c r="F164" s="208" t="s">
        <v>1977</v>
      </c>
      <c r="I164" s="134"/>
      <c r="L164" s="35"/>
      <c r="M164" s="65"/>
      <c r="N164" s="36"/>
      <c r="O164" s="36"/>
      <c r="P164" s="36"/>
      <c r="Q164" s="36"/>
      <c r="R164" s="36"/>
      <c r="S164" s="36"/>
      <c r="T164" s="66"/>
      <c r="AT164" s="18" t="s">
        <v>1883</v>
      </c>
      <c r="AU164" s="18" t="s">
        <v>1828</v>
      </c>
    </row>
    <row r="165" spans="2:65" s="1" customFormat="1" ht="22.5" customHeight="1">
      <c r="B165" s="160"/>
      <c r="C165" s="161" t="s">
        <v>1752</v>
      </c>
      <c r="D165" s="161" t="s">
        <v>1874</v>
      </c>
      <c r="E165" s="162" t="s">
        <v>1985</v>
      </c>
      <c r="F165" s="163" t="s">
        <v>1986</v>
      </c>
      <c r="G165" s="164" t="s">
        <v>1942</v>
      </c>
      <c r="H165" s="165">
        <v>129.6</v>
      </c>
      <c r="I165" s="166"/>
      <c r="J165" s="167">
        <f>ROUND(I165*H165,2)</f>
        <v>0</v>
      </c>
      <c r="K165" s="163" t="s">
        <v>1878</v>
      </c>
      <c r="L165" s="35"/>
      <c r="M165" s="168" t="s">
        <v>1766</v>
      </c>
      <c r="N165" s="169" t="s">
        <v>1791</v>
      </c>
      <c r="O165" s="36"/>
      <c r="P165" s="170">
        <f>O165*H165</f>
        <v>0</v>
      </c>
      <c r="Q165" s="170">
        <v>0</v>
      </c>
      <c r="R165" s="170">
        <f>Q165*H165</f>
        <v>0</v>
      </c>
      <c r="S165" s="170">
        <v>0</v>
      </c>
      <c r="T165" s="171">
        <f>S165*H165</f>
        <v>0</v>
      </c>
      <c r="AR165" s="18" t="s">
        <v>1879</v>
      </c>
      <c r="AT165" s="18" t="s">
        <v>1874</v>
      </c>
      <c r="AU165" s="18" t="s">
        <v>1828</v>
      </c>
      <c r="AY165" s="18" t="s">
        <v>1872</v>
      </c>
      <c r="BE165" s="172">
        <f>IF(N165="základní",J165,0)</f>
        <v>0</v>
      </c>
      <c r="BF165" s="172">
        <f>IF(N165="snížená",J165,0)</f>
        <v>0</v>
      </c>
      <c r="BG165" s="172">
        <f>IF(N165="zákl. přenesená",J165,0)</f>
        <v>0</v>
      </c>
      <c r="BH165" s="172">
        <f>IF(N165="sníž. přenesená",J165,0)</f>
        <v>0</v>
      </c>
      <c r="BI165" s="172">
        <f>IF(N165="nulová",J165,0)</f>
        <v>0</v>
      </c>
      <c r="BJ165" s="18" t="s">
        <v>1767</v>
      </c>
      <c r="BK165" s="172">
        <f>ROUND(I165*H165,2)</f>
        <v>0</v>
      </c>
      <c r="BL165" s="18" t="s">
        <v>1879</v>
      </c>
      <c r="BM165" s="18" t="s">
        <v>1987</v>
      </c>
    </row>
    <row r="166" spans="2:47" s="1" customFormat="1" ht="27">
      <c r="B166" s="35"/>
      <c r="D166" s="173" t="s">
        <v>1881</v>
      </c>
      <c r="F166" s="174" t="s">
        <v>1988</v>
      </c>
      <c r="I166" s="134"/>
      <c r="L166" s="35"/>
      <c r="M166" s="65"/>
      <c r="N166" s="36"/>
      <c r="O166" s="36"/>
      <c r="P166" s="36"/>
      <c r="Q166" s="36"/>
      <c r="R166" s="36"/>
      <c r="S166" s="36"/>
      <c r="T166" s="66"/>
      <c r="AT166" s="18" t="s">
        <v>1881</v>
      </c>
      <c r="AU166" s="18" t="s">
        <v>1828</v>
      </c>
    </row>
    <row r="167" spans="2:47" s="1" customFormat="1" ht="216">
      <c r="B167" s="35"/>
      <c r="D167" s="173" t="s">
        <v>1883</v>
      </c>
      <c r="F167" s="175" t="s">
        <v>1989</v>
      </c>
      <c r="I167" s="134"/>
      <c r="L167" s="35"/>
      <c r="M167" s="65"/>
      <c r="N167" s="36"/>
      <c r="O167" s="36"/>
      <c r="P167" s="36"/>
      <c r="Q167" s="36"/>
      <c r="R167" s="36"/>
      <c r="S167" s="36"/>
      <c r="T167" s="66"/>
      <c r="AT167" s="18" t="s">
        <v>1883</v>
      </c>
      <c r="AU167" s="18" t="s">
        <v>1828</v>
      </c>
    </row>
    <row r="168" spans="2:51" s="12" customFormat="1" ht="13.5">
      <c r="B168" s="184"/>
      <c r="D168" s="173" t="s">
        <v>1885</v>
      </c>
      <c r="E168" s="197" t="s">
        <v>1766</v>
      </c>
      <c r="F168" s="198" t="s">
        <v>1990</v>
      </c>
      <c r="H168" s="193" t="s">
        <v>1766</v>
      </c>
      <c r="I168" s="189"/>
      <c r="L168" s="184"/>
      <c r="M168" s="190"/>
      <c r="N168" s="191"/>
      <c r="O168" s="191"/>
      <c r="P168" s="191"/>
      <c r="Q168" s="191"/>
      <c r="R168" s="191"/>
      <c r="S168" s="191"/>
      <c r="T168" s="192"/>
      <c r="AT168" s="193" t="s">
        <v>1885</v>
      </c>
      <c r="AU168" s="193" t="s">
        <v>1828</v>
      </c>
      <c r="AV168" s="12" t="s">
        <v>1767</v>
      </c>
      <c r="AW168" s="12" t="s">
        <v>1783</v>
      </c>
      <c r="AX168" s="12" t="s">
        <v>1820</v>
      </c>
      <c r="AY168" s="193" t="s">
        <v>1872</v>
      </c>
    </row>
    <row r="169" spans="2:51" s="11" customFormat="1" ht="13.5">
      <c r="B169" s="176"/>
      <c r="D169" s="185" t="s">
        <v>1885</v>
      </c>
      <c r="E169" s="194" t="s">
        <v>1766</v>
      </c>
      <c r="F169" s="195" t="s">
        <v>1991</v>
      </c>
      <c r="H169" s="196">
        <v>129.6</v>
      </c>
      <c r="I169" s="180"/>
      <c r="L169" s="176"/>
      <c r="M169" s="181"/>
      <c r="N169" s="182"/>
      <c r="O169" s="182"/>
      <c r="P169" s="182"/>
      <c r="Q169" s="182"/>
      <c r="R169" s="182"/>
      <c r="S169" s="182"/>
      <c r="T169" s="183"/>
      <c r="AT169" s="177" t="s">
        <v>1885</v>
      </c>
      <c r="AU169" s="177" t="s">
        <v>1828</v>
      </c>
      <c r="AV169" s="11" t="s">
        <v>1828</v>
      </c>
      <c r="AW169" s="11" t="s">
        <v>1783</v>
      </c>
      <c r="AX169" s="11" t="s">
        <v>1767</v>
      </c>
      <c r="AY169" s="177" t="s">
        <v>1872</v>
      </c>
    </row>
    <row r="170" spans="2:65" s="1" customFormat="1" ht="22.5" customHeight="1">
      <c r="B170" s="160"/>
      <c r="C170" s="161" t="s">
        <v>1992</v>
      </c>
      <c r="D170" s="161" t="s">
        <v>1874</v>
      </c>
      <c r="E170" s="162" t="s">
        <v>1993</v>
      </c>
      <c r="F170" s="163" t="s">
        <v>1994</v>
      </c>
      <c r="G170" s="164" t="s">
        <v>1942</v>
      </c>
      <c r="H170" s="165">
        <v>129.6</v>
      </c>
      <c r="I170" s="166"/>
      <c r="J170" s="167">
        <f>ROUND(I170*H170,2)</f>
        <v>0</v>
      </c>
      <c r="K170" s="163" t="s">
        <v>1878</v>
      </c>
      <c r="L170" s="35"/>
      <c r="M170" s="168" t="s">
        <v>1766</v>
      </c>
      <c r="N170" s="169" t="s">
        <v>1791</v>
      </c>
      <c r="O170" s="36"/>
      <c r="P170" s="170">
        <f>O170*H170</f>
        <v>0</v>
      </c>
      <c r="Q170" s="170">
        <v>0</v>
      </c>
      <c r="R170" s="170">
        <f>Q170*H170</f>
        <v>0</v>
      </c>
      <c r="S170" s="170">
        <v>0</v>
      </c>
      <c r="T170" s="171">
        <f>S170*H170</f>
        <v>0</v>
      </c>
      <c r="AR170" s="18" t="s">
        <v>1879</v>
      </c>
      <c r="AT170" s="18" t="s">
        <v>1874</v>
      </c>
      <c r="AU170" s="18" t="s">
        <v>1828</v>
      </c>
      <c r="AY170" s="18" t="s">
        <v>1872</v>
      </c>
      <c r="BE170" s="172">
        <f>IF(N170="základní",J170,0)</f>
        <v>0</v>
      </c>
      <c r="BF170" s="172">
        <f>IF(N170="snížená",J170,0)</f>
        <v>0</v>
      </c>
      <c r="BG170" s="172">
        <f>IF(N170="zákl. přenesená",J170,0)</f>
        <v>0</v>
      </c>
      <c r="BH170" s="172">
        <f>IF(N170="sníž. přenesená",J170,0)</f>
        <v>0</v>
      </c>
      <c r="BI170" s="172">
        <f>IF(N170="nulová",J170,0)</f>
        <v>0</v>
      </c>
      <c r="BJ170" s="18" t="s">
        <v>1767</v>
      </c>
      <c r="BK170" s="172">
        <f>ROUND(I170*H170,2)</f>
        <v>0</v>
      </c>
      <c r="BL170" s="18" t="s">
        <v>1879</v>
      </c>
      <c r="BM170" s="18" t="s">
        <v>1995</v>
      </c>
    </row>
    <row r="171" spans="2:47" s="1" customFormat="1" ht="27">
      <c r="B171" s="35"/>
      <c r="D171" s="173" t="s">
        <v>1881</v>
      </c>
      <c r="F171" s="174" t="s">
        <v>1996</v>
      </c>
      <c r="I171" s="134"/>
      <c r="L171" s="35"/>
      <c r="M171" s="65"/>
      <c r="N171" s="36"/>
      <c r="O171" s="36"/>
      <c r="P171" s="36"/>
      <c r="Q171" s="36"/>
      <c r="R171" s="36"/>
      <c r="S171" s="36"/>
      <c r="T171" s="66"/>
      <c r="AT171" s="18" t="s">
        <v>1881</v>
      </c>
      <c r="AU171" s="18" t="s">
        <v>1828</v>
      </c>
    </row>
    <row r="172" spans="2:47" s="1" customFormat="1" ht="216">
      <c r="B172" s="35"/>
      <c r="D172" s="185" t="s">
        <v>1883</v>
      </c>
      <c r="F172" s="208" t="s">
        <v>1989</v>
      </c>
      <c r="I172" s="134"/>
      <c r="L172" s="35"/>
      <c r="M172" s="65"/>
      <c r="N172" s="36"/>
      <c r="O172" s="36"/>
      <c r="P172" s="36"/>
      <c r="Q172" s="36"/>
      <c r="R172" s="36"/>
      <c r="S172" s="36"/>
      <c r="T172" s="66"/>
      <c r="AT172" s="18" t="s">
        <v>1883</v>
      </c>
      <c r="AU172" s="18" t="s">
        <v>1828</v>
      </c>
    </row>
    <row r="173" spans="2:65" s="1" customFormat="1" ht="22.5" customHeight="1">
      <c r="B173" s="160"/>
      <c r="C173" s="161" t="s">
        <v>1997</v>
      </c>
      <c r="D173" s="161" t="s">
        <v>1874</v>
      </c>
      <c r="E173" s="162" t="s">
        <v>1998</v>
      </c>
      <c r="F173" s="163" t="s">
        <v>1999</v>
      </c>
      <c r="G173" s="164" t="s">
        <v>1942</v>
      </c>
      <c r="H173" s="165">
        <v>425</v>
      </c>
      <c r="I173" s="166"/>
      <c r="J173" s="167">
        <f>ROUND(I173*H173,2)</f>
        <v>0</v>
      </c>
      <c r="K173" s="163" t="s">
        <v>1878</v>
      </c>
      <c r="L173" s="35"/>
      <c r="M173" s="168" t="s">
        <v>1766</v>
      </c>
      <c r="N173" s="169" t="s">
        <v>1791</v>
      </c>
      <c r="O173" s="36"/>
      <c r="P173" s="170">
        <f>O173*H173</f>
        <v>0</v>
      </c>
      <c r="Q173" s="170">
        <v>0</v>
      </c>
      <c r="R173" s="170">
        <f>Q173*H173</f>
        <v>0</v>
      </c>
      <c r="S173" s="170">
        <v>0</v>
      </c>
      <c r="T173" s="171">
        <f>S173*H173</f>
        <v>0</v>
      </c>
      <c r="AR173" s="18" t="s">
        <v>1879</v>
      </c>
      <c r="AT173" s="18" t="s">
        <v>1874</v>
      </c>
      <c r="AU173" s="18" t="s">
        <v>1828</v>
      </c>
      <c r="AY173" s="18" t="s">
        <v>1872</v>
      </c>
      <c r="BE173" s="172">
        <f>IF(N173="základní",J173,0)</f>
        <v>0</v>
      </c>
      <c r="BF173" s="172">
        <f>IF(N173="snížená",J173,0)</f>
        <v>0</v>
      </c>
      <c r="BG173" s="172">
        <f>IF(N173="zákl. přenesená",J173,0)</f>
        <v>0</v>
      </c>
      <c r="BH173" s="172">
        <f>IF(N173="sníž. přenesená",J173,0)</f>
        <v>0</v>
      </c>
      <c r="BI173" s="172">
        <f>IF(N173="nulová",J173,0)</f>
        <v>0</v>
      </c>
      <c r="BJ173" s="18" t="s">
        <v>1767</v>
      </c>
      <c r="BK173" s="172">
        <f>ROUND(I173*H173,2)</f>
        <v>0</v>
      </c>
      <c r="BL173" s="18" t="s">
        <v>1879</v>
      </c>
      <c r="BM173" s="18" t="s">
        <v>2000</v>
      </c>
    </row>
    <row r="174" spans="2:47" s="1" customFormat="1" ht="40.5">
      <c r="B174" s="35"/>
      <c r="D174" s="173" t="s">
        <v>1881</v>
      </c>
      <c r="F174" s="174" t="s">
        <v>2001</v>
      </c>
      <c r="I174" s="134"/>
      <c r="L174" s="35"/>
      <c r="M174" s="65"/>
      <c r="N174" s="36"/>
      <c r="O174" s="36"/>
      <c r="P174" s="36"/>
      <c r="Q174" s="36"/>
      <c r="R174" s="36"/>
      <c r="S174" s="36"/>
      <c r="T174" s="66"/>
      <c r="AT174" s="18" t="s">
        <v>1881</v>
      </c>
      <c r="AU174" s="18" t="s">
        <v>1828</v>
      </c>
    </row>
    <row r="175" spans="2:47" s="1" customFormat="1" ht="94.5">
      <c r="B175" s="35"/>
      <c r="D175" s="173" t="s">
        <v>1883</v>
      </c>
      <c r="F175" s="175" t="s">
        <v>2002</v>
      </c>
      <c r="I175" s="134"/>
      <c r="L175" s="35"/>
      <c r="M175" s="65"/>
      <c r="N175" s="36"/>
      <c r="O175" s="36"/>
      <c r="P175" s="36"/>
      <c r="Q175" s="36"/>
      <c r="R175" s="36"/>
      <c r="S175" s="36"/>
      <c r="T175" s="66"/>
      <c r="AT175" s="18" t="s">
        <v>1883</v>
      </c>
      <c r="AU175" s="18" t="s">
        <v>1828</v>
      </c>
    </row>
    <row r="176" spans="2:51" s="12" customFormat="1" ht="13.5">
      <c r="B176" s="184"/>
      <c r="D176" s="173" t="s">
        <v>1885</v>
      </c>
      <c r="E176" s="197" t="s">
        <v>1766</v>
      </c>
      <c r="F176" s="198" t="s">
        <v>2003</v>
      </c>
      <c r="H176" s="193" t="s">
        <v>1766</v>
      </c>
      <c r="I176" s="189"/>
      <c r="L176" s="184"/>
      <c r="M176" s="190"/>
      <c r="N176" s="191"/>
      <c r="O176" s="191"/>
      <c r="P176" s="191"/>
      <c r="Q176" s="191"/>
      <c r="R176" s="191"/>
      <c r="S176" s="191"/>
      <c r="T176" s="192"/>
      <c r="AT176" s="193" t="s">
        <v>1885</v>
      </c>
      <c r="AU176" s="193" t="s">
        <v>1828</v>
      </c>
      <c r="AV176" s="12" t="s">
        <v>1767</v>
      </c>
      <c r="AW176" s="12" t="s">
        <v>1783</v>
      </c>
      <c r="AX176" s="12" t="s">
        <v>1820</v>
      </c>
      <c r="AY176" s="193" t="s">
        <v>1872</v>
      </c>
    </row>
    <row r="177" spans="2:51" s="11" customFormat="1" ht="13.5">
      <c r="B177" s="176"/>
      <c r="D177" s="185" t="s">
        <v>1885</v>
      </c>
      <c r="E177" s="194" t="s">
        <v>1766</v>
      </c>
      <c r="F177" s="195" t="s">
        <v>2004</v>
      </c>
      <c r="H177" s="196">
        <v>425</v>
      </c>
      <c r="I177" s="180"/>
      <c r="L177" s="176"/>
      <c r="M177" s="181"/>
      <c r="N177" s="182"/>
      <c r="O177" s="182"/>
      <c r="P177" s="182"/>
      <c r="Q177" s="182"/>
      <c r="R177" s="182"/>
      <c r="S177" s="182"/>
      <c r="T177" s="183"/>
      <c r="AT177" s="177" t="s">
        <v>1885</v>
      </c>
      <c r="AU177" s="177" t="s">
        <v>1828</v>
      </c>
      <c r="AV177" s="11" t="s">
        <v>1828</v>
      </c>
      <c r="AW177" s="11" t="s">
        <v>1783</v>
      </c>
      <c r="AX177" s="11" t="s">
        <v>1767</v>
      </c>
      <c r="AY177" s="177" t="s">
        <v>1872</v>
      </c>
    </row>
    <row r="178" spans="2:65" s="1" customFormat="1" ht="22.5" customHeight="1">
      <c r="B178" s="160"/>
      <c r="C178" s="161" t="s">
        <v>2005</v>
      </c>
      <c r="D178" s="161" t="s">
        <v>1874</v>
      </c>
      <c r="E178" s="162" t="s">
        <v>2006</v>
      </c>
      <c r="F178" s="163" t="s">
        <v>2007</v>
      </c>
      <c r="G178" s="164" t="s">
        <v>1942</v>
      </c>
      <c r="H178" s="165">
        <v>565</v>
      </c>
      <c r="I178" s="166"/>
      <c r="J178" s="167">
        <f>ROUND(I178*H178,2)</f>
        <v>0</v>
      </c>
      <c r="K178" s="163" t="s">
        <v>1878</v>
      </c>
      <c r="L178" s="35"/>
      <c r="M178" s="168" t="s">
        <v>1766</v>
      </c>
      <c r="N178" s="169" t="s">
        <v>1791</v>
      </c>
      <c r="O178" s="36"/>
      <c r="P178" s="170">
        <f>O178*H178</f>
        <v>0</v>
      </c>
      <c r="Q178" s="170">
        <v>0</v>
      </c>
      <c r="R178" s="170">
        <f>Q178*H178</f>
        <v>0</v>
      </c>
      <c r="S178" s="170">
        <v>0</v>
      </c>
      <c r="T178" s="171">
        <f>S178*H178</f>
        <v>0</v>
      </c>
      <c r="AR178" s="18" t="s">
        <v>1879</v>
      </c>
      <c r="AT178" s="18" t="s">
        <v>1874</v>
      </c>
      <c r="AU178" s="18" t="s">
        <v>1828</v>
      </c>
      <c r="AY178" s="18" t="s">
        <v>1872</v>
      </c>
      <c r="BE178" s="172">
        <f>IF(N178="základní",J178,0)</f>
        <v>0</v>
      </c>
      <c r="BF178" s="172">
        <f>IF(N178="snížená",J178,0)</f>
        <v>0</v>
      </c>
      <c r="BG178" s="172">
        <f>IF(N178="zákl. přenesená",J178,0)</f>
        <v>0</v>
      </c>
      <c r="BH178" s="172">
        <f>IF(N178="sníž. přenesená",J178,0)</f>
        <v>0</v>
      </c>
      <c r="BI178" s="172">
        <f>IF(N178="nulová",J178,0)</f>
        <v>0</v>
      </c>
      <c r="BJ178" s="18" t="s">
        <v>1767</v>
      </c>
      <c r="BK178" s="172">
        <f>ROUND(I178*H178,2)</f>
        <v>0</v>
      </c>
      <c r="BL178" s="18" t="s">
        <v>1879</v>
      </c>
      <c r="BM178" s="18" t="s">
        <v>2008</v>
      </c>
    </row>
    <row r="179" spans="2:47" s="1" customFormat="1" ht="40.5">
      <c r="B179" s="35"/>
      <c r="D179" s="173" t="s">
        <v>1881</v>
      </c>
      <c r="F179" s="174" t="s">
        <v>2009</v>
      </c>
      <c r="I179" s="134"/>
      <c r="L179" s="35"/>
      <c r="M179" s="65"/>
      <c r="N179" s="36"/>
      <c r="O179" s="36"/>
      <c r="P179" s="36"/>
      <c r="Q179" s="36"/>
      <c r="R179" s="36"/>
      <c r="S179" s="36"/>
      <c r="T179" s="66"/>
      <c r="AT179" s="18" t="s">
        <v>1881</v>
      </c>
      <c r="AU179" s="18" t="s">
        <v>1828</v>
      </c>
    </row>
    <row r="180" spans="2:47" s="1" customFormat="1" ht="189">
      <c r="B180" s="35"/>
      <c r="D180" s="173" t="s">
        <v>1883</v>
      </c>
      <c r="F180" s="175" t="s">
        <v>2010</v>
      </c>
      <c r="I180" s="134"/>
      <c r="L180" s="35"/>
      <c r="M180" s="65"/>
      <c r="N180" s="36"/>
      <c r="O180" s="36"/>
      <c r="P180" s="36"/>
      <c r="Q180" s="36"/>
      <c r="R180" s="36"/>
      <c r="S180" s="36"/>
      <c r="T180" s="66"/>
      <c r="AT180" s="18" t="s">
        <v>1883</v>
      </c>
      <c r="AU180" s="18" t="s">
        <v>1828</v>
      </c>
    </row>
    <row r="181" spans="2:51" s="12" customFormat="1" ht="13.5">
      <c r="B181" s="184"/>
      <c r="D181" s="173" t="s">
        <v>1885</v>
      </c>
      <c r="E181" s="197" t="s">
        <v>1766</v>
      </c>
      <c r="F181" s="198" t="s">
        <v>2011</v>
      </c>
      <c r="H181" s="193" t="s">
        <v>1766</v>
      </c>
      <c r="I181" s="189"/>
      <c r="L181" s="184"/>
      <c r="M181" s="190"/>
      <c r="N181" s="191"/>
      <c r="O181" s="191"/>
      <c r="P181" s="191"/>
      <c r="Q181" s="191"/>
      <c r="R181" s="191"/>
      <c r="S181" s="191"/>
      <c r="T181" s="192"/>
      <c r="AT181" s="193" t="s">
        <v>1885</v>
      </c>
      <c r="AU181" s="193" t="s">
        <v>1828</v>
      </c>
      <c r="AV181" s="12" t="s">
        <v>1767</v>
      </c>
      <c r="AW181" s="12" t="s">
        <v>1783</v>
      </c>
      <c r="AX181" s="12" t="s">
        <v>1820</v>
      </c>
      <c r="AY181" s="193" t="s">
        <v>1872</v>
      </c>
    </row>
    <row r="182" spans="2:51" s="11" customFormat="1" ht="13.5">
      <c r="B182" s="176"/>
      <c r="D182" s="173" t="s">
        <v>1885</v>
      </c>
      <c r="E182" s="177" t="s">
        <v>1766</v>
      </c>
      <c r="F182" s="178" t="s">
        <v>2012</v>
      </c>
      <c r="H182" s="179">
        <v>109</v>
      </c>
      <c r="I182" s="180"/>
      <c r="L182" s="176"/>
      <c r="M182" s="181"/>
      <c r="N182" s="182"/>
      <c r="O182" s="182"/>
      <c r="P182" s="182"/>
      <c r="Q182" s="182"/>
      <c r="R182" s="182"/>
      <c r="S182" s="182"/>
      <c r="T182" s="183"/>
      <c r="AT182" s="177" t="s">
        <v>1885</v>
      </c>
      <c r="AU182" s="177" t="s">
        <v>1828</v>
      </c>
      <c r="AV182" s="11" t="s">
        <v>1828</v>
      </c>
      <c r="AW182" s="11" t="s">
        <v>1783</v>
      </c>
      <c r="AX182" s="11" t="s">
        <v>1820</v>
      </c>
      <c r="AY182" s="177" t="s">
        <v>1872</v>
      </c>
    </row>
    <row r="183" spans="2:51" s="11" customFormat="1" ht="13.5">
      <c r="B183" s="176"/>
      <c r="D183" s="173" t="s">
        <v>1885</v>
      </c>
      <c r="E183" s="177" t="s">
        <v>1766</v>
      </c>
      <c r="F183" s="178" t="s">
        <v>2013</v>
      </c>
      <c r="H183" s="179">
        <v>156</v>
      </c>
      <c r="I183" s="180"/>
      <c r="L183" s="176"/>
      <c r="M183" s="181"/>
      <c r="N183" s="182"/>
      <c r="O183" s="182"/>
      <c r="P183" s="182"/>
      <c r="Q183" s="182"/>
      <c r="R183" s="182"/>
      <c r="S183" s="182"/>
      <c r="T183" s="183"/>
      <c r="AT183" s="177" t="s">
        <v>1885</v>
      </c>
      <c r="AU183" s="177" t="s">
        <v>1828</v>
      </c>
      <c r="AV183" s="11" t="s">
        <v>1828</v>
      </c>
      <c r="AW183" s="11" t="s">
        <v>1783</v>
      </c>
      <c r="AX183" s="11" t="s">
        <v>1820</v>
      </c>
      <c r="AY183" s="177" t="s">
        <v>1872</v>
      </c>
    </row>
    <row r="184" spans="2:51" s="11" customFormat="1" ht="13.5">
      <c r="B184" s="176"/>
      <c r="D184" s="173" t="s">
        <v>1885</v>
      </c>
      <c r="E184" s="177" t="s">
        <v>1766</v>
      </c>
      <c r="F184" s="178" t="s">
        <v>2014</v>
      </c>
      <c r="H184" s="179">
        <v>300</v>
      </c>
      <c r="I184" s="180"/>
      <c r="L184" s="176"/>
      <c r="M184" s="181"/>
      <c r="N184" s="182"/>
      <c r="O184" s="182"/>
      <c r="P184" s="182"/>
      <c r="Q184" s="182"/>
      <c r="R184" s="182"/>
      <c r="S184" s="182"/>
      <c r="T184" s="183"/>
      <c r="AT184" s="177" t="s">
        <v>1885</v>
      </c>
      <c r="AU184" s="177" t="s">
        <v>1828</v>
      </c>
      <c r="AV184" s="11" t="s">
        <v>1828</v>
      </c>
      <c r="AW184" s="11" t="s">
        <v>1783</v>
      </c>
      <c r="AX184" s="11" t="s">
        <v>1820</v>
      </c>
      <c r="AY184" s="177" t="s">
        <v>1872</v>
      </c>
    </row>
    <row r="185" spans="2:51" s="13" customFormat="1" ht="13.5">
      <c r="B185" s="199"/>
      <c r="D185" s="185" t="s">
        <v>1885</v>
      </c>
      <c r="E185" s="200" t="s">
        <v>1766</v>
      </c>
      <c r="F185" s="201" t="s">
        <v>1916</v>
      </c>
      <c r="H185" s="202">
        <v>565</v>
      </c>
      <c r="I185" s="203"/>
      <c r="L185" s="199"/>
      <c r="M185" s="204"/>
      <c r="N185" s="205"/>
      <c r="O185" s="205"/>
      <c r="P185" s="205"/>
      <c r="Q185" s="205"/>
      <c r="R185" s="205"/>
      <c r="S185" s="205"/>
      <c r="T185" s="206"/>
      <c r="AT185" s="207" t="s">
        <v>1885</v>
      </c>
      <c r="AU185" s="207" t="s">
        <v>1828</v>
      </c>
      <c r="AV185" s="13" t="s">
        <v>1879</v>
      </c>
      <c r="AW185" s="13" t="s">
        <v>1783</v>
      </c>
      <c r="AX185" s="13" t="s">
        <v>1767</v>
      </c>
      <c r="AY185" s="207" t="s">
        <v>1872</v>
      </c>
    </row>
    <row r="186" spans="2:65" s="1" customFormat="1" ht="22.5" customHeight="1">
      <c r="B186" s="160"/>
      <c r="C186" s="161" t="s">
        <v>2015</v>
      </c>
      <c r="D186" s="161" t="s">
        <v>1874</v>
      </c>
      <c r="E186" s="162" t="s">
        <v>2016</v>
      </c>
      <c r="F186" s="163" t="s">
        <v>2017</v>
      </c>
      <c r="G186" s="164" t="s">
        <v>1942</v>
      </c>
      <c r="H186" s="165">
        <v>4361.5</v>
      </c>
      <c r="I186" s="166"/>
      <c r="J186" s="167">
        <f>ROUND(I186*H186,2)</f>
        <v>0</v>
      </c>
      <c r="K186" s="163" t="s">
        <v>1878</v>
      </c>
      <c r="L186" s="35"/>
      <c r="M186" s="168" t="s">
        <v>1766</v>
      </c>
      <c r="N186" s="169" t="s">
        <v>1791</v>
      </c>
      <c r="O186" s="36"/>
      <c r="P186" s="170">
        <f>O186*H186</f>
        <v>0</v>
      </c>
      <c r="Q186" s="170">
        <v>0</v>
      </c>
      <c r="R186" s="170">
        <f>Q186*H186</f>
        <v>0</v>
      </c>
      <c r="S186" s="170">
        <v>0</v>
      </c>
      <c r="T186" s="171">
        <f>S186*H186</f>
        <v>0</v>
      </c>
      <c r="AR186" s="18" t="s">
        <v>1879</v>
      </c>
      <c r="AT186" s="18" t="s">
        <v>1874</v>
      </c>
      <c r="AU186" s="18" t="s">
        <v>1828</v>
      </c>
      <c r="AY186" s="18" t="s">
        <v>1872</v>
      </c>
      <c r="BE186" s="172">
        <f>IF(N186="základní",J186,0)</f>
        <v>0</v>
      </c>
      <c r="BF186" s="172">
        <f>IF(N186="snížená",J186,0)</f>
        <v>0</v>
      </c>
      <c r="BG186" s="172">
        <f>IF(N186="zákl. přenesená",J186,0)</f>
        <v>0</v>
      </c>
      <c r="BH186" s="172">
        <f>IF(N186="sníž. přenesená",J186,0)</f>
        <v>0</v>
      </c>
      <c r="BI186" s="172">
        <f>IF(N186="nulová",J186,0)</f>
        <v>0</v>
      </c>
      <c r="BJ186" s="18" t="s">
        <v>1767</v>
      </c>
      <c r="BK186" s="172">
        <f>ROUND(I186*H186,2)</f>
        <v>0</v>
      </c>
      <c r="BL186" s="18" t="s">
        <v>1879</v>
      </c>
      <c r="BM186" s="18" t="s">
        <v>2018</v>
      </c>
    </row>
    <row r="187" spans="2:47" s="1" customFormat="1" ht="40.5">
      <c r="B187" s="35"/>
      <c r="D187" s="173" t="s">
        <v>1881</v>
      </c>
      <c r="F187" s="174" t="s">
        <v>2019</v>
      </c>
      <c r="I187" s="134"/>
      <c r="L187" s="35"/>
      <c r="M187" s="65"/>
      <c r="N187" s="36"/>
      <c r="O187" s="36"/>
      <c r="P187" s="36"/>
      <c r="Q187" s="36"/>
      <c r="R187" s="36"/>
      <c r="S187" s="36"/>
      <c r="T187" s="66"/>
      <c r="AT187" s="18" t="s">
        <v>1881</v>
      </c>
      <c r="AU187" s="18" t="s">
        <v>1828</v>
      </c>
    </row>
    <row r="188" spans="2:47" s="1" customFormat="1" ht="189">
      <c r="B188" s="35"/>
      <c r="D188" s="173" t="s">
        <v>1883</v>
      </c>
      <c r="F188" s="175" t="s">
        <v>2010</v>
      </c>
      <c r="I188" s="134"/>
      <c r="L188" s="35"/>
      <c r="M188" s="65"/>
      <c r="N188" s="36"/>
      <c r="O188" s="36"/>
      <c r="P188" s="36"/>
      <c r="Q188" s="36"/>
      <c r="R188" s="36"/>
      <c r="S188" s="36"/>
      <c r="T188" s="66"/>
      <c r="AT188" s="18" t="s">
        <v>1883</v>
      </c>
      <c r="AU188" s="18" t="s">
        <v>1828</v>
      </c>
    </row>
    <row r="189" spans="2:51" s="12" customFormat="1" ht="13.5">
      <c r="B189" s="184"/>
      <c r="D189" s="173" t="s">
        <v>1885</v>
      </c>
      <c r="E189" s="197" t="s">
        <v>1766</v>
      </c>
      <c r="F189" s="198" t="s">
        <v>2020</v>
      </c>
      <c r="H189" s="193" t="s">
        <v>1766</v>
      </c>
      <c r="I189" s="189"/>
      <c r="L189" s="184"/>
      <c r="M189" s="190"/>
      <c r="N189" s="191"/>
      <c r="O189" s="191"/>
      <c r="P189" s="191"/>
      <c r="Q189" s="191"/>
      <c r="R189" s="191"/>
      <c r="S189" s="191"/>
      <c r="T189" s="192"/>
      <c r="AT189" s="193" t="s">
        <v>1885</v>
      </c>
      <c r="AU189" s="193" t="s">
        <v>1828</v>
      </c>
      <c r="AV189" s="12" t="s">
        <v>1767</v>
      </c>
      <c r="AW189" s="12" t="s">
        <v>1783</v>
      </c>
      <c r="AX189" s="12" t="s">
        <v>1820</v>
      </c>
      <c r="AY189" s="193" t="s">
        <v>1872</v>
      </c>
    </row>
    <row r="190" spans="2:51" s="11" customFormat="1" ht="13.5">
      <c r="B190" s="176"/>
      <c r="D190" s="173" t="s">
        <v>1885</v>
      </c>
      <c r="E190" s="177" t="s">
        <v>1766</v>
      </c>
      <c r="F190" s="178" t="s">
        <v>2021</v>
      </c>
      <c r="H190" s="179">
        <v>4644</v>
      </c>
      <c r="I190" s="180"/>
      <c r="L190" s="176"/>
      <c r="M190" s="181"/>
      <c r="N190" s="182"/>
      <c r="O190" s="182"/>
      <c r="P190" s="182"/>
      <c r="Q190" s="182"/>
      <c r="R190" s="182"/>
      <c r="S190" s="182"/>
      <c r="T190" s="183"/>
      <c r="AT190" s="177" t="s">
        <v>1885</v>
      </c>
      <c r="AU190" s="177" t="s">
        <v>1828</v>
      </c>
      <c r="AV190" s="11" t="s">
        <v>1828</v>
      </c>
      <c r="AW190" s="11" t="s">
        <v>1783</v>
      </c>
      <c r="AX190" s="11" t="s">
        <v>1820</v>
      </c>
      <c r="AY190" s="177" t="s">
        <v>1872</v>
      </c>
    </row>
    <row r="191" spans="2:51" s="11" customFormat="1" ht="13.5">
      <c r="B191" s="176"/>
      <c r="D191" s="173" t="s">
        <v>1885</v>
      </c>
      <c r="E191" s="177" t="s">
        <v>1766</v>
      </c>
      <c r="F191" s="178" t="s">
        <v>2022</v>
      </c>
      <c r="H191" s="179">
        <v>-54.5</v>
      </c>
      <c r="I191" s="180"/>
      <c r="L191" s="176"/>
      <c r="M191" s="181"/>
      <c r="N191" s="182"/>
      <c r="O191" s="182"/>
      <c r="P191" s="182"/>
      <c r="Q191" s="182"/>
      <c r="R191" s="182"/>
      <c r="S191" s="182"/>
      <c r="T191" s="183"/>
      <c r="AT191" s="177" t="s">
        <v>1885</v>
      </c>
      <c r="AU191" s="177" t="s">
        <v>1828</v>
      </c>
      <c r="AV191" s="11" t="s">
        <v>1828</v>
      </c>
      <c r="AW191" s="11" t="s">
        <v>1783</v>
      </c>
      <c r="AX191" s="11" t="s">
        <v>1820</v>
      </c>
      <c r="AY191" s="177" t="s">
        <v>1872</v>
      </c>
    </row>
    <row r="192" spans="2:51" s="11" customFormat="1" ht="13.5">
      <c r="B192" s="176"/>
      <c r="D192" s="173" t="s">
        <v>1885</v>
      </c>
      <c r="E192" s="177" t="s">
        <v>1766</v>
      </c>
      <c r="F192" s="178" t="s">
        <v>2023</v>
      </c>
      <c r="H192" s="179">
        <v>-78</v>
      </c>
      <c r="I192" s="180"/>
      <c r="L192" s="176"/>
      <c r="M192" s="181"/>
      <c r="N192" s="182"/>
      <c r="O192" s="182"/>
      <c r="P192" s="182"/>
      <c r="Q192" s="182"/>
      <c r="R192" s="182"/>
      <c r="S192" s="182"/>
      <c r="T192" s="183"/>
      <c r="AT192" s="177" t="s">
        <v>1885</v>
      </c>
      <c r="AU192" s="177" t="s">
        <v>1828</v>
      </c>
      <c r="AV192" s="11" t="s">
        <v>1828</v>
      </c>
      <c r="AW192" s="11" t="s">
        <v>1783</v>
      </c>
      <c r="AX192" s="11" t="s">
        <v>1820</v>
      </c>
      <c r="AY192" s="177" t="s">
        <v>1872</v>
      </c>
    </row>
    <row r="193" spans="2:51" s="11" customFormat="1" ht="13.5">
      <c r="B193" s="176"/>
      <c r="D193" s="173" t="s">
        <v>1885</v>
      </c>
      <c r="E193" s="177" t="s">
        <v>1766</v>
      </c>
      <c r="F193" s="178" t="s">
        <v>2024</v>
      </c>
      <c r="H193" s="179">
        <v>-150</v>
      </c>
      <c r="I193" s="180"/>
      <c r="L193" s="176"/>
      <c r="M193" s="181"/>
      <c r="N193" s="182"/>
      <c r="O193" s="182"/>
      <c r="P193" s="182"/>
      <c r="Q193" s="182"/>
      <c r="R193" s="182"/>
      <c r="S193" s="182"/>
      <c r="T193" s="183"/>
      <c r="AT193" s="177" t="s">
        <v>1885</v>
      </c>
      <c r="AU193" s="177" t="s">
        <v>1828</v>
      </c>
      <c r="AV193" s="11" t="s">
        <v>1828</v>
      </c>
      <c r="AW193" s="11" t="s">
        <v>1783</v>
      </c>
      <c r="AX193" s="11" t="s">
        <v>1820</v>
      </c>
      <c r="AY193" s="177" t="s">
        <v>1872</v>
      </c>
    </row>
    <row r="194" spans="2:51" s="13" customFormat="1" ht="13.5">
      <c r="B194" s="199"/>
      <c r="D194" s="185" t="s">
        <v>1885</v>
      </c>
      <c r="E194" s="200" t="s">
        <v>1766</v>
      </c>
      <c r="F194" s="201" t="s">
        <v>1916</v>
      </c>
      <c r="H194" s="202">
        <v>4361.5</v>
      </c>
      <c r="I194" s="203"/>
      <c r="L194" s="199"/>
      <c r="M194" s="204"/>
      <c r="N194" s="205"/>
      <c r="O194" s="205"/>
      <c r="P194" s="205"/>
      <c r="Q194" s="205"/>
      <c r="R194" s="205"/>
      <c r="S194" s="205"/>
      <c r="T194" s="206"/>
      <c r="AT194" s="207" t="s">
        <v>1885</v>
      </c>
      <c r="AU194" s="207" t="s">
        <v>1828</v>
      </c>
      <c r="AV194" s="13" t="s">
        <v>1879</v>
      </c>
      <c r="AW194" s="13" t="s">
        <v>1783</v>
      </c>
      <c r="AX194" s="13" t="s">
        <v>1767</v>
      </c>
      <c r="AY194" s="207" t="s">
        <v>1872</v>
      </c>
    </row>
    <row r="195" spans="2:65" s="1" customFormat="1" ht="31.5" customHeight="1">
      <c r="B195" s="160"/>
      <c r="C195" s="161" t="s">
        <v>2025</v>
      </c>
      <c r="D195" s="161" t="s">
        <v>1874</v>
      </c>
      <c r="E195" s="162" t="s">
        <v>2026</v>
      </c>
      <c r="F195" s="163" t="s">
        <v>2027</v>
      </c>
      <c r="G195" s="164" t="s">
        <v>1942</v>
      </c>
      <c r="H195" s="165">
        <v>26169</v>
      </c>
      <c r="I195" s="166"/>
      <c r="J195" s="167">
        <f>ROUND(I195*H195,2)</f>
        <v>0</v>
      </c>
      <c r="K195" s="163" t="s">
        <v>1878</v>
      </c>
      <c r="L195" s="35"/>
      <c r="M195" s="168" t="s">
        <v>1766</v>
      </c>
      <c r="N195" s="169" t="s">
        <v>1791</v>
      </c>
      <c r="O195" s="36"/>
      <c r="P195" s="170">
        <f>O195*H195</f>
        <v>0</v>
      </c>
      <c r="Q195" s="170">
        <v>0</v>
      </c>
      <c r="R195" s="170">
        <f>Q195*H195</f>
        <v>0</v>
      </c>
      <c r="S195" s="170">
        <v>0</v>
      </c>
      <c r="T195" s="171">
        <f>S195*H195</f>
        <v>0</v>
      </c>
      <c r="AR195" s="18" t="s">
        <v>1879</v>
      </c>
      <c r="AT195" s="18" t="s">
        <v>1874</v>
      </c>
      <c r="AU195" s="18" t="s">
        <v>1828</v>
      </c>
      <c r="AY195" s="18" t="s">
        <v>1872</v>
      </c>
      <c r="BE195" s="172">
        <f>IF(N195="základní",J195,0)</f>
        <v>0</v>
      </c>
      <c r="BF195" s="172">
        <f>IF(N195="snížená",J195,0)</f>
        <v>0</v>
      </c>
      <c r="BG195" s="172">
        <f>IF(N195="zákl. přenesená",J195,0)</f>
        <v>0</v>
      </c>
      <c r="BH195" s="172">
        <f>IF(N195="sníž. přenesená",J195,0)</f>
        <v>0</v>
      </c>
      <c r="BI195" s="172">
        <f>IF(N195="nulová",J195,0)</f>
        <v>0</v>
      </c>
      <c r="BJ195" s="18" t="s">
        <v>1767</v>
      </c>
      <c r="BK195" s="172">
        <f>ROUND(I195*H195,2)</f>
        <v>0</v>
      </c>
      <c r="BL195" s="18" t="s">
        <v>1879</v>
      </c>
      <c r="BM195" s="18" t="s">
        <v>2028</v>
      </c>
    </row>
    <row r="196" spans="2:47" s="1" customFormat="1" ht="40.5">
      <c r="B196" s="35"/>
      <c r="D196" s="173" t="s">
        <v>1881</v>
      </c>
      <c r="F196" s="174" t="s">
        <v>2029</v>
      </c>
      <c r="I196" s="134"/>
      <c r="L196" s="35"/>
      <c r="M196" s="65"/>
      <c r="N196" s="36"/>
      <c r="O196" s="36"/>
      <c r="P196" s="36"/>
      <c r="Q196" s="36"/>
      <c r="R196" s="36"/>
      <c r="S196" s="36"/>
      <c r="T196" s="66"/>
      <c r="AT196" s="18" t="s">
        <v>1881</v>
      </c>
      <c r="AU196" s="18" t="s">
        <v>1828</v>
      </c>
    </row>
    <row r="197" spans="2:47" s="1" customFormat="1" ht="189">
      <c r="B197" s="35"/>
      <c r="D197" s="173" t="s">
        <v>1883</v>
      </c>
      <c r="F197" s="175" t="s">
        <v>2010</v>
      </c>
      <c r="I197" s="134"/>
      <c r="L197" s="35"/>
      <c r="M197" s="65"/>
      <c r="N197" s="36"/>
      <c r="O197" s="36"/>
      <c r="P197" s="36"/>
      <c r="Q197" s="36"/>
      <c r="R197" s="36"/>
      <c r="S197" s="36"/>
      <c r="T197" s="66"/>
      <c r="AT197" s="18" t="s">
        <v>1883</v>
      </c>
      <c r="AU197" s="18" t="s">
        <v>1828</v>
      </c>
    </row>
    <row r="198" spans="2:51" s="11" customFormat="1" ht="13.5">
      <c r="B198" s="176"/>
      <c r="D198" s="173" t="s">
        <v>1885</v>
      </c>
      <c r="E198" s="177" t="s">
        <v>1766</v>
      </c>
      <c r="F198" s="178" t="s">
        <v>2030</v>
      </c>
      <c r="H198" s="179">
        <v>26169</v>
      </c>
      <c r="I198" s="180"/>
      <c r="L198" s="176"/>
      <c r="M198" s="181"/>
      <c r="N198" s="182"/>
      <c r="O198" s="182"/>
      <c r="P198" s="182"/>
      <c r="Q198" s="182"/>
      <c r="R198" s="182"/>
      <c r="S198" s="182"/>
      <c r="T198" s="183"/>
      <c r="AT198" s="177" t="s">
        <v>1885</v>
      </c>
      <c r="AU198" s="177" t="s">
        <v>1828</v>
      </c>
      <c r="AV198" s="11" t="s">
        <v>1828</v>
      </c>
      <c r="AW198" s="11" t="s">
        <v>1783</v>
      </c>
      <c r="AX198" s="11" t="s">
        <v>1767</v>
      </c>
      <c r="AY198" s="177" t="s">
        <v>1872</v>
      </c>
    </row>
    <row r="199" spans="2:51" s="12" customFormat="1" ht="13.5">
      <c r="B199" s="184"/>
      <c r="D199" s="185" t="s">
        <v>1885</v>
      </c>
      <c r="E199" s="186" t="s">
        <v>1766</v>
      </c>
      <c r="F199" s="187" t="s">
        <v>2031</v>
      </c>
      <c r="H199" s="188" t="s">
        <v>1766</v>
      </c>
      <c r="I199" s="189"/>
      <c r="L199" s="184"/>
      <c r="M199" s="190"/>
      <c r="N199" s="191"/>
      <c r="O199" s="191"/>
      <c r="P199" s="191"/>
      <c r="Q199" s="191"/>
      <c r="R199" s="191"/>
      <c r="S199" s="191"/>
      <c r="T199" s="192"/>
      <c r="AT199" s="193" t="s">
        <v>1885</v>
      </c>
      <c r="AU199" s="193" t="s">
        <v>1828</v>
      </c>
      <c r="AV199" s="12" t="s">
        <v>1767</v>
      </c>
      <c r="AW199" s="12" t="s">
        <v>1783</v>
      </c>
      <c r="AX199" s="12" t="s">
        <v>1820</v>
      </c>
      <c r="AY199" s="193" t="s">
        <v>1872</v>
      </c>
    </row>
    <row r="200" spans="2:65" s="1" customFormat="1" ht="22.5" customHeight="1">
      <c r="B200" s="160"/>
      <c r="C200" s="161" t="s">
        <v>1751</v>
      </c>
      <c r="D200" s="161" t="s">
        <v>1874</v>
      </c>
      <c r="E200" s="162" t="s">
        <v>2032</v>
      </c>
      <c r="F200" s="163" t="s">
        <v>2033</v>
      </c>
      <c r="G200" s="164" t="s">
        <v>1942</v>
      </c>
      <c r="H200" s="165">
        <v>282.5</v>
      </c>
      <c r="I200" s="166"/>
      <c r="J200" s="167">
        <f>ROUND(I200*H200,2)</f>
        <v>0</v>
      </c>
      <c r="K200" s="163" t="s">
        <v>1878</v>
      </c>
      <c r="L200" s="35"/>
      <c r="M200" s="168" t="s">
        <v>1766</v>
      </c>
      <c r="N200" s="169" t="s">
        <v>1791</v>
      </c>
      <c r="O200" s="36"/>
      <c r="P200" s="170">
        <f>O200*H200</f>
        <v>0</v>
      </c>
      <c r="Q200" s="170">
        <v>0</v>
      </c>
      <c r="R200" s="170">
        <f>Q200*H200</f>
        <v>0</v>
      </c>
      <c r="S200" s="170">
        <v>0</v>
      </c>
      <c r="T200" s="171">
        <f>S200*H200</f>
        <v>0</v>
      </c>
      <c r="AR200" s="18" t="s">
        <v>1879</v>
      </c>
      <c r="AT200" s="18" t="s">
        <v>1874</v>
      </c>
      <c r="AU200" s="18" t="s">
        <v>1828</v>
      </c>
      <c r="AY200" s="18" t="s">
        <v>1872</v>
      </c>
      <c r="BE200" s="172">
        <f>IF(N200="základní",J200,0)</f>
        <v>0</v>
      </c>
      <c r="BF200" s="172">
        <f>IF(N200="snížená",J200,0)</f>
        <v>0</v>
      </c>
      <c r="BG200" s="172">
        <f>IF(N200="zákl. přenesená",J200,0)</f>
        <v>0</v>
      </c>
      <c r="BH200" s="172">
        <f>IF(N200="sníž. přenesená",J200,0)</f>
        <v>0</v>
      </c>
      <c r="BI200" s="172">
        <f>IF(N200="nulová",J200,0)</f>
        <v>0</v>
      </c>
      <c r="BJ200" s="18" t="s">
        <v>1767</v>
      </c>
      <c r="BK200" s="172">
        <f>ROUND(I200*H200,2)</f>
        <v>0</v>
      </c>
      <c r="BL200" s="18" t="s">
        <v>1879</v>
      </c>
      <c r="BM200" s="18" t="s">
        <v>2034</v>
      </c>
    </row>
    <row r="201" spans="2:47" s="1" customFormat="1" ht="27">
      <c r="B201" s="35"/>
      <c r="D201" s="173" t="s">
        <v>1881</v>
      </c>
      <c r="F201" s="174" t="s">
        <v>2035</v>
      </c>
      <c r="I201" s="134"/>
      <c r="L201" s="35"/>
      <c r="M201" s="65"/>
      <c r="N201" s="36"/>
      <c r="O201" s="36"/>
      <c r="P201" s="36"/>
      <c r="Q201" s="36"/>
      <c r="R201" s="36"/>
      <c r="S201" s="36"/>
      <c r="T201" s="66"/>
      <c r="AT201" s="18" t="s">
        <v>1881</v>
      </c>
      <c r="AU201" s="18" t="s">
        <v>1828</v>
      </c>
    </row>
    <row r="202" spans="2:47" s="1" customFormat="1" ht="148.5">
      <c r="B202" s="35"/>
      <c r="D202" s="173" t="s">
        <v>1883</v>
      </c>
      <c r="F202" s="175" t="s">
        <v>2036</v>
      </c>
      <c r="I202" s="134"/>
      <c r="L202" s="35"/>
      <c r="M202" s="65"/>
      <c r="N202" s="36"/>
      <c r="O202" s="36"/>
      <c r="P202" s="36"/>
      <c r="Q202" s="36"/>
      <c r="R202" s="36"/>
      <c r="S202" s="36"/>
      <c r="T202" s="66"/>
      <c r="AT202" s="18" t="s">
        <v>1883</v>
      </c>
      <c r="AU202" s="18" t="s">
        <v>1828</v>
      </c>
    </row>
    <row r="203" spans="2:51" s="12" customFormat="1" ht="13.5">
      <c r="B203" s="184"/>
      <c r="D203" s="173" t="s">
        <v>1885</v>
      </c>
      <c r="E203" s="197" t="s">
        <v>1766</v>
      </c>
      <c r="F203" s="198" t="s">
        <v>2037</v>
      </c>
      <c r="H203" s="193" t="s">
        <v>1766</v>
      </c>
      <c r="I203" s="189"/>
      <c r="L203" s="184"/>
      <c r="M203" s="190"/>
      <c r="N203" s="191"/>
      <c r="O203" s="191"/>
      <c r="P203" s="191"/>
      <c r="Q203" s="191"/>
      <c r="R203" s="191"/>
      <c r="S203" s="191"/>
      <c r="T203" s="192"/>
      <c r="AT203" s="193" t="s">
        <v>1885</v>
      </c>
      <c r="AU203" s="193" t="s">
        <v>1828</v>
      </c>
      <c r="AV203" s="12" t="s">
        <v>1767</v>
      </c>
      <c r="AW203" s="12" t="s">
        <v>1783</v>
      </c>
      <c r="AX203" s="12" t="s">
        <v>1820</v>
      </c>
      <c r="AY203" s="193" t="s">
        <v>1872</v>
      </c>
    </row>
    <row r="204" spans="2:51" s="11" customFormat="1" ht="13.5">
      <c r="B204" s="176"/>
      <c r="D204" s="173" t="s">
        <v>1885</v>
      </c>
      <c r="E204" s="177" t="s">
        <v>1766</v>
      </c>
      <c r="F204" s="178" t="s">
        <v>2038</v>
      </c>
      <c r="H204" s="179">
        <v>54.5</v>
      </c>
      <c r="I204" s="180"/>
      <c r="L204" s="176"/>
      <c r="M204" s="181"/>
      <c r="N204" s="182"/>
      <c r="O204" s="182"/>
      <c r="P204" s="182"/>
      <c r="Q204" s="182"/>
      <c r="R204" s="182"/>
      <c r="S204" s="182"/>
      <c r="T204" s="183"/>
      <c r="AT204" s="177" t="s">
        <v>1885</v>
      </c>
      <c r="AU204" s="177" t="s">
        <v>1828</v>
      </c>
      <c r="AV204" s="11" t="s">
        <v>1828</v>
      </c>
      <c r="AW204" s="11" t="s">
        <v>1783</v>
      </c>
      <c r="AX204" s="11" t="s">
        <v>1820</v>
      </c>
      <c r="AY204" s="177" t="s">
        <v>1872</v>
      </c>
    </row>
    <row r="205" spans="2:51" s="11" customFormat="1" ht="13.5">
      <c r="B205" s="176"/>
      <c r="D205" s="173" t="s">
        <v>1885</v>
      </c>
      <c r="E205" s="177" t="s">
        <v>1766</v>
      </c>
      <c r="F205" s="178" t="s">
        <v>2039</v>
      </c>
      <c r="H205" s="179">
        <v>78</v>
      </c>
      <c r="I205" s="180"/>
      <c r="L205" s="176"/>
      <c r="M205" s="181"/>
      <c r="N205" s="182"/>
      <c r="O205" s="182"/>
      <c r="P205" s="182"/>
      <c r="Q205" s="182"/>
      <c r="R205" s="182"/>
      <c r="S205" s="182"/>
      <c r="T205" s="183"/>
      <c r="AT205" s="177" t="s">
        <v>1885</v>
      </c>
      <c r="AU205" s="177" t="s">
        <v>1828</v>
      </c>
      <c r="AV205" s="11" t="s">
        <v>1828</v>
      </c>
      <c r="AW205" s="11" t="s">
        <v>1783</v>
      </c>
      <c r="AX205" s="11" t="s">
        <v>1820</v>
      </c>
      <c r="AY205" s="177" t="s">
        <v>1872</v>
      </c>
    </row>
    <row r="206" spans="2:51" s="11" customFormat="1" ht="13.5">
      <c r="B206" s="176"/>
      <c r="D206" s="173" t="s">
        <v>1885</v>
      </c>
      <c r="E206" s="177" t="s">
        <v>1766</v>
      </c>
      <c r="F206" s="178" t="s">
        <v>2040</v>
      </c>
      <c r="H206" s="179">
        <v>150</v>
      </c>
      <c r="I206" s="180"/>
      <c r="L206" s="176"/>
      <c r="M206" s="181"/>
      <c r="N206" s="182"/>
      <c r="O206" s="182"/>
      <c r="P206" s="182"/>
      <c r="Q206" s="182"/>
      <c r="R206" s="182"/>
      <c r="S206" s="182"/>
      <c r="T206" s="183"/>
      <c r="AT206" s="177" t="s">
        <v>1885</v>
      </c>
      <c r="AU206" s="177" t="s">
        <v>1828</v>
      </c>
      <c r="AV206" s="11" t="s">
        <v>1828</v>
      </c>
      <c r="AW206" s="11" t="s">
        <v>1783</v>
      </c>
      <c r="AX206" s="11" t="s">
        <v>1820</v>
      </c>
      <c r="AY206" s="177" t="s">
        <v>1872</v>
      </c>
    </row>
    <row r="207" spans="2:51" s="13" customFormat="1" ht="13.5">
      <c r="B207" s="199"/>
      <c r="D207" s="185" t="s">
        <v>1885</v>
      </c>
      <c r="E207" s="200" t="s">
        <v>1766</v>
      </c>
      <c r="F207" s="201" t="s">
        <v>1916</v>
      </c>
      <c r="H207" s="202">
        <v>282.5</v>
      </c>
      <c r="I207" s="203"/>
      <c r="L207" s="199"/>
      <c r="M207" s="204"/>
      <c r="N207" s="205"/>
      <c r="O207" s="205"/>
      <c r="P207" s="205"/>
      <c r="Q207" s="205"/>
      <c r="R207" s="205"/>
      <c r="S207" s="205"/>
      <c r="T207" s="206"/>
      <c r="AT207" s="207" t="s">
        <v>1885</v>
      </c>
      <c r="AU207" s="207" t="s">
        <v>1828</v>
      </c>
      <c r="AV207" s="13" t="s">
        <v>1879</v>
      </c>
      <c r="AW207" s="13" t="s">
        <v>1783</v>
      </c>
      <c r="AX207" s="13" t="s">
        <v>1767</v>
      </c>
      <c r="AY207" s="207" t="s">
        <v>1872</v>
      </c>
    </row>
    <row r="208" spans="2:65" s="1" customFormat="1" ht="22.5" customHeight="1">
      <c r="B208" s="160"/>
      <c r="C208" s="161" t="s">
        <v>2041</v>
      </c>
      <c r="D208" s="161" t="s">
        <v>1874</v>
      </c>
      <c r="E208" s="162" t="s">
        <v>2042</v>
      </c>
      <c r="F208" s="163" t="s">
        <v>2043</v>
      </c>
      <c r="G208" s="164" t="s">
        <v>1942</v>
      </c>
      <c r="H208" s="165">
        <v>4644</v>
      </c>
      <c r="I208" s="166"/>
      <c r="J208" s="167">
        <f>ROUND(I208*H208,2)</f>
        <v>0</v>
      </c>
      <c r="K208" s="163" t="s">
        <v>1878</v>
      </c>
      <c r="L208" s="35"/>
      <c r="M208" s="168" t="s">
        <v>1766</v>
      </c>
      <c r="N208" s="169" t="s">
        <v>1791</v>
      </c>
      <c r="O208" s="36"/>
      <c r="P208" s="170">
        <f>O208*H208</f>
        <v>0</v>
      </c>
      <c r="Q208" s="170">
        <v>0</v>
      </c>
      <c r="R208" s="170">
        <f>Q208*H208</f>
        <v>0</v>
      </c>
      <c r="S208" s="170">
        <v>0</v>
      </c>
      <c r="T208" s="171">
        <f>S208*H208</f>
        <v>0</v>
      </c>
      <c r="AR208" s="18" t="s">
        <v>1879</v>
      </c>
      <c r="AT208" s="18" t="s">
        <v>1874</v>
      </c>
      <c r="AU208" s="18" t="s">
        <v>1828</v>
      </c>
      <c r="AY208" s="18" t="s">
        <v>1872</v>
      </c>
      <c r="BE208" s="172">
        <f>IF(N208="základní",J208,0)</f>
        <v>0</v>
      </c>
      <c r="BF208" s="172">
        <f>IF(N208="snížená",J208,0)</f>
        <v>0</v>
      </c>
      <c r="BG208" s="172">
        <f>IF(N208="zákl. přenesená",J208,0)</f>
        <v>0</v>
      </c>
      <c r="BH208" s="172">
        <f>IF(N208="sníž. přenesená",J208,0)</f>
        <v>0</v>
      </c>
      <c r="BI208" s="172">
        <f>IF(N208="nulová",J208,0)</f>
        <v>0</v>
      </c>
      <c r="BJ208" s="18" t="s">
        <v>1767</v>
      </c>
      <c r="BK208" s="172">
        <f>ROUND(I208*H208,2)</f>
        <v>0</v>
      </c>
      <c r="BL208" s="18" t="s">
        <v>1879</v>
      </c>
      <c r="BM208" s="18" t="s">
        <v>2044</v>
      </c>
    </row>
    <row r="209" spans="2:47" s="1" customFormat="1" ht="13.5">
      <c r="B209" s="35"/>
      <c r="D209" s="173" t="s">
        <v>1881</v>
      </c>
      <c r="F209" s="174" t="s">
        <v>2043</v>
      </c>
      <c r="I209" s="134"/>
      <c r="L209" s="35"/>
      <c r="M209" s="65"/>
      <c r="N209" s="36"/>
      <c r="O209" s="36"/>
      <c r="P209" s="36"/>
      <c r="Q209" s="36"/>
      <c r="R209" s="36"/>
      <c r="S209" s="36"/>
      <c r="T209" s="66"/>
      <c r="AT209" s="18" t="s">
        <v>1881</v>
      </c>
      <c r="AU209" s="18" t="s">
        <v>1828</v>
      </c>
    </row>
    <row r="210" spans="2:47" s="1" customFormat="1" ht="310.5">
      <c r="B210" s="35"/>
      <c r="D210" s="173" t="s">
        <v>1883</v>
      </c>
      <c r="F210" s="175" t="s">
        <v>2045</v>
      </c>
      <c r="I210" s="134"/>
      <c r="L210" s="35"/>
      <c r="M210" s="65"/>
      <c r="N210" s="36"/>
      <c r="O210" s="36"/>
      <c r="P210" s="36"/>
      <c r="Q210" s="36"/>
      <c r="R210" s="36"/>
      <c r="S210" s="36"/>
      <c r="T210" s="66"/>
      <c r="AT210" s="18" t="s">
        <v>1883</v>
      </c>
      <c r="AU210" s="18" t="s">
        <v>1828</v>
      </c>
    </row>
    <row r="211" spans="2:51" s="11" customFormat="1" ht="13.5">
      <c r="B211" s="176"/>
      <c r="D211" s="173" t="s">
        <v>1885</v>
      </c>
      <c r="E211" s="177" t="s">
        <v>1766</v>
      </c>
      <c r="F211" s="178" t="s">
        <v>2046</v>
      </c>
      <c r="H211" s="179">
        <v>282.5</v>
      </c>
      <c r="I211" s="180"/>
      <c r="L211" s="176"/>
      <c r="M211" s="181"/>
      <c r="N211" s="182"/>
      <c r="O211" s="182"/>
      <c r="P211" s="182"/>
      <c r="Q211" s="182"/>
      <c r="R211" s="182"/>
      <c r="S211" s="182"/>
      <c r="T211" s="183"/>
      <c r="AT211" s="177" t="s">
        <v>1885</v>
      </c>
      <c r="AU211" s="177" t="s">
        <v>1828</v>
      </c>
      <c r="AV211" s="11" t="s">
        <v>1828</v>
      </c>
      <c r="AW211" s="11" t="s">
        <v>1783</v>
      </c>
      <c r="AX211" s="11" t="s">
        <v>1820</v>
      </c>
      <c r="AY211" s="177" t="s">
        <v>1872</v>
      </c>
    </row>
    <row r="212" spans="2:51" s="11" customFormat="1" ht="13.5">
      <c r="B212" s="176"/>
      <c r="D212" s="173" t="s">
        <v>1885</v>
      </c>
      <c r="E212" s="177" t="s">
        <v>1766</v>
      </c>
      <c r="F212" s="178" t="s">
        <v>2047</v>
      </c>
      <c r="H212" s="179">
        <v>4361.5</v>
      </c>
      <c r="I212" s="180"/>
      <c r="L212" s="176"/>
      <c r="M212" s="181"/>
      <c r="N212" s="182"/>
      <c r="O212" s="182"/>
      <c r="P212" s="182"/>
      <c r="Q212" s="182"/>
      <c r="R212" s="182"/>
      <c r="S212" s="182"/>
      <c r="T212" s="183"/>
      <c r="AT212" s="177" t="s">
        <v>1885</v>
      </c>
      <c r="AU212" s="177" t="s">
        <v>1828</v>
      </c>
      <c r="AV212" s="11" t="s">
        <v>1828</v>
      </c>
      <c r="AW212" s="11" t="s">
        <v>1783</v>
      </c>
      <c r="AX212" s="11" t="s">
        <v>1820</v>
      </c>
      <c r="AY212" s="177" t="s">
        <v>1872</v>
      </c>
    </row>
    <row r="213" spans="2:51" s="13" customFormat="1" ht="13.5">
      <c r="B213" s="199"/>
      <c r="D213" s="185" t="s">
        <v>1885</v>
      </c>
      <c r="E213" s="200" t="s">
        <v>1766</v>
      </c>
      <c r="F213" s="201" t="s">
        <v>1916</v>
      </c>
      <c r="H213" s="202">
        <v>4644</v>
      </c>
      <c r="I213" s="203"/>
      <c r="L213" s="199"/>
      <c r="M213" s="204"/>
      <c r="N213" s="205"/>
      <c r="O213" s="205"/>
      <c r="P213" s="205"/>
      <c r="Q213" s="205"/>
      <c r="R213" s="205"/>
      <c r="S213" s="205"/>
      <c r="T213" s="206"/>
      <c r="AT213" s="207" t="s">
        <v>1885</v>
      </c>
      <c r="AU213" s="207" t="s">
        <v>1828</v>
      </c>
      <c r="AV213" s="13" t="s">
        <v>1879</v>
      </c>
      <c r="AW213" s="13" t="s">
        <v>1783</v>
      </c>
      <c r="AX213" s="13" t="s">
        <v>1767</v>
      </c>
      <c r="AY213" s="207" t="s">
        <v>1872</v>
      </c>
    </row>
    <row r="214" spans="2:65" s="1" customFormat="1" ht="22.5" customHeight="1">
      <c r="B214" s="160"/>
      <c r="C214" s="161" t="s">
        <v>2048</v>
      </c>
      <c r="D214" s="161" t="s">
        <v>1874</v>
      </c>
      <c r="E214" s="162" t="s">
        <v>2049</v>
      </c>
      <c r="F214" s="163" t="s">
        <v>2050</v>
      </c>
      <c r="G214" s="164" t="s">
        <v>2051</v>
      </c>
      <c r="H214" s="165">
        <v>8723</v>
      </c>
      <c r="I214" s="166"/>
      <c r="J214" s="167">
        <f>ROUND(I214*H214,2)</f>
        <v>0</v>
      </c>
      <c r="K214" s="163" t="s">
        <v>1878</v>
      </c>
      <c r="L214" s="35"/>
      <c r="M214" s="168" t="s">
        <v>1766</v>
      </c>
      <c r="N214" s="169" t="s">
        <v>1791</v>
      </c>
      <c r="O214" s="36"/>
      <c r="P214" s="170">
        <f>O214*H214</f>
        <v>0</v>
      </c>
      <c r="Q214" s="170">
        <v>0</v>
      </c>
      <c r="R214" s="170">
        <f>Q214*H214</f>
        <v>0</v>
      </c>
      <c r="S214" s="170">
        <v>0</v>
      </c>
      <c r="T214" s="171">
        <f>S214*H214</f>
        <v>0</v>
      </c>
      <c r="AR214" s="18" t="s">
        <v>1879</v>
      </c>
      <c r="AT214" s="18" t="s">
        <v>1874</v>
      </c>
      <c r="AU214" s="18" t="s">
        <v>1828</v>
      </c>
      <c r="AY214" s="18" t="s">
        <v>1872</v>
      </c>
      <c r="BE214" s="172">
        <f>IF(N214="základní",J214,0)</f>
        <v>0</v>
      </c>
      <c r="BF214" s="172">
        <f>IF(N214="snížená",J214,0)</f>
        <v>0</v>
      </c>
      <c r="BG214" s="172">
        <f>IF(N214="zákl. přenesená",J214,0)</f>
        <v>0</v>
      </c>
      <c r="BH214" s="172">
        <f>IF(N214="sníž. přenesená",J214,0)</f>
        <v>0</v>
      </c>
      <c r="BI214" s="172">
        <f>IF(N214="nulová",J214,0)</f>
        <v>0</v>
      </c>
      <c r="BJ214" s="18" t="s">
        <v>1767</v>
      </c>
      <c r="BK214" s="172">
        <f>ROUND(I214*H214,2)</f>
        <v>0</v>
      </c>
      <c r="BL214" s="18" t="s">
        <v>1879</v>
      </c>
      <c r="BM214" s="18" t="s">
        <v>2052</v>
      </c>
    </row>
    <row r="215" spans="2:47" s="1" customFormat="1" ht="13.5">
      <c r="B215" s="35"/>
      <c r="D215" s="173" t="s">
        <v>1881</v>
      </c>
      <c r="F215" s="174" t="s">
        <v>2053</v>
      </c>
      <c r="I215" s="134"/>
      <c r="L215" s="35"/>
      <c r="M215" s="65"/>
      <c r="N215" s="36"/>
      <c r="O215" s="36"/>
      <c r="P215" s="36"/>
      <c r="Q215" s="36"/>
      <c r="R215" s="36"/>
      <c r="S215" s="36"/>
      <c r="T215" s="66"/>
      <c r="AT215" s="18" t="s">
        <v>1881</v>
      </c>
      <c r="AU215" s="18" t="s">
        <v>1828</v>
      </c>
    </row>
    <row r="216" spans="2:47" s="1" customFormat="1" ht="310.5">
      <c r="B216" s="35"/>
      <c r="D216" s="173" t="s">
        <v>1883</v>
      </c>
      <c r="F216" s="175" t="s">
        <v>2045</v>
      </c>
      <c r="I216" s="134"/>
      <c r="L216" s="35"/>
      <c r="M216" s="65"/>
      <c r="N216" s="36"/>
      <c r="O216" s="36"/>
      <c r="P216" s="36"/>
      <c r="Q216" s="36"/>
      <c r="R216" s="36"/>
      <c r="S216" s="36"/>
      <c r="T216" s="66"/>
      <c r="AT216" s="18" t="s">
        <v>1883</v>
      </c>
      <c r="AU216" s="18" t="s">
        <v>1828</v>
      </c>
    </row>
    <row r="217" spans="2:51" s="11" customFormat="1" ht="13.5">
      <c r="B217" s="176"/>
      <c r="D217" s="173" t="s">
        <v>1885</v>
      </c>
      <c r="E217" s="177" t="s">
        <v>1766</v>
      </c>
      <c r="F217" s="178" t="s">
        <v>2054</v>
      </c>
      <c r="H217" s="179">
        <v>8723</v>
      </c>
      <c r="I217" s="180"/>
      <c r="L217" s="176"/>
      <c r="M217" s="181"/>
      <c r="N217" s="182"/>
      <c r="O217" s="182"/>
      <c r="P217" s="182"/>
      <c r="Q217" s="182"/>
      <c r="R217" s="182"/>
      <c r="S217" s="182"/>
      <c r="T217" s="183"/>
      <c r="AT217" s="177" t="s">
        <v>1885</v>
      </c>
      <c r="AU217" s="177" t="s">
        <v>1828</v>
      </c>
      <c r="AV217" s="11" t="s">
        <v>1828</v>
      </c>
      <c r="AW217" s="11" t="s">
        <v>1783</v>
      </c>
      <c r="AX217" s="11" t="s">
        <v>1767</v>
      </c>
      <c r="AY217" s="177" t="s">
        <v>1872</v>
      </c>
    </row>
    <row r="218" spans="2:51" s="12" customFormat="1" ht="13.5">
      <c r="B218" s="184"/>
      <c r="D218" s="185" t="s">
        <v>1885</v>
      </c>
      <c r="E218" s="186" t="s">
        <v>1766</v>
      </c>
      <c r="F218" s="187" t="s">
        <v>2055</v>
      </c>
      <c r="H218" s="188" t="s">
        <v>1766</v>
      </c>
      <c r="I218" s="189"/>
      <c r="L218" s="184"/>
      <c r="M218" s="190"/>
      <c r="N218" s="191"/>
      <c r="O218" s="191"/>
      <c r="P218" s="191"/>
      <c r="Q218" s="191"/>
      <c r="R218" s="191"/>
      <c r="S218" s="191"/>
      <c r="T218" s="192"/>
      <c r="AT218" s="193" t="s">
        <v>1885</v>
      </c>
      <c r="AU218" s="193" t="s">
        <v>1828</v>
      </c>
      <c r="AV218" s="12" t="s">
        <v>1767</v>
      </c>
      <c r="AW218" s="12" t="s">
        <v>1783</v>
      </c>
      <c r="AX218" s="12" t="s">
        <v>1820</v>
      </c>
      <c r="AY218" s="193" t="s">
        <v>1872</v>
      </c>
    </row>
    <row r="219" spans="2:65" s="1" customFormat="1" ht="22.5" customHeight="1">
      <c r="B219" s="160"/>
      <c r="C219" s="161" t="s">
        <v>2056</v>
      </c>
      <c r="D219" s="161" t="s">
        <v>1874</v>
      </c>
      <c r="E219" s="162" t="s">
        <v>2057</v>
      </c>
      <c r="F219" s="163" t="s">
        <v>2058</v>
      </c>
      <c r="G219" s="164" t="s">
        <v>1942</v>
      </c>
      <c r="H219" s="165">
        <v>132.26</v>
      </c>
      <c r="I219" s="166"/>
      <c r="J219" s="167">
        <f>ROUND(I219*H219,2)</f>
        <v>0</v>
      </c>
      <c r="K219" s="163" t="s">
        <v>1878</v>
      </c>
      <c r="L219" s="35"/>
      <c r="M219" s="168" t="s">
        <v>1766</v>
      </c>
      <c r="N219" s="169" t="s">
        <v>1791</v>
      </c>
      <c r="O219" s="36"/>
      <c r="P219" s="170">
        <f>O219*H219</f>
        <v>0</v>
      </c>
      <c r="Q219" s="170">
        <v>0</v>
      </c>
      <c r="R219" s="170">
        <f>Q219*H219</f>
        <v>0</v>
      </c>
      <c r="S219" s="170">
        <v>0</v>
      </c>
      <c r="T219" s="171">
        <f>S219*H219</f>
        <v>0</v>
      </c>
      <c r="AR219" s="18" t="s">
        <v>1879</v>
      </c>
      <c r="AT219" s="18" t="s">
        <v>1874</v>
      </c>
      <c r="AU219" s="18" t="s">
        <v>1828</v>
      </c>
      <c r="AY219" s="18" t="s">
        <v>1872</v>
      </c>
      <c r="BE219" s="172">
        <f>IF(N219="základní",J219,0)</f>
        <v>0</v>
      </c>
      <c r="BF219" s="172">
        <f>IF(N219="snížená",J219,0)</f>
        <v>0</v>
      </c>
      <c r="BG219" s="172">
        <f>IF(N219="zákl. přenesená",J219,0)</f>
        <v>0</v>
      </c>
      <c r="BH219" s="172">
        <f>IF(N219="sníž. přenesená",J219,0)</f>
        <v>0</v>
      </c>
      <c r="BI219" s="172">
        <f>IF(N219="nulová",J219,0)</f>
        <v>0</v>
      </c>
      <c r="BJ219" s="18" t="s">
        <v>1767</v>
      </c>
      <c r="BK219" s="172">
        <f>ROUND(I219*H219,2)</f>
        <v>0</v>
      </c>
      <c r="BL219" s="18" t="s">
        <v>1879</v>
      </c>
      <c r="BM219" s="18" t="s">
        <v>2059</v>
      </c>
    </row>
    <row r="220" spans="2:47" s="1" customFormat="1" ht="27">
      <c r="B220" s="35"/>
      <c r="D220" s="173" t="s">
        <v>1881</v>
      </c>
      <c r="F220" s="174" t="s">
        <v>2060</v>
      </c>
      <c r="I220" s="134"/>
      <c r="L220" s="35"/>
      <c r="M220" s="65"/>
      <c r="N220" s="36"/>
      <c r="O220" s="36"/>
      <c r="P220" s="36"/>
      <c r="Q220" s="36"/>
      <c r="R220" s="36"/>
      <c r="S220" s="36"/>
      <c r="T220" s="66"/>
      <c r="AT220" s="18" t="s">
        <v>1881</v>
      </c>
      <c r="AU220" s="18" t="s">
        <v>1828</v>
      </c>
    </row>
    <row r="221" spans="2:47" s="1" customFormat="1" ht="409.5">
      <c r="B221" s="35"/>
      <c r="D221" s="173" t="s">
        <v>1883</v>
      </c>
      <c r="F221" s="175" t="s">
        <v>1743</v>
      </c>
      <c r="I221" s="134"/>
      <c r="L221" s="35"/>
      <c r="M221" s="65"/>
      <c r="N221" s="36"/>
      <c r="O221" s="36"/>
      <c r="P221" s="36"/>
      <c r="Q221" s="36"/>
      <c r="R221" s="36"/>
      <c r="S221" s="36"/>
      <c r="T221" s="66"/>
      <c r="AT221" s="18" t="s">
        <v>1883</v>
      </c>
      <c r="AU221" s="18" t="s">
        <v>1828</v>
      </c>
    </row>
    <row r="222" spans="2:51" s="12" customFormat="1" ht="13.5">
      <c r="B222" s="184"/>
      <c r="D222" s="173" t="s">
        <v>1885</v>
      </c>
      <c r="E222" s="197" t="s">
        <v>1766</v>
      </c>
      <c r="F222" s="198" t="s">
        <v>1263</v>
      </c>
      <c r="H222" s="193" t="s">
        <v>1766</v>
      </c>
      <c r="I222" s="189"/>
      <c r="L222" s="184"/>
      <c r="M222" s="190"/>
      <c r="N222" s="191"/>
      <c r="O222" s="191"/>
      <c r="P222" s="191"/>
      <c r="Q222" s="191"/>
      <c r="R222" s="191"/>
      <c r="S222" s="191"/>
      <c r="T222" s="192"/>
      <c r="AT222" s="193" t="s">
        <v>1885</v>
      </c>
      <c r="AU222" s="193" t="s">
        <v>1828</v>
      </c>
      <c r="AV222" s="12" t="s">
        <v>1767</v>
      </c>
      <c r="AW222" s="12" t="s">
        <v>1783</v>
      </c>
      <c r="AX222" s="12" t="s">
        <v>1820</v>
      </c>
      <c r="AY222" s="193" t="s">
        <v>1872</v>
      </c>
    </row>
    <row r="223" spans="2:51" s="11" customFormat="1" ht="13.5">
      <c r="B223" s="176"/>
      <c r="D223" s="173" t="s">
        <v>1885</v>
      </c>
      <c r="E223" s="177" t="s">
        <v>1766</v>
      </c>
      <c r="F223" s="178" t="s">
        <v>1264</v>
      </c>
      <c r="H223" s="179">
        <v>54.5</v>
      </c>
      <c r="I223" s="180"/>
      <c r="L223" s="176"/>
      <c r="M223" s="181"/>
      <c r="N223" s="182"/>
      <c r="O223" s="182"/>
      <c r="P223" s="182"/>
      <c r="Q223" s="182"/>
      <c r="R223" s="182"/>
      <c r="S223" s="182"/>
      <c r="T223" s="183"/>
      <c r="AT223" s="177" t="s">
        <v>1885</v>
      </c>
      <c r="AU223" s="177" t="s">
        <v>1828</v>
      </c>
      <c r="AV223" s="11" t="s">
        <v>1828</v>
      </c>
      <c r="AW223" s="11" t="s">
        <v>1783</v>
      </c>
      <c r="AX223" s="11" t="s">
        <v>1820</v>
      </c>
      <c r="AY223" s="177" t="s">
        <v>1872</v>
      </c>
    </row>
    <row r="224" spans="2:51" s="12" customFormat="1" ht="27">
      <c r="B224" s="184"/>
      <c r="D224" s="173" t="s">
        <v>1885</v>
      </c>
      <c r="E224" s="197" t="s">
        <v>1766</v>
      </c>
      <c r="F224" s="198" t="s">
        <v>1966</v>
      </c>
      <c r="H224" s="193" t="s">
        <v>1766</v>
      </c>
      <c r="I224" s="189"/>
      <c r="L224" s="184"/>
      <c r="M224" s="190"/>
      <c r="N224" s="191"/>
      <c r="O224" s="191"/>
      <c r="P224" s="191"/>
      <c r="Q224" s="191"/>
      <c r="R224" s="191"/>
      <c r="S224" s="191"/>
      <c r="T224" s="192"/>
      <c r="AT224" s="193" t="s">
        <v>1885</v>
      </c>
      <c r="AU224" s="193" t="s">
        <v>1828</v>
      </c>
      <c r="AV224" s="12" t="s">
        <v>1767</v>
      </c>
      <c r="AW224" s="12" t="s">
        <v>1783</v>
      </c>
      <c r="AX224" s="12" t="s">
        <v>1820</v>
      </c>
      <c r="AY224" s="193" t="s">
        <v>1872</v>
      </c>
    </row>
    <row r="225" spans="2:51" s="11" customFormat="1" ht="13.5">
      <c r="B225" s="176"/>
      <c r="D225" s="173" t="s">
        <v>1885</v>
      </c>
      <c r="E225" s="177" t="s">
        <v>1766</v>
      </c>
      <c r="F225" s="178" t="s">
        <v>1766</v>
      </c>
      <c r="H225" s="179">
        <v>0</v>
      </c>
      <c r="I225" s="180"/>
      <c r="L225" s="176"/>
      <c r="M225" s="181"/>
      <c r="N225" s="182"/>
      <c r="O225" s="182"/>
      <c r="P225" s="182"/>
      <c r="Q225" s="182"/>
      <c r="R225" s="182"/>
      <c r="S225" s="182"/>
      <c r="T225" s="183"/>
      <c r="AT225" s="177" t="s">
        <v>1885</v>
      </c>
      <c r="AU225" s="177" t="s">
        <v>1828</v>
      </c>
      <c r="AV225" s="11" t="s">
        <v>1828</v>
      </c>
      <c r="AW225" s="11" t="s">
        <v>1783</v>
      </c>
      <c r="AX225" s="11" t="s">
        <v>1820</v>
      </c>
      <c r="AY225" s="177" t="s">
        <v>1872</v>
      </c>
    </row>
    <row r="226" spans="2:51" s="12" customFormat="1" ht="13.5">
      <c r="B226" s="184"/>
      <c r="D226" s="173" t="s">
        <v>1885</v>
      </c>
      <c r="E226" s="197" t="s">
        <v>1766</v>
      </c>
      <c r="F226" s="198" t="s">
        <v>1265</v>
      </c>
      <c r="H226" s="193" t="s">
        <v>1766</v>
      </c>
      <c r="I226" s="189"/>
      <c r="L226" s="184"/>
      <c r="M226" s="190"/>
      <c r="N226" s="191"/>
      <c r="O226" s="191"/>
      <c r="P226" s="191"/>
      <c r="Q226" s="191"/>
      <c r="R226" s="191"/>
      <c r="S226" s="191"/>
      <c r="T226" s="192"/>
      <c r="AT226" s="193" t="s">
        <v>1885</v>
      </c>
      <c r="AU226" s="193" t="s">
        <v>1828</v>
      </c>
      <c r="AV226" s="12" t="s">
        <v>1767</v>
      </c>
      <c r="AW226" s="12" t="s">
        <v>1783</v>
      </c>
      <c r="AX226" s="12" t="s">
        <v>1820</v>
      </c>
      <c r="AY226" s="193" t="s">
        <v>1872</v>
      </c>
    </row>
    <row r="227" spans="2:51" s="11" customFormat="1" ht="13.5">
      <c r="B227" s="176"/>
      <c r="D227" s="173" t="s">
        <v>1885</v>
      </c>
      <c r="E227" s="177" t="s">
        <v>1766</v>
      </c>
      <c r="F227" s="178" t="s">
        <v>1266</v>
      </c>
      <c r="H227" s="179">
        <v>77.76</v>
      </c>
      <c r="I227" s="180"/>
      <c r="L227" s="176"/>
      <c r="M227" s="181"/>
      <c r="N227" s="182"/>
      <c r="O227" s="182"/>
      <c r="P227" s="182"/>
      <c r="Q227" s="182"/>
      <c r="R227" s="182"/>
      <c r="S227" s="182"/>
      <c r="T227" s="183"/>
      <c r="AT227" s="177" t="s">
        <v>1885</v>
      </c>
      <c r="AU227" s="177" t="s">
        <v>1828</v>
      </c>
      <c r="AV227" s="11" t="s">
        <v>1828</v>
      </c>
      <c r="AW227" s="11" t="s">
        <v>1783</v>
      </c>
      <c r="AX227" s="11" t="s">
        <v>1820</v>
      </c>
      <c r="AY227" s="177" t="s">
        <v>1872</v>
      </c>
    </row>
    <row r="228" spans="2:51" s="13" customFormat="1" ht="13.5">
      <c r="B228" s="199"/>
      <c r="D228" s="185" t="s">
        <v>1885</v>
      </c>
      <c r="E228" s="200" t="s">
        <v>1766</v>
      </c>
      <c r="F228" s="201" t="s">
        <v>1916</v>
      </c>
      <c r="H228" s="202">
        <v>132.26</v>
      </c>
      <c r="I228" s="203"/>
      <c r="L228" s="199"/>
      <c r="M228" s="204"/>
      <c r="N228" s="205"/>
      <c r="O228" s="205"/>
      <c r="P228" s="205"/>
      <c r="Q228" s="205"/>
      <c r="R228" s="205"/>
      <c r="S228" s="205"/>
      <c r="T228" s="206"/>
      <c r="AT228" s="207" t="s">
        <v>1885</v>
      </c>
      <c r="AU228" s="207" t="s">
        <v>1828</v>
      </c>
      <c r="AV228" s="13" t="s">
        <v>1879</v>
      </c>
      <c r="AW228" s="13" t="s">
        <v>1783</v>
      </c>
      <c r="AX228" s="13" t="s">
        <v>1767</v>
      </c>
      <c r="AY228" s="207" t="s">
        <v>1872</v>
      </c>
    </row>
    <row r="229" spans="2:65" s="1" customFormat="1" ht="22.5" customHeight="1">
      <c r="B229" s="160"/>
      <c r="C229" s="161" t="s">
        <v>1267</v>
      </c>
      <c r="D229" s="161" t="s">
        <v>1874</v>
      </c>
      <c r="E229" s="162" t="s">
        <v>1268</v>
      </c>
      <c r="F229" s="163" t="s">
        <v>1269</v>
      </c>
      <c r="G229" s="164" t="s">
        <v>1942</v>
      </c>
      <c r="H229" s="165">
        <v>132.26</v>
      </c>
      <c r="I229" s="166"/>
      <c r="J229" s="167">
        <f>ROUND(I229*H229,2)</f>
        <v>0</v>
      </c>
      <c r="K229" s="163" t="s">
        <v>1878</v>
      </c>
      <c r="L229" s="35"/>
      <c r="M229" s="168" t="s">
        <v>1766</v>
      </c>
      <c r="N229" s="169" t="s">
        <v>1791</v>
      </c>
      <c r="O229" s="36"/>
      <c r="P229" s="170">
        <f>O229*H229</f>
        <v>0</v>
      </c>
      <c r="Q229" s="170">
        <v>0</v>
      </c>
      <c r="R229" s="170">
        <f>Q229*H229</f>
        <v>0</v>
      </c>
      <c r="S229" s="170">
        <v>0</v>
      </c>
      <c r="T229" s="171">
        <f>S229*H229</f>
        <v>0</v>
      </c>
      <c r="AR229" s="18" t="s">
        <v>1879</v>
      </c>
      <c r="AT229" s="18" t="s">
        <v>1874</v>
      </c>
      <c r="AU229" s="18" t="s">
        <v>1828</v>
      </c>
      <c r="AY229" s="18" t="s">
        <v>1872</v>
      </c>
      <c r="BE229" s="172">
        <f>IF(N229="základní",J229,0)</f>
        <v>0</v>
      </c>
      <c r="BF229" s="172">
        <f>IF(N229="snížená",J229,0)</f>
        <v>0</v>
      </c>
      <c r="BG229" s="172">
        <f>IF(N229="zákl. přenesená",J229,0)</f>
        <v>0</v>
      </c>
      <c r="BH229" s="172">
        <f>IF(N229="sníž. přenesená",J229,0)</f>
        <v>0</v>
      </c>
      <c r="BI229" s="172">
        <f>IF(N229="nulová",J229,0)</f>
        <v>0</v>
      </c>
      <c r="BJ229" s="18" t="s">
        <v>1767</v>
      </c>
      <c r="BK229" s="172">
        <f>ROUND(I229*H229,2)</f>
        <v>0</v>
      </c>
      <c r="BL229" s="18" t="s">
        <v>1879</v>
      </c>
      <c r="BM229" s="18" t="s">
        <v>1270</v>
      </c>
    </row>
    <row r="230" spans="2:47" s="1" customFormat="1" ht="40.5">
      <c r="B230" s="35"/>
      <c r="D230" s="173" t="s">
        <v>1881</v>
      </c>
      <c r="F230" s="174" t="s">
        <v>1271</v>
      </c>
      <c r="I230" s="134"/>
      <c r="L230" s="35"/>
      <c r="M230" s="65"/>
      <c r="N230" s="36"/>
      <c r="O230" s="36"/>
      <c r="P230" s="36"/>
      <c r="Q230" s="36"/>
      <c r="R230" s="36"/>
      <c r="S230" s="36"/>
      <c r="T230" s="66"/>
      <c r="AT230" s="18" t="s">
        <v>1881</v>
      </c>
      <c r="AU230" s="18" t="s">
        <v>1828</v>
      </c>
    </row>
    <row r="231" spans="2:47" s="1" customFormat="1" ht="283.5">
      <c r="B231" s="35"/>
      <c r="D231" s="185" t="s">
        <v>1883</v>
      </c>
      <c r="F231" s="208" t="s">
        <v>1272</v>
      </c>
      <c r="I231" s="134"/>
      <c r="L231" s="35"/>
      <c r="M231" s="65"/>
      <c r="N231" s="36"/>
      <c r="O231" s="36"/>
      <c r="P231" s="36"/>
      <c r="Q231" s="36"/>
      <c r="R231" s="36"/>
      <c r="S231" s="36"/>
      <c r="T231" s="66"/>
      <c r="AT231" s="18" t="s">
        <v>1883</v>
      </c>
      <c r="AU231" s="18" t="s">
        <v>1828</v>
      </c>
    </row>
    <row r="232" spans="2:65" s="1" customFormat="1" ht="22.5" customHeight="1">
      <c r="B232" s="160"/>
      <c r="C232" s="161" t="s">
        <v>1273</v>
      </c>
      <c r="D232" s="161" t="s">
        <v>1874</v>
      </c>
      <c r="E232" s="162" t="s">
        <v>1274</v>
      </c>
      <c r="F232" s="163" t="s">
        <v>1275</v>
      </c>
      <c r="G232" s="164" t="s">
        <v>1942</v>
      </c>
      <c r="H232" s="165">
        <v>43.2</v>
      </c>
      <c r="I232" s="166"/>
      <c r="J232" s="167">
        <f>ROUND(I232*H232,2)</f>
        <v>0</v>
      </c>
      <c r="K232" s="163" t="s">
        <v>1878</v>
      </c>
      <c r="L232" s="35"/>
      <c r="M232" s="168" t="s">
        <v>1766</v>
      </c>
      <c r="N232" s="169" t="s">
        <v>1791</v>
      </c>
      <c r="O232" s="36"/>
      <c r="P232" s="170">
        <f>O232*H232</f>
        <v>0</v>
      </c>
      <c r="Q232" s="170">
        <v>0</v>
      </c>
      <c r="R232" s="170">
        <f>Q232*H232</f>
        <v>0</v>
      </c>
      <c r="S232" s="170">
        <v>0</v>
      </c>
      <c r="T232" s="171">
        <f>S232*H232</f>
        <v>0</v>
      </c>
      <c r="AR232" s="18" t="s">
        <v>1879</v>
      </c>
      <c r="AT232" s="18" t="s">
        <v>1874</v>
      </c>
      <c r="AU232" s="18" t="s">
        <v>1828</v>
      </c>
      <c r="AY232" s="18" t="s">
        <v>1872</v>
      </c>
      <c r="BE232" s="172">
        <f>IF(N232="základní",J232,0)</f>
        <v>0</v>
      </c>
      <c r="BF232" s="172">
        <f>IF(N232="snížená",J232,0)</f>
        <v>0</v>
      </c>
      <c r="BG232" s="172">
        <f>IF(N232="zákl. přenesená",J232,0)</f>
        <v>0</v>
      </c>
      <c r="BH232" s="172">
        <f>IF(N232="sníž. přenesená",J232,0)</f>
        <v>0</v>
      </c>
      <c r="BI232" s="172">
        <f>IF(N232="nulová",J232,0)</f>
        <v>0</v>
      </c>
      <c r="BJ232" s="18" t="s">
        <v>1767</v>
      </c>
      <c r="BK232" s="172">
        <f>ROUND(I232*H232,2)</f>
        <v>0</v>
      </c>
      <c r="BL232" s="18" t="s">
        <v>1879</v>
      </c>
      <c r="BM232" s="18" t="s">
        <v>1276</v>
      </c>
    </row>
    <row r="233" spans="2:47" s="1" customFormat="1" ht="40.5">
      <c r="B233" s="35"/>
      <c r="D233" s="173" t="s">
        <v>1881</v>
      </c>
      <c r="F233" s="174" t="s">
        <v>1277</v>
      </c>
      <c r="I233" s="134"/>
      <c r="L233" s="35"/>
      <c r="M233" s="65"/>
      <c r="N233" s="36"/>
      <c r="O233" s="36"/>
      <c r="P233" s="36"/>
      <c r="Q233" s="36"/>
      <c r="R233" s="36"/>
      <c r="S233" s="36"/>
      <c r="T233" s="66"/>
      <c r="AT233" s="18" t="s">
        <v>1881</v>
      </c>
      <c r="AU233" s="18" t="s">
        <v>1828</v>
      </c>
    </row>
    <row r="234" spans="2:47" s="1" customFormat="1" ht="121.5">
      <c r="B234" s="35"/>
      <c r="D234" s="173" t="s">
        <v>1883</v>
      </c>
      <c r="F234" s="175" t="s">
        <v>1278</v>
      </c>
      <c r="I234" s="134"/>
      <c r="L234" s="35"/>
      <c r="M234" s="65"/>
      <c r="N234" s="36"/>
      <c r="O234" s="36"/>
      <c r="P234" s="36"/>
      <c r="Q234" s="36"/>
      <c r="R234" s="36"/>
      <c r="S234" s="36"/>
      <c r="T234" s="66"/>
      <c r="AT234" s="18" t="s">
        <v>1883</v>
      </c>
      <c r="AU234" s="18" t="s">
        <v>1828</v>
      </c>
    </row>
    <row r="235" spans="2:51" s="12" customFormat="1" ht="13.5">
      <c r="B235" s="184"/>
      <c r="D235" s="173" t="s">
        <v>1885</v>
      </c>
      <c r="E235" s="197" t="s">
        <v>1766</v>
      </c>
      <c r="F235" s="198" t="s">
        <v>1279</v>
      </c>
      <c r="H235" s="193" t="s">
        <v>1766</v>
      </c>
      <c r="I235" s="189"/>
      <c r="L235" s="184"/>
      <c r="M235" s="190"/>
      <c r="N235" s="191"/>
      <c r="O235" s="191"/>
      <c r="P235" s="191"/>
      <c r="Q235" s="191"/>
      <c r="R235" s="191"/>
      <c r="S235" s="191"/>
      <c r="T235" s="192"/>
      <c r="AT235" s="193" t="s">
        <v>1885</v>
      </c>
      <c r="AU235" s="193" t="s">
        <v>1828</v>
      </c>
      <c r="AV235" s="12" t="s">
        <v>1767</v>
      </c>
      <c r="AW235" s="12" t="s">
        <v>1783</v>
      </c>
      <c r="AX235" s="12" t="s">
        <v>1820</v>
      </c>
      <c r="AY235" s="193" t="s">
        <v>1872</v>
      </c>
    </row>
    <row r="236" spans="2:51" s="11" customFormat="1" ht="13.5">
      <c r="B236" s="176"/>
      <c r="D236" s="185" t="s">
        <v>1885</v>
      </c>
      <c r="E236" s="194" t="s">
        <v>1766</v>
      </c>
      <c r="F236" s="195" t="s">
        <v>1280</v>
      </c>
      <c r="H236" s="196">
        <v>43.2</v>
      </c>
      <c r="I236" s="180"/>
      <c r="L236" s="176"/>
      <c r="M236" s="181"/>
      <c r="N236" s="182"/>
      <c r="O236" s="182"/>
      <c r="P236" s="182"/>
      <c r="Q236" s="182"/>
      <c r="R236" s="182"/>
      <c r="S236" s="182"/>
      <c r="T236" s="183"/>
      <c r="AT236" s="177" t="s">
        <v>1885</v>
      </c>
      <c r="AU236" s="177" t="s">
        <v>1828</v>
      </c>
      <c r="AV236" s="11" t="s">
        <v>1828</v>
      </c>
      <c r="AW236" s="11" t="s">
        <v>1783</v>
      </c>
      <c r="AX236" s="11" t="s">
        <v>1767</v>
      </c>
      <c r="AY236" s="177" t="s">
        <v>1872</v>
      </c>
    </row>
    <row r="237" spans="2:65" s="1" customFormat="1" ht="22.5" customHeight="1">
      <c r="B237" s="160"/>
      <c r="C237" s="209" t="s">
        <v>1281</v>
      </c>
      <c r="D237" s="209" t="s">
        <v>1282</v>
      </c>
      <c r="E237" s="210" t="s">
        <v>1283</v>
      </c>
      <c r="F237" s="211" t="s">
        <v>1284</v>
      </c>
      <c r="G237" s="212" t="s">
        <v>2051</v>
      </c>
      <c r="H237" s="213">
        <v>77.76</v>
      </c>
      <c r="I237" s="214"/>
      <c r="J237" s="215">
        <f>ROUND(I237*H237,2)</f>
        <v>0</v>
      </c>
      <c r="K237" s="211" t="s">
        <v>1878</v>
      </c>
      <c r="L237" s="216"/>
      <c r="M237" s="217" t="s">
        <v>1766</v>
      </c>
      <c r="N237" s="218" t="s">
        <v>1791</v>
      </c>
      <c r="O237" s="36"/>
      <c r="P237" s="170">
        <f>O237*H237</f>
        <v>0</v>
      </c>
      <c r="Q237" s="170">
        <v>1</v>
      </c>
      <c r="R237" s="170">
        <f>Q237*H237</f>
        <v>77.76</v>
      </c>
      <c r="S237" s="170">
        <v>0</v>
      </c>
      <c r="T237" s="171">
        <f>S237*H237</f>
        <v>0</v>
      </c>
      <c r="AR237" s="18" t="s">
        <v>1933</v>
      </c>
      <c r="AT237" s="18" t="s">
        <v>1282</v>
      </c>
      <c r="AU237" s="18" t="s">
        <v>1828</v>
      </c>
      <c r="AY237" s="18" t="s">
        <v>1872</v>
      </c>
      <c r="BE237" s="172">
        <f>IF(N237="základní",J237,0)</f>
        <v>0</v>
      </c>
      <c r="BF237" s="172">
        <f>IF(N237="snížená",J237,0)</f>
        <v>0</v>
      </c>
      <c r="BG237" s="172">
        <f>IF(N237="zákl. přenesená",J237,0)</f>
        <v>0</v>
      </c>
      <c r="BH237" s="172">
        <f>IF(N237="sníž. přenesená",J237,0)</f>
        <v>0</v>
      </c>
      <c r="BI237" s="172">
        <f>IF(N237="nulová",J237,0)</f>
        <v>0</v>
      </c>
      <c r="BJ237" s="18" t="s">
        <v>1767</v>
      </c>
      <c r="BK237" s="172">
        <f>ROUND(I237*H237,2)</f>
        <v>0</v>
      </c>
      <c r="BL237" s="18" t="s">
        <v>1879</v>
      </c>
      <c r="BM237" s="18" t="s">
        <v>1285</v>
      </c>
    </row>
    <row r="238" spans="2:47" s="1" customFormat="1" ht="40.5">
      <c r="B238" s="35"/>
      <c r="D238" s="173" t="s">
        <v>1881</v>
      </c>
      <c r="F238" s="174" t="s">
        <v>1286</v>
      </c>
      <c r="I238" s="134"/>
      <c r="L238" s="35"/>
      <c r="M238" s="65"/>
      <c r="N238" s="36"/>
      <c r="O238" s="36"/>
      <c r="P238" s="36"/>
      <c r="Q238" s="36"/>
      <c r="R238" s="36"/>
      <c r="S238" s="36"/>
      <c r="T238" s="66"/>
      <c r="AT238" s="18" t="s">
        <v>1881</v>
      </c>
      <c r="AU238" s="18" t="s">
        <v>1828</v>
      </c>
    </row>
    <row r="239" spans="2:51" s="11" customFormat="1" ht="13.5">
      <c r="B239" s="176"/>
      <c r="D239" s="185" t="s">
        <v>1885</v>
      </c>
      <c r="F239" s="195" t="s">
        <v>1287</v>
      </c>
      <c r="H239" s="196">
        <v>77.76</v>
      </c>
      <c r="I239" s="180"/>
      <c r="L239" s="176"/>
      <c r="M239" s="181"/>
      <c r="N239" s="182"/>
      <c r="O239" s="182"/>
      <c r="P239" s="182"/>
      <c r="Q239" s="182"/>
      <c r="R239" s="182"/>
      <c r="S239" s="182"/>
      <c r="T239" s="183"/>
      <c r="AT239" s="177" t="s">
        <v>1885</v>
      </c>
      <c r="AU239" s="177" t="s">
        <v>1828</v>
      </c>
      <c r="AV239" s="11" t="s">
        <v>1828</v>
      </c>
      <c r="AW239" s="11" t="s">
        <v>1748</v>
      </c>
      <c r="AX239" s="11" t="s">
        <v>1767</v>
      </c>
      <c r="AY239" s="177" t="s">
        <v>1872</v>
      </c>
    </row>
    <row r="240" spans="2:65" s="1" customFormat="1" ht="22.5" customHeight="1">
      <c r="B240" s="160"/>
      <c r="C240" s="161" t="s">
        <v>1288</v>
      </c>
      <c r="D240" s="161" t="s">
        <v>1874</v>
      </c>
      <c r="E240" s="162" t="s">
        <v>1289</v>
      </c>
      <c r="F240" s="163" t="s">
        <v>1290</v>
      </c>
      <c r="G240" s="164" t="s">
        <v>1877</v>
      </c>
      <c r="H240" s="165">
        <v>750</v>
      </c>
      <c r="I240" s="166"/>
      <c r="J240" s="167">
        <f>ROUND(I240*H240,2)</f>
        <v>0</v>
      </c>
      <c r="K240" s="163" t="s">
        <v>1878</v>
      </c>
      <c r="L240" s="35"/>
      <c r="M240" s="168" t="s">
        <v>1766</v>
      </c>
      <c r="N240" s="169" t="s">
        <v>1791</v>
      </c>
      <c r="O240" s="36"/>
      <c r="P240" s="170">
        <f>O240*H240</f>
        <v>0</v>
      </c>
      <c r="Q240" s="170">
        <v>0</v>
      </c>
      <c r="R240" s="170">
        <f>Q240*H240</f>
        <v>0</v>
      </c>
      <c r="S240" s="170">
        <v>0</v>
      </c>
      <c r="T240" s="171">
        <f>S240*H240</f>
        <v>0</v>
      </c>
      <c r="AR240" s="18" t="s">
        <v>1879</v>
      </c>
      <c r="AT240" s="18" t="s">
        <v>1874</v>
      </c>
      <c r="AU240" s="18" t="s">
        <v>1828</v>
      </c>
      <c r="AY240" s="18" t="s">
        <v>1872</v>
      </c>
      <c r="BE240" s="172">
        <f>IF(N240="základní",J240,0)</f>
        <v>0</v>
      </c>
      <c r="BF240" s="172">
        <f>IF(N240="snížená",J240,0)</f>
        <v>0</v>
      </c>
      <c r="BG240" s="172">
        <f>IF(N240="zákl. přenesená",J240,0)</f>
        <v>0</v>
      </c>
      <c r="BH240" s="172">
        <f>IF(N240="sníž. přenesená",J240,0)</f>
        <v>0</v>
      </c>
      <c r="BI240" s="172">
        <f>IF(N240="nulová",J240,0)</f>
        <v>0</v>
      </c>
      <c r="BJ240" s="18" t="s">
        <v>1767</v>
      </c>
      <c r="BK240" s="172">
        <f>ROUND(I240*H240,2)</f>
        <v>0</v>
      </c>
      <c r="BL240" s="18" t="s">
        <v>1879</v>
      </c>
      <c r="BM240" s="18" t="s">
        <v>1291</v>
      </c>
    </row>
    <row r="241" spans="2:47" s="1" customFormat="1" ht="27">
      <c r="B241" s="35"/>
      <c r="D241" s="173" t="s">
        <v>1881</v>
      </c>
      <c r="F241" s="174" t="s">
        <v>1292</v>
      </c>
      <c r="I241" s="134"/>
      <c r="L241" s="35"/>
      <c r="M241" s="65"/>
      <c r="N241" s="36"/>
      <c r="O241" s="36"/>
      <c r="P241" s="36"/>
      <c r="Q241" s="36"/>
      <c r="R241" s="36"/>
      <c r="S241" s="36"/>
      <c r="T241" s="66"/>
      <c r="AT241" s="18" t="s">
        <v>1881</v>
      </c>
      <c r="AU241" s="18" t="s">
        <v>1828</v>
      </c>
    </row>
    <row r="242" spans="2:51" s="11" customFormat="1" ht="13.5">
      <c r="B242" s="176"/>
      <c r="D242" s="173" t="s">
        <v>1885</v>
      </c>
      <c r="E242" s="177" t="s">
        <v>1766</v>
      </c>
      <c r="F242" s="178" t="s">
        <v>1293</v>
      </c>
      <c r="H242" s="179">
        <v>150</v>
      </c>
      <c r="I242" s="180"/>
      <c r="L242" s="176"/>
      <c r="M242" s="181"/>
      <c r="N242" s="182"/>
      <c r="O242" s="182"/>
      <c r="P242" s="182"/>
      <c r="Q242" s="182"/>
      <c r="R242" s="182"/>
      <c r="S242" s="182"/>
      <c r="T242" s="183"/>
      <c r="AT242" s="177" t="s">
        <v>1885</v>
      </c>
      <c r="AU242" s="177" t="s">
        <v>1828</v>
      </c>
      <c r="AV242" s="11" t="s">
        <v>1828</v>
      </c>
      <c r="AW242" s="11" t="s">
        <v>1783</v>
      </c>
      <c r="AX242" s="11" t="s">
        <v>1767</v>
      </c>
      <c r="AY242" s="177" t="s">
        <v>1872</v>
      </c>
    </row>
    <row r="243" spans="2:51" s="12" customFormat="1" ht="13.5">
      <c r="B243" s="184"/>
      <c r="D243" s="173" t="s">
        <v>1885</v>
      </c>
      <c r="E243" s="197" t="s">
        <v>1766</v>
      </c>
      <c r="F243" s="198" t="s">
        <v>1294</v>
      </c>
      <c r="H243" s="193" t="s">
        <v>1766</v>
      </c>
      <c r="I243" s="189"/>
      <c r="L243" s="184"/>
      <c r="M243" s="190"/>
      <c r="N243" s="191"/>
      <c r="O243" s="191"/>
      <c r="P243" s="191"/>
      <c r="Q243" s="191"/>
      <c r="R243" s="191"/>
      <c r="S243" s="191"/>
      <c r="T243" s="192"/>
      <c r="AT243" s="193" t="s">
        <v>1885</v>
      </c>
      <c r="AU243" s="193" t="s">
        <v>1828</v>
      </c>
      <c r="AV243" s="12" t="s">
        <v>1767</v>
      </c>
      <c r="AW243" s="12" t="s">
        <v>1783</v>
      </c>
      <c r="AX243" s="12" t="s">
        <v>1820</v>
      </c>
      <c r="AY243" s="193" t="s">
        <v>1872</v>
      </c>
    </row>
    <row r="244" spans="2:51" s="11" customFormat="1" ht="13.5">
      <c r="B244" s="176"/>
      <c r="D244" s="185" t="s">
        <v>1885</v>
      </c>
      <c r="F244" s="195" t="s">
        <v>1295</v>
      </c>
      <c r="H244" s="196">
        <v>750</v>
      </c>
      <c r="I244" s="180"/>
      <c r="L244" s="176"/>
      <c r="M244" s="181"/>
      <c r="N244" s="182"/>
      <c r="O244" s="182"/>
      <c r="P244" s="182"/>
      <c r="Q244" s="182"/>
      <c r="R244" s="182"/>
      <c r="S244" s="182"/>
      <c r="T244" s="183"/>
      <c r="AT244" s="177" t="s">
        <v>1885</v>
      </c>
      <c r="AU244" s="177" t="s">
        <v>1828</v>
      </c>
      <c r="AV244" s="11" t="s">
        <v>1828</v>
      </c>
      <c r="AW244" s="11" t="s">
        <v>1748</v>
      </c>
      <c r="AX244" s="11" t="s">
        <v>1767</v>
      </c>
      <c r="AY244" s="177" t="s">
        <v>1872</v>
      </c>
    </row>
    <row r="245" spans="2:65" s="1" customFormat="1" ht="22.5" customHeight="1">
      <c r="B245" s="160"/>
      <c r="C245" s="161" t="s">
        <v>1296</v>
      </c>
      <c r="D245" s="161" t="s">
        <v>1874</v>
      </c>
      <c r="E245" s="162" t="s">
        <v>1297</v>
      </c>
      <c r="F245" s="163" t="s">
        <v>1298</v>
      </c>
      <c r="G245" s="164" t="s">
        <v>1877</v>
      </c>
      <c r="H245" s="165">
        <v>6960.5</v>
      </c>
      <c r="I245" s="166"/>
      <c r="J245" s="167">
        <f>ROUND(I245*H245,2)</f>
        <v>0</v>
      </c>
      <c r="K245" s="163" t="s">
        <v>1878</v>
      </c>
      <c r="L245" s="35"/>
      <c r="M245" s="168" t="s">
        <v>1766</v>
      </c>
      <c r="N245" s="169" t="s">
        <v>1791</v>
      </c>
      <c r="O245" s="36"/>
      <c r="P245" s="170">
        <f>O245*H245</f>
        <v>0</v>
      </c>
      <c r="Q245" s="170">
        <v>0</v>
      </c>
      <c r="R245" s="170">
        <f>Q245*H245</f>
        <v>0</v>
      </c>
      <c r="S245" s="170">
        <v>0</v>
      </c>
      <c r="T245" s="171">
        <f>S245*H245</f>
        <v>0</v>
      </c>
      <c r="AR245" s="18" t="s">
        <v>1879</v>
      </c>
      <c r="AT245" s="18" t="s">
        <v>1874</v>
      </c>
      <c r="AU245" s="18" t="s">
        <v>1828</v>
      </c>
      <c r="AY245" s="18" t="s">
        <v>1872</v>
      </c>
      <c r="BE245" s="172">
        <f>IF(N245="základní",J245,0)</f>
        <v>0</v>
      </c>
      <c r="BF245" s="172">
        <f>IF(N245="snížená",J245,0)</f>
        <v>0</v>
      </c>
      <c r="BG245" s="172">
        <f>IF(N245="zákl. přenesená",J245,0)</f>
        <v>0</v>
      </c>
      <c r="BH245" s="172">
        <f>IF(N245="sníž. přenesená",J245,0)</f>
        <v>0</v>
      </c>
      <c r="BI245" s="172">
        <f>IF(N245="nulová",J245,0)</f>
        <v>0</v>
      </c>
      <c r="BJ245" s="18" t="s">
        <v>1767</v>
      </c>
      <c r="BK245" s="172">
        <f>ROUND(I245*H245,2)</f>
        <v>0</v>
      </c>
      <c r="BL245" s="18" t="s">
        <v>1879</v>
      </c>
      <c r="BM245" s="18" t="s">
        <v>1299</v>
      </c>
    </row>
    <row r="246" spans="2:47" s="1" customFormat="1" ht="13.5">
      <c r="B246" s="35"/>
      <c r="D246" s="173" t="s">
        <v>1881</v>
      </c>
      <c r="F246" s="174" t="s">
        <v>1300</v>
      </c>
      <c r="I246" s="134"/>
      <c r="L246" s="35"/>
      <c r="M246" s="65"/>
      <c r="N246" s="36"/>
      <c r="O246" s="36"/>
      <c r="P246" s="36"/>
      <c r="Q246" s="36"/>
      <c r="R246" s="36"/>
      <c r="S246" s="36"/>
      <c r="T246" s="66"/>
      <c r="AT246" s="18" t="s">
        <v>1881</v>
      </c>
      <c r="AU246" s="18" t="s">
        <v>1828</v>
      </c>
    </row>
    <row r="247" spans="2:47" s="1" customFormat="1" ht="162">
      <c r="B247" s="35"/>
      <c r="D247" s="173" t="s">
        <v>1883</v>
      </c>
      <c r="F247" s="175" t="s">
        <v>1301</v>
      </c>
      <c r="I247" s="134"/>
      <c r="L247" s="35"/>
      <c r="M247" s="65"/>
      <c r="N247" s="36"/>
      <c r="O247" s="36"/>
      <c r="P247" s="36"/>
      <c r="Q247" s="36"/>
      <c r="R247" s="36"/>
      <c r="S247" s="36"/>
      <c r="T247" s="66"/>
      <c r="AT247" s="18" t="s">
        <v>1883</v>
      </c>
      <c r="AU247" s="18" t="s">
        <v>1828</v>
      </c>
    </row>
    <row r="248" spans="2:51" s="12" customFormat="1" ht="13.5">
      <c r="B248" s="184"/>
      <c r="D248" s="173" t="s">
        <v>1885</v>
      </c>
      <c r="E248" s="197" t="s">
        <v>1766</v>
      </c>
      <c r="F248" s="198" t="s">
        <v>1912</v>
      </c>
      <c r="H248" s="193" t="s">
        <v>1766</v>
      </c>
      <c r="I248" s="189"/>
      <c r="L248" s="184"/>
      <c r="M248" s="190"/>
      <c r="N248" s="191"/>
      <c r="O248" s="191"/>
      <c r="P248" s="191"/>
      <c r="Q248" s="191"/>
      <c r="R248" s="191"/>
      <c r="S248" s="191"/>
      <c r="T248" s="192"/>
      <c r="AT248" s="193" t="s">
        <v>1885</v>
      </c>
      <c r="AU248" s="193" t="s">
        <v>1828</v>
      </c>
      <c r="AV248" s="12" t="s">
        <v>1767</v>
      </c>
      <c r="AW248" s="12" t="s">
        <v>1783</v>
      </c>
      <c r="AX248" s="12" t="s">
        <v>1820</v>
      </c>
      <c r="AY248" s="193" t="s">
        <v>1872</v>
      </c>
    </row>
    <row r="249" spans="2:51" s="11" customFormat="1" ht="13.5">
      <c r="B249" s="176"/>
      <c r="D249" s="173" t="s">
        <v>1885</v>
      </c>
      <c r="E249" s="177" t="s">
        <v>1766</v>
      </c>
      <c r="F249" s="178" t="s">
        <v>1302</v>
      </c>
      <c r="H249" s="179">
        <v>6765.5</v>
      </c>
      <c r="I249" s="180"/>
      <c r="L249" s="176"/>
      <c r="M249" s="181"/>
      <c r="N249" s="182"/>
      <c r="O249" s="182"/>
      <c r="P249" s="182"/>
      <c r="Q249" s="182"/>
      <c r="R249" s="182"/>
      <c r="S249" s="182"/>
      <c r="T249" s="183"/>
      <c r="AT249" s="177" t="s">
        <v>1885</v>
      </c>
      <c r="AU249" s="177" t="s">
        <v>1828</v>
      </c>
      <c r="AV249" s="11" t="s">
        <v>1828</v>
      </c>
      <c r="AW249" s="11" t="s">
        <v>1783</v>
      </c>
      <c r="AX249" s="11" t="s">
        <v>1820</v>
      </c>
      <c r="AY249" s="177" t="s">
        <v>1872</v>
      </c>
    </row>
    <row r="250" spans="2:51" s="11" customFormat="1" ht="13.5">
      <c r="B250" s="176"/>
      <c r="D250" s="173" t="s">
        <v>1885</v>
      </c>
      <c r="E250" s="177" t="s">
        <v>1766</v>
      </c>
      <c r="F250" s="178" t="s">
        <v>1303</v>
      </c>
      <c r="H250" s="179">
        <v>20</v>
      </c>
      <c r="I250" s="180"/>
      <c r="L250" s="176"/>
      <c r="M250" s="181"/>
      <c r="N250" s="182"/>
      <c r="O250" s="182"/>
      <c r="P250" s="182"/>
      <c r="Q250" s="182"/>
      <c r="R250" s="182"/>
      <c r="S250" s="182"/>
      <c r="T250" s="183"/>
      <c r="AT250" s="177" t="s">
        <v>1885</v>
      </c>
      <c r="AU250" s="177" t="s">
        <v>1828</v>
      </c>
      <c r="AV250" s="11" t="s">
        <v>1828</v>
      </c>
      <c r="AW250" s="11" t="s">
        <v>1783</v>
      </c>
      <c r="AX250" s="11" t="s">
        <v>1820</v>
      </c>
      <c r="AY250" s="177" t="s">
        <v>1872</v>
      </c>
    </row>
    <row r="251" spans="2:51" s="11" customFormat="1" ht="13.5">
      <c r="B251" s="176"/>
      <c r="D251" s="173" t="s">
        <v>1885</v>
      </c>
      <c r="E251" s="177" t="s">
        <v>1766</v>
      </c>
      <c r="F251" s="178" t="s">
        <v>1766</v>
      </c>
      <c r="H251" s="179">
        <v>0</v>
      </c>
      <c r="I251" s="180"/>
      <c r="L251" s="176"/>
      <c r="M251" s="181"/>
      <c r="N251" s="182"/>
      <c r="O251" s="182"/>
      <c r="P251" s="182"/>
      <c r="Q251" s="182"/>
      <c r="R251" s="182"/>
      <c r="S251" s="182"/>
      <c r="T251" s="183"/>
      <c r="AT251" s="177" t="s">
        <v>1885</v>
      </c>
      <c r="AU251" s="177" t="s">
        <v>1828</v>
      </c>
      <c r="AV251" s="11" t="s">
        <v>1828</v>
      </c>
      <c r="AW251" s="11" t="s">
        <v>1783</v>
      </c>
      <c r="AX251" s="11" t="s">
        <v>1820</v>
      </c>
      <c r="AY251" s="177" t="s">
        <v>1872</v>
      </c>
    </row>
    <row r="252" spans="2:51" s="12" customFormat="1" ht="13.5">
      <c r="B252" s="184"/>
      <c r="D252" s="173" t="s">
        <v>1885</v>
      </c>
      <c r="E252" s="197" t="s">
        <v>1766</v>
      </c>
      <c r="F252" s="198" t="s">
        <v>1951</v>
      </c>
      <c r="H252" s="193" t="s">
        <v>1766</v>
      </c>
      <c r="I252" s="189"/>
      <c r="L252" s="184"/>
      <c r="M252" s="190"/>
      <c r="N252" s="191"/>
      <c r="O252" s="191"/>
      <c r="P252" s="191"/>
      <c r="Q252" s="191"/>
      <c r="R252" s="191"/>
      <c r="S252" s="191"/>
      <c r="T252" s="192"/>
      <c r="AT252" s="193" t="s">
        <v>1885</v>
      </c>
      <c r="AU252" s="193" t="s">
        <v>1828</v>
      </c>
      <c r="AV252" s="12" t="s">
        <v>1767</v>
      </c>
      <c r="AW252" s="12" t="s">
        <v>1783</v>
      </c>
      <c r="AX252" s="12" t="s">
        <v>1820</v>
      </c>
      <c r="AY252" s="193" t="s">
        <v>1872</v>
      </c>
    </row>
    <row r="253" spans="2:51" s="11" customFormat="1" ht="13.5">
      <c r="B253" s="176"/>
      <c r="D253" s="173" t="s">
        <v>1885</v>
      </c>
      <c r="E253" s="177" t="s">
        <v>1766</v>
      </c>
      <c r="F253" s="178" t="s">
        <v>1304</v>
      </c>
      <c r="H253" s="179">
        <v>100</v>
      </c>
      <c r="I253" s="180"/>
      <c r="L253" s="176"/>
      <c r="M253" s="181"/>
      <c r="N253" s="182"/>
      <c r="O253" s="182"/>
      <c r="P253" s="182"/>
      <c r="Q253" s="182"/>
      <c r="R253" s="182"/>
      <c r="S253" s="182"/>
      <c r="T253" s="183"/>
      <c r="AT253" s="177" t="s">
        <v>1885</v>
      </c>
      <c r="AU253" s="177" t="s">
        <v>1828</v>
      </c>
      <c r="AV253" s="11" t="s">
        <v>1828</v>
      </c>
      <c r="AW253" s="11" t="s">
        <v>1783</v>
      </c>
      <c r="AX253" s="11" t="s">
        <v>1820</v>
      </c>
      <c r="AY253" s="177" t="s">
        <v>1872</v>
      </c>
    </row>
    <row r="254" spans="2:51" s="11" customFormat="1" ht="13.5">
      <c r="B254" s="176"/>
      <c r="D254" s="173" t="s">
        <v>1885</v>
      </c>
      <c r="E254" s="177" t="s">
        <v>1766</v>
      </c>
      <c r="F254" s="178" t="s">
        <v>1305</v>
      </c>
      <c r="H254" s="179">
        <v>75</v>
      </c>
      <c r="I254" s="180"/>
      <c r="L254" s="176"/>
      <c r="M254" s="181"/>
      <c r="N254" s="182"/>
      <c r="O254" s="182"/>
      <c r="P254" s="182"/>
      <c r="Q254" s="182"/>
      <c r="R254" s="182"/>
      <c r="S254" s="182"/>
      <c r="T254" s="183"/>
      <c r="AT254" s="177" t="s">
        <v>1885</v>
      </c>
      <c r="AU254" s="177" t="s">
        <v>1828</v>
      </c>
      <c r="AV254" s="11" t="s">
        <v>1828</v>
      </c>
      <c r="AW254" s="11" t="s">
        <v>1783</v>
      </c>
      <c r="AX254" s="11" t="s">
        <v>1820</v>
      </c>
      <c r="AY254" s="177" t="s">
        <v>1872</v>
      </c>
    </row>
    <row r="255" spans="2:51" s="13" customFormat="1" ht="13.5">
      <c r="B255" s="199"/>
      <c r="D255" s="173" t="s">
        <v>1885</v>
      </c>
      <c r="E255" s="219" t="s">
        <v>1766</v>
      </c>
      <c r="F255" s="220" t="s">
        <v>1916</v>
      </c>
      <c r="H255" s="221">
        <v>6960.5</v>
      </c>
      <c r="I255" s="203"/>
      <c r="L255" s="199"/>
      <c r="M255" s="204"/>
      <c r="N255" s="205"/>
      <c r="O255" s="205"/>
      <c r="P255" s="205"/>
      <c r="Q255" s="205"/>
      <c r="R255" s="205"/>
      <c r="S255" s="205"/>
      <c r="T255" s="206"/>
      <c r="AT255" s="207" t="s">
        <v>1885</v>
      </c>
      <c r="AU255" s="207" t="s">
        <v>1828</v>
      </c>
      <c r="AV255" s="13" t="s">
        <v>1879</v>
      </c>
      <c r="AW255" s="13" t="s">
        <v>1783</v>
      </c>
      <c r="AX255" s="13" t="s">
        <v>1767</v>
      </c>
      <c r="AY255" s="207" t="s">
        <v>1872</v>
      </c>
    </row>
    <row r="256" spans="2:63" s="10" customFormat="1" ht="29.25" customHeight="1">
      <c r="B256" s="146"/>
      <c r="D256" s="157" t="s">
        <v>1819</v>
      </c>
      <c r="E256" s="158" t="s">
        <v>1828</v>
      </c>
      <c r="F256" s="158" t="s">
        <v>1306</v>
      </c>
      <c r="I256" s="149"/>
      <c r="J256" s="159">
        <f>BK256</f>
        <v>0</v>
      </c>
      <c r="L256" s="146"/>
      <c r="M256" s="151"/>
      <c r="N256" s="152"/>
      <c r="O256" s="152"/>
      <c r="P256" s="153">
        <f>SUM(P257:P272)</f>
        <v>0</v>
      </c>
      <c r="Q256" s="152"/>
      <c r="R256" s="153">
        <f>SUM(R257:R272)</f>
        <v>1.0573000000000001</v>
      </c>
      <c r="S256" s="152"/>
      <c r="T256" s="154">
        <f>SUM(T257:T272)</f>
        <v>0</v>
      </c>
      <c r="AR256" s="147" t="s">
        <v>1767</v>
      </c>
      <c r="AT256" s="155" t="s">
        <v>1819</v>
      </c>
      <c r="AU256" s="155" t="s">
        <v>1767</v>
      </c>
      <c r="AY256" s="147" t="s">
        <v>1872</v>
      </c>
      <c r="BK256" s="156">
        <f>SUM(BK257:BK272)</f>
        <v>0</v>
      </c>
    </row>
    <row r="257" spans="2:65" s="1" customFormat="1" ht="31.5" customHeight="1">
      <c r="B257" s="160"/>
      <c r="C257" s="161" t="s">
        <v>1307</v>
      </c>
      <c r="D257" s="161" t="s">
        <v>1874</v>
      </c>
      <c r="E257" s="162" t="s">
        <v>1308</v>
      </c>
      <c r="F257" s="163" t="s">
        <v>1309</v>
      </c>
      <c r="G257" s="164" t="s">
        <v>1942</v>
      </c>
      <c r="H257" s="165">
        <v>163.5</v>
      </c>
      <c r="I257" s="166"/>
      <c r="J257" s="167">
        <f>ROUND(I257*H257,2)</f>
        <v>0</v>
      </c>
      <c r="K257" s="163" t="s">
        <v>1878</v>
      </c>
      <c r="L257" s="35"/>
      <c r="M257" s="168" t="s">
        <v>1766</v>
      </c>
      <c r="N257" s="169" t="s">
        <v>1791</v>
      </c>
      <c r="O257" s="36"/>
      <c r="P257" s="170">
        <f>O257*H257</f>
        <v>0</v>
      </c>
      <c r="Q257" s="170">
        <v>0</v>
      </c>
      <c r="R257" s="170">
        <f>Q257*H257</f>
        <v>0</v>
      </c>
      <c r="S257" s="170">
        <v>0</v>
      </c>
      <c r="T257" s="171">
        <f>S257*H257</f>
        <v>0</v>
      </c>
      <c r="AR257" s="18" t="s">
        <v>1879</v>
      </c>
      <c r="AT257" s="18" t="s">
        <v>1874</v>
      </c>
      <c r="AU257" s="18" t="s">
        <v>1828</v>
      </c>
      <c r="AY257" s="18" t="s">
        <v>1872</v>
      </c>
      <c r="BE257" s="172">
        <f>IF(N257="základní",J257,0)</f>
        <v>0</v>
      </c>
      <c r="BF257" s="172">
        <f>IF(N257="snížená",J257,0)</f>
        <v>0</v>
      </c>
      <c r="BG257" s="172">
        <f>IF(N257="zákl. přenesená",J257,0)</f>
        <v>0</v>
      </c>
      <c r="BH257" s="172">
        <f>IF(N257="sníž. přenesená",J257,0)</f>
        <v>0</v>
      </c>
      <c r="BI257" s="172">
        <f>IF(N257="nulová",J257,0)</f>
        <v>0</v>
      </c>
      <c r="BJ257" s="18" t="s">
        <v>1767</v>
      </c>
      <c r="BK257" s="172">
        <f>ROUND(I257*H257,2)</f>
        <v>0</v>
      </c>
      <c r="BL257" s="18" t="s">
        <v>1879</v>
      </c>
      <c r="BM257" s="18" t="s">
        <v>1310</v>
      </c>
    </row>
    <row r="258" spans="2:47" s="1" customFormat="1" ht="27">
      <c r="B258" s="35"/>
      <c r="D258" s="173" t="s">
        <v>1881</v>
      </c>
      <c r="F258" s="174" t="s">
        <v>1311</v>
      </c>
      <c r="I258" s="134"/>
      <c r="L258" s="35"/>
      <c r="M258" s="65"/>
      <c r="N258" s="36"/>
      <c r="O258" s="36"/>
      <c r="P258" s="36"/>
      <c r="Q258" s="36"/>
      <c r="R258" s="36"/>
      <c r="S258" s="36"/>
      <c r="T258" s="66"/>
      <c r="AT258" s="18" t="s">
        <v>1881</v>
      </c>
      <c r="AU258" s="18" t="s">
        <v>1828</v>
      </c>
    </row>
    <row r="259" spans="2:47" s="1" customFormat="1" ht="81">
      <c r="B259" s="35"/>
      <c r="D259" s="173" t="s">
        <v>1883</v>
      </c>
      <c r="F259" s="175" t="s">
        <v>1312</v>
      </c>
      <c r="I259" s="134"/>
      <c r="L259" s="35"/>
      <c r="M259" s="65"/>
      <c r="N259" s="36"/>
      <c r="O259" s="36"/>
      <c r="P259" s="36"/>
      <c r="Q259" s="36"/>
      <c r="R259" s="36"/>
      <c r="S259" s="36"/>
      <c r="T259" s="66"/>
      <c r="AT259" s="18" t="s">
        <v>1883</v>
      </c>
      <c r="AU259" s="18" t="s">
        <v>1828</v>
      </c>
    </row>
    <row r="260" spans="2:51" s="12" customFormat="1" ht="13.5">
      <c r="B260" s="184"/>
      <c r="D260" s="173" t="s">
        <v>1885</v>
      </c>
      <c r="E260" s="197" t="s">
        <v>1766</v>
      </c>
      <c r="F260" s="198" t="s">
        <v>1313</v>
      </c>
      <c r="H260" s="193" t="s">
        <v>1766</v>
      </c>
      <c r="I260" s="189"/>
      <c r="L260" s="184"/>
      <c r="M260" s="190"/>
      <c r="N260" s="191"/>
      <c r="O260" s="191"/>
      <c r="P260" s="191"/>
      <c r="Q260" s="191"/>
      <c r="R260" s="191"/>
      <c r="S260" s="191"/>
      <c r="T260" s="192"/>
      <c r="AT260" s="193" t="s">
        <v>1885</v>
      </c>
      <c r="AU260" s="193" t="s">
        <v>1828</v>
      </c>
      <c r="AV260" s="12" t="s">
        <v>1767</v>
      </c>
      <c r="AW260" s="12" t="s">
        <v>1783</v>
      </c>
      <c r="AX260" s="12" t="s">
        <v>1820</v>
      </c>
      <c r="AY260" s="193" t="s">
        <v>1872</v>
      </c>
    </row>
    <row r="261" spans="2:51" s="11" customFormat="1" ht="13.5">
      <c r="B261" s="176"/>
      <c r="D261" s="185" t="s">
        <v>1885</v>
      </c>
      <c r="E261" s="194" t="s">
        <v>1766</v>
      </c>
      <c r="F261" s="195" t="s">
        <v>1314</v>
      </c>
      <c r="H261" s="196">
        <v>163.5</v>
      </c>
      <c r="I261" s="180"/>
      <c r="L261" s="176"/>
      <c r="M261" s="181"/>
      <c r="N261" s="182"/>
      <c r="O261" s="182"/>
      <c r="P261" s="182"/>
      <c r="Q261" s="182"/>
      <c r="R261" s="182"/>
      <c r="S261" s="182"/>
      <c r="T261" s="183"/>
      <c r="AT261" s="177" t="s">
        <v>1885</v>
      </c>
      <c r="AU261" s="177" t="s">
        <v>1828</v>
      </c>
      <c r="AV261" s="11" t="s">
        <v>1828</v>
      </c>
      <c r="AW261" s="11" t="s">
        <v>1783</v>
      </c>
      <c r="AX261" s="11" t="s">
        <v>1767</v>
      </c>
      <c r="AY261" s="177" t="s">
        <v>1872</v>
      </c>
    </row>
    <row r="262" spans="2:65" s="1" customFormat="1" ht="22.5" customHeight="1">
      <c r="B262" s="160"/>
      <c r="C262" s="161" t="s">
        <v>1315</v>
      </c>
      <c r="D262" s="161" t="s">
        <v>1874</v>
      </c>
      <c r="E262" s="162" t="s">
        <v>1316</v>
      </c>
      <c r="F262" s="163" t="s">
        <v>1317</v>
      </c>
      <c r="G262" s="164" t="s">
        <v>1942</v>
      </c>
      <c r="H262" s="165">
        <v>26.16</v>
      </c>
      <c r="I262" s="166"/>
      <c r="J262" s="167">
        <f>ROUND(I262*H262,2)</f>
        <v>0</v>
      </c>
      <c r="K262" s="163" t="s">
        <v>1878</v>
      </c>
      <c r="L262" s="35"/>
      <c r="M262" s="168" t="s">
        <v>1766</v>
      </c>
      <c r="N262" s="169" t="s">
        <v>1791</v>
      </c>
      <c r="O262" s="36"/>
      <c r="P262" s="170">
        <f>O262*H262</f>
        <v>0</v>
      </c>
      <c r="Q262" s="170">
        <v>0</v>
      </c>
      <c r="R262" s="170">
        <f>Q262*H262</f>
        <v>0</v>
      </c>
      <c r="S262" s="170">
        <v>0</v>
      </c>
      <c r="T262" s="171">
        <f>S262*H262</f>
        <v>0</v>
      </c>
      <c r="AR262" s="18" t="s">
        <v>1879</v>
      </c>
      <c r="AT262" s="18" t="s">
        <v>1874</v>
      </c>
      <c r="AU262" s="18" t="s">
        <v>1828</v>
      </c>
      <c r="AY262" s="18" t="s">
        <v>1872</v>
      </c>
      <c r="BE262" s="172">
        <f>IF(N262="základní",J262,0)</f>
        <v>0</v>
      </c>
      <c r="BF262" s="172">
        <f>IF(N262="snížená",J262,0)</f>
        <v>0</v>
      </c>
      <c r="BG262" s="172">
        <f>IF(N262="zákl. přenesená",J262,0)</f>
        <v>0</v>
      </c>
      <c r="BH262" s="172">
        <f>IF(N262="sníž. přenesená",J262,0)</f>
        <v>0</v>
      </c>
      <c r="BI262" s="172">
        <f>IF(N262="nulová",J262,0)</f>
        <v>0</v>
      </c>
      <c r="BJ262" s="18" t="s">
        <v>1767</v>
      </c>
      <c r="BK262" s="172">
        <f>ROUND(I262*H262,2)</f>
        <v>0</v>
      </c>
      <c r="BL262" s="18" t="s">
        <v>1879</v>
      </c>
      <c r="BM262" s="18" t="s">
        <v>1318</v>
      </c>
    </row>
    <row r="263" spans="2:47" s="1" customFormat="1" ht="13.5">
      <c r="B263" s="35"/>
      <c r="D263" s="173" t="s">
        <v>1881</v>
      </c>
      <c r="F263" s="174" t="s">
        <v>1319</v>
      </c>
      <c r="I263" s="134"/>
      <c r="L263" s="35"/>
      <c r="M263" s="65"/>
      <c r="N263" s="36"/>
      <c r="O263" s="36"/>
      <c r="P263" s="36"/>
      <c r="Q263" s="36"/>
      <c r="R263" s="36"/>
      <c r="S263" s="36"/>
      <c r="T263" s="66"/>
      <c r="AT263" s="18" t="s">
        <v>1881</v>
      </c>
      <c r="AU263" s="18" t="s">
        <v>1828</v>
      </c>
    </row>
    <row r="264" spans="2:47" s="1" customFormat="1" ht="40.5">
      <c r="B264" s="35"/>
      <c r="D264" s="173" t="s">
        <v>1883</v>
      </c>
      <c r="F264" s="175" t="s">
        <v>1320</v>
      </c>
      <c r="I264" s="134"/>
      <c r="L264" s="35"/>
      <c r="M264" s="65"/>
      <c r="N264" s="36"/>
      <c r="O264" s="36"/>
      <c r="P264" s="36"/>
      <c r="Q264" s="36"/>
      <c r="R264" s="36"/>
      <c r="S264" s="36"/>
      <c r="T264" s="66"/>
      <c r="AT264" s="18" t="s">
        <v>1883</v>
      </c>
      <c r="AU264" s="18" t="s">
        <v>1828</v>
      </c>
    </row>
    <row r="265" spans="2:51" s="12" customFormat="1" ht="13.5">
      <c r="B265" s="184"/>
      <c r="D265" s="173" t="s">
        <v>1885</v>
      </c>
      <c r="E265" s="197" t="s">
        <v>1766</v>
      </c>
      <c r="F265" s="198" t="s">
        <v>1321</v>
      </c>
      <c r="H265" s="193" t="s">
        <v>1766</v>
      </c>
      <c r="I265" s="189"/>
      <c r="L265" s="184"/>
      <c r="M265" s="190"/>
      <c r="N265" s="191"/>
      <c r="O265" s="191"/>
      <c r="P265" s="191"/>
      <c r="Q265" s="191"/>
      <c r="R265" s="191"/>
      <c r="S265" s="191"/>
      <c r="T265" s="192"/>
      <c r="AT265" s="193" t="s">
        <v>1885</v>
      </c>
      <c r="AU265" s="193" t="s">
        <v>1828</v>
      </c>
      <c r="AV265" s="12" t="s">
        <v>1767</v>
      </c>
      <c r="AW265" s="12" t="s">
        <v>1783</v>
      </c>
      <c r="AX265" s="12" t="s">
        <v>1820</v>
      </c>
      <c r="AY265" s="193" t="s">
        <v>1872</v>
      </c>
    </row>
    <row r="266" spans="2:51" s="11" customFormat="1" ht="13.5">
      <c r="B266" s="176"/>
      <c r="D266" s="185" t="s">
        <v>1885</v>
      </c>
      <c r="E266" s="194" t="s">
        <v>1766</v>
      </c>
      <c r="F266" s="195" t="s">
        <v>1322</v>
      </c>
      <c r="H266" s="196">
        <v>26.16</v>
      </c>
      <c r="I266" s="180"/>
      <c r="L266" s="176"/>
      <c r="M266" s="181"/>
      <c r="N266" s="182"/>
      <c r="O266" s="182"/>
      <c r="P266" s="182"/>
      <c r="Q266" s="182"/>
      <c r="R266" s="182"/>
      <c r="S266" s="182"/>
      <c r="T266" s="183"/>
      <c r="AT266" s="177" t="s">
        <v>1885</v>
      </c>
      <c r="AU266" s="177" t="s">
        <v>1828</v>
      </c>
      <c r="AV266" s="11" t="s">
        <v>1828</v>
      </c>
      <c r="AW266" s="11" t="s">
        <v>1783</v>
      </c>
      <c r="AX266" s="11" t="s">
        <v>1767</v>
      </c>
      <c r="AY266" s="177" t="s">
        <v>1872</v>
      </c>
    </row>
    <row r="267" spans="2:65" s="1" customFormat="1" ht="22.5" customHeight="1">
      <c r="B267" s="160"/>
      <c r="C267" s="161" t="s">
        <v>1323</v>
      </c>
      <c r="D267" s="161" t="s">
        <v>1874</v>
      </c>
      <c r="E267" s="162" t="s">
        <v>1324</v>
      </c>
      <c r="F267" s="163" t="s">
        <v>1325</v>
      </c>
      <c r="G267" s="164" t="s">
        <v>1920</v>
      </c>
      <c r="H267" s="165">
        <v>1090</v>
      </c>
      <c r="I267" s="166"/>
      <c r="J267" s="167">
        <f>ROUND(I267*H267,2)</f>
        <v>0</v>
      </c>
      <c r="K267" s="163" t="s">
        <v>1878</v>
      </c>
      <c r="L267" s="35"/>
      <c r="M267" s="168" t="s">
        <v>1766</v>
      </c>
      <c r="N267" s="169" t="s">
        <v>1791</v>
      </c>
      <c r="O267" s="36"/>
      <c r="P267" s="170">
        <f>O267*H267</f>
        <v>0</v>
      </c>
      <c r="Q267" s="170">
        <v>0.00049</v>
      </c>
      <c r="R267" s="170">
        <f>Q267*H267</f>
        <v>0.5341</v>
      </c>
      <c r="S267" s="170">
        <v>0</v>
      </c>
      <c r="T267" s="171">
        <f>S267*H267</f>
        <v>0</v>
      </c>
      <c r="AR267" s="18" t="s">
        <v>1879</v>
      </c>
      <c r="AT267" s="18" t="s">
        <v>1874</v>
      </c>
      <c r="AU267" s="18" t="s">
        <v>1828</v>
      </c>
      <c r="AY267" s="18" t="s">
        <v>1872</v>
      </c>
      <c r="BE267" s="172">
        <f>IF(N267="základní",J267,0)</f>
        <v>0</v>
      </c>
      <c r="BF267" s="172">
        <f>IF(N267="snížená",J267,0)</f>
        <v>0</v>
      </c>
      <c r="BG267" s="172">
        <f>IF(N267="zákl. přenesená",J267,0)</f>
        <v>0</v>
      </c>
      <c r="BH267" s="172">
        <f>IF(N267="sníž. přenesená",J267,0)</f>
        <v>0</v>
      </c>
      <c r="BI267" s="172">
        <f>IF(N267="nulová",J267,0)</f>
        <v>0</v>
      </c>
      <c r="BJ267" s="18" t="s">
        <v>1767</v>
      </c>
      <c r="BK267" s="172">
        <f>ROUND(I267*H267,2)</f>
        <v>0</v>
      </c>
      <c r="BL267" s="18" t="s">
        <v>1879</v>
      </c>
      <c r="BM267" s="18" t="s">
        <v>1326</v>
      </c>
    </row>
    <row r="268" spans="2:47" s="1" customFormat="1" ht="13.5">
      <c r="B268" s="35"/>
      <c r="D268" s="173" t="s">
        <v>1881</v>
      </c>
      <c r="F268" s="174" t="s">
        <v>1327</v>
      </c>
      <c r="I268" s="134"/>
      <c r="L268" s="35"/>
      <c r="M268" s="65"/>
      <c r="N268" s="36"/>
      <c r="O268" s="36"/>
      <c r="P268" s="36"/>
      <c r="Q268" s="36"/>
      <c r="R268" s="36"/>
      <c r="S268" s="36"/>
      <c r="T268" s="66"/>
      <c r="AT268" s="18" t="s">
        <v>1881</v>
      </c>
      <c r="AU268" s="18" t="s">
        <v>1828</v>
      </c>
    </row>
    <row r="269" spans="2:47" s="1" customFormat="1" ht="54">
      <c r="B269" s="35"/>
      <c r="D269" s="173" t="s">
        <v>1883</v>
      </c>
      <c r="F269" s="175" t="s">
        <v>1328</v>
      </c>
      <c r="I269" s="134"/>
      <c r="L269" s="35"/>
      <c r="M269" s="65"/>
      <c r="N269" s="36"/>
      <c r="O269" s="36"/>
      <c r="P269" s="36"/>
      <c r="Q269" s="36"/>
      <c r="R269" s="36"/>
      <c r="S269" s="36"/>
      <c r="T269" s="66"/>
      <c r="AT269" s="18" t="s">
        <v>1883</v>
      </c>
      <c r="AU269" s="18" t="s">
        <v>1828</v>
      </c>
    </row>
    <row r="270" spans="2:51" s="12" customFormat="1" ht="13.5">
      <c r="B270" s="184"/>
      <c r="D270" s="173" t="s">
        <v>1885</v>
      </c>
      <c r="E270" s="197" t="s">
        <v>1766</v>
      </c>
      <c r="F270" s="198" t="s">
        <v>1329</v>
      </c>
      <c r="H270" s="193" t="s">
        <v>1766</v>
      </c>
      <c r="I270" s="189"/>
      <c r="L270" s="184"/>
      <c r="M270" s="190"/>
      <c r="N270" s="191"/>
      <c r="O270" s="191"/>
      <c r="P270" s="191"/>
      <c r="Q270" s="191"/>
      <c r="R270" s="191"/>
      <c r="S270" s="191"/>
      <c r="T270" s="192"/>
      <c r="AT270" s="193" t="s">
        <v>1885</v>
      </c>
      <c r="AU270" s="193" t="s">
        <v>1828</v>
      </c>
      <c r="AV270" s="12" t="s">
        <v>1767</v>
      </c>
      <c r="AW270" s="12" t="s">
        <v>1783</v>
      </c>
      <c r="AX270" s="12" t="s">
        <v>1820</v>
      </c>
      <c r="AY270" s="193" t="s">
        <v>1872</v>
      </c>
    </row>
    <row r="271" spans="2:51" s="11" customFormat="1" ht="13.5">
      <c r="B271" s="176"/>
      <c r="D271" s="185" t="s">
        <v>1885</v>
      </c>
      <c r="E271" s="194" t="s">
        <v>1766</v>
      </c>
      <c r="F271" s="195" t="s">
        <v>1330</v>
      </c>
      <c r="H271" s="196">
        <v>1090</v>
      </c>
      <c r="I271" s="180"/>
      <c r="L271" s="176"/>
      <c r="M271" s="181"/>
      <c r="N271" s="182"/>
      <c r="O271" s="182"/>
      <c r="P271" s="182"/>
      <c r="Q271" s="182"/>
      <c r="R271" s="182"/>
      <c r="S271" s="182"/>
      <c r="T271" s="183"/>
      <c r="AT271" s="177" t="s">
        <v>1885</v>
      </c>
      <c r="AU271" s="177" t="s">
        <v>1828</v>
      </c>
      <c r="AV271" s="11" t="s">
        <v>1828</v>
      </c>
      <c r="AW271" s="11" t="s">
        <v>1783</v>
      </c>
      <c r="AX271" s="11" t="s">
        <v>1767</v>
      </c>
      <c r="AY271" s="177" t="s">
        <v>1872</v>
      </c>
    </row>
    <row r="272" spans="2:65" s="1" customFormat="1" ht="22.5" customHeight="1">
      <c r="B272" s="160"/>
      <c r="C272" s="209" t="s">
        <v>1331</v>
      </c>
      <c r="D272" s="209" t="s">
        <v>1282</v>
      </c>
      <c r="E272" s="210" t="s">
        <v>1332</v>
      </c>
      <c r="F272" s="211" t="s">
        <v>1333</v>
      </c>
      <c r="G272" s="212" t="s">
        <v>1920</v>
      </c>
      <c r="H272" s="213">
        <v>1090</v>
      </c>
      <c r="I272" s="214"/>
      <c r="J272" s="215">
        <f>ROUND(I272*H272,2)</f>
        <v>0</v>
      </c>
      <c r="K272" s="211" t="s">
        <v>1878</v>
      </c>
      <c r="L272" s="216"/>
      <c r="M272" s="217" t="s">
        <v>1766</v>
      </c>
      <c r="N272" s="218" t="s">
        <v>1791</v>
      </c>
      <c r="O272" s="36"/>
      <c r="P272" s="170">
        <f>O272*H272</f>
        <v>0</v>
      </c>
      <c r="Q272" s="170">
        <v>0.00048</v>
      </c>
      <c r="R272" s="170">
        <f>Q272*H272</f>
        <v>0.5232</v>
      </c>
      <c r="S272" s="170">
        <v>0</v>
      </c>
      <c r="T272" s="171">
        <f>S272*H272</f>
        <v>0</v>
      </c>
      <c r="AR272" s="18" t="s">
        <v>1933</v>
      </c>
      <c r="AT272" s="18" t="s">
        <v>1282</v>
      </c>
      <c r="AU272" s="18" t="s">
        <v>1828</v>
      </c>
      <c r="AY272" s="18" t="s">
        <v>1872</v>
      </c>
      <c r="BE272" s="172">
        <f>IF(N272="základní",J272,0)</f>
        <v>0</v>
      </c>
      <c r="BF272" s="172">
        <f>IF(N272="snížená",J272,0)</f>
        <v>0</v>
      </c>
      <c r="BG272" s="172">
        <f>IF(N272="zákl. přenesená",J272,0)</f>
        <v>0</v>
      </c>
      <c r="BH272" s="172">
        <f>IF(N272="sníž. přenesená",J272,0)</f>
        <v>0</v>
      </c>
      <c r="BI272" s="172">
        <f>IF(N272="nulová",J272,0)</f>
        <v>0</v>
      </c>
      <c r="BJ272" s="18" t="s">
        <v>1767</v>
      </c>
      <c r="BK272" s="172">
        <f>ROUND(I272*H272,2)</f>
        <v>0</v>
      </c>
      <c r="BL272" s="18" t="s">
        <v>1879</v>
      </c>
      <c r="BM272" s="18" t="s">
        <v>1334</v>
      </c>
    </row>
    <row r="273" spans="2:63" s="10" customFormat="1" ht="29.25" customHeight="1">
      <c r="B273" s="146"/>
      <c r="D273" s="157" t="s">
        <v>1819</v>
      </c>
      <c r="E273" s="158" t="s">
        <v>1879</v>
      </c>
      <c r="F273" s="158" t="s">
        <v>1335</v>
      </c>
      <c r="I273" s="149"/>
      <c r="J273" s="159">
        <f>BK273</f>
        <v>0</v>
      </c>
      <c r="L273" s="146"/>
      <c r="M273" s="151"/>
      <c r="N273" s="152"/>
      <c r="O273" s="152"/>
      <c r="P273" s="153">
        <f>SUM(P274:P295)</f>
        <v>0</v>
      </c>
      <c r="Q273" s="152"/>
      <c r="R273" s="153">
        <f>SUM(R274:R295)</f>
        <v>6074.722860000001</v>
      </c>
      <c r="S273" s="152"/>
      <c r="T273" s="154">
        <f>SUM(T274:T295)</f>
        <v>0</v>
      </c>
      <c r="AR273" s="147" t="s">
        <v>1767</v>
      </c>
      <c r="AT273" s="155" t="s">
        <v>1819</v>
      </c>
      <c r="AU273" s="155" t="s">
        <v>1767</v>
      </c>
      <c r="AY273" s="147" t="s">
        <v>1872</v>
      </c>
      <c r="BK273" s="156">
        <f>SUM(BK274:BK295)</f>
        <v>0</v>
      </c>
    </row>
    <row r="274" spans="2:65" s="1" customFormat="1" ht="22.5" customHeight="1">
      <c r="B274" s="160"/>
      <c r="C274" s="161" t="s">
        <v>1336</v>
      </c>
      <c r="D274" s="161" t="s">
        <v>1874</v>
      </c>
      <c r="E274" s="162" t="s">
        <v>1337</v>
      </c>
      <c r="F274" s="163" t="s">
        <v>1338</v>
      </c>
      <c r="G274" s="164" t="s">
        <v>1942</v>
      </c>
      <c r="H274" s="165">
        <v>8.64</v>
      </c>
      <c r="I274" s="166"/>
      <c r="J274" s="167">
        <f>ROUND(I274*H274,2)</f>
        <v>0</v>
      </c>
      <c r="K274" s="163" t="s">
        <v>1878</v>
      </c>
      <c r="L274" s="35"/>
      <c r="M274" s="168" t="s">
        <v>1766</v>
      </c>
      <c r="N274" s="169" t="s">
        <v>1791</v>
      </c>
      <c r="O274" s="36"/>
      <c r="P274" s="170">
        <f>O274*H274</f>
        <v>0</v>
      </c>
      <c r="Q274" s="170">
        <v>0</v>
      </c>
      <c r="R274" s="170">
        <f>Q274*H274</f>
        <v>0</v>
      </c>
      <c r="S274" s="170">
        <v>0</v>
      </c>
      <c r="T274" s="171">
        <f>S274*H274</f>
        <v>0</v>
      </c>
      <c r="AR274" s="18" t="s">
        <v>1879</v>
      </c>
      <c r="AT274" s="18" t="s">
        <v>1874</v>
      </c>
      <c r="AU274" s="18" t="s">
        <v>1828</v>
      </c>
      <c r="AY274" s="18" t="s">
        <v>1872</v>
      </c>
      <c r="BE274" s="172">
        <f>IF(N274="základní",J274,0)</f>
        <v>0</v>
      </c>
      <c r="BF274" s="172">
        <f>IF(N274="snížená",J274,0)</f>
        <v>0</v>
      </c>
      <c r="BG274" s="172">
        <f>IF(N274="zákl. přenesená",J274,0)</f>
        <v>0</v>
      </c>
      <c r="BH274" s="172">
        <f>IF(N274="sníž. přenesená",J274,0)</f>
        <v>0</v>
      </c>
      <c r="BI274" s="172">
        <f>IF(N274="nulová",J274,0)</f>
        <v>0</v>
      </c>
      <c r="BJ274" s="18" t="s">
        <v>1767</v>
      </c>
      <c r="BK274" s="172">
        <f>ROUND(I274*H274,2)</f>
        <v>0</v>
      </c>
      <c r="BL274" s="18" t="s">
        <v>1879</v>
      </c>
      <c r="BM274" s="18" t="s">
        <v>1339</v>
      </c>
    </row>
    <row r="275" spans="2:47" s="1" customFormat="1" ht="27">
      <c r="B275" s="35"/>
      <c r="D275" s="173" t="s">
        <v>1881</v>
      </c>
      <c r="F275" s="174" t="s">
        <v>1340</v>
      </c>
      <c r="I275" s="134"/>
      <c r="L275" s="35"/>
      <c r="M275" s="65"/>
      <c r="N275" s="36"/>
      <c r="O275" s="36"/>
      <c r="P275" s="36"/>
      <c r="Q275" s="36"/>
      <c r="R275" s="36"/>
      <c r="S275" s="36"/>
      <c r="T275" s="66"/>
      <c r="AT275" s="18" t="s">
        <v>1881</v>
      </c>
      <c r="AU275" s="18" t="s">
        <v>1828</v>
      </c>
    </row>
    <row r="276" spans="2:47" s="1" customFormat="1" ht="54">
      <c r="B276" s="35"/>
      <c r="D276" s="173" t="s">
        <v>1883</v>
      </c>
      <c r="F276" s="175" t="s">
        <v>1341</v>
      </c>
      <c r="I276" s="134"/>
      <c r="L276" s="35"/>
      <c r="M276" s="65"/>
      <c r="N276" s="36"/>
      <c r="O276" s="36"/>
      <c r="P276" s="36"/>
      <c r="Q276" s="36"/>
      <c r="R276" s="36"/>
      <c r="S276" s="36"/>
      <c r="T276" s="66"/>
      <c r="AT276" s="18" t="s">
        <v>1883</v>
      </c>
      <c r="AU276" s="18" t="s">
        <v>1828</v>
      </c>
    </row>
    <row r="277" spans="2:51" s="12" customFormat="1" ht="13.5">
      <c r="B277" s="184"/>
      <c r="D277" s="173" t="s">
        <v>1885</v>
      </c>
      <c r="E277" s="197" t="s">
        <v>1766</v>
      </c>
      <c r="F277" s="198" t="s">
        <v>1342</v>
      </c>
      <c r="H277" s="193" t="s">
        <v>1766</v>
      </c>
      <c r="I277" s="189"/>
      <c r="L277" s="184"/>
      <c r="M277" s="190"/>
      <c r="N277" s="191"/>
      <c r="O277" s="191"/>
      <c r="P277" s="191"/>
      <c r="Q277" s="191"/>
      <c r="R277" s="191"/>
      <c r="S277" s="191"/>
      <c r="T277" s="192"/>
      <c r="AT277" s="193" t="s">
        <v>1885</v>
      </c>
      <c r="AU277" s="193" t="s">
        <v>1828</v>
      </c>
      <c r="AV277" s="12" t="s">
        <v>1767</v>
      </c>
      <c r="AW277" s="12" t="s">
        <v>1783</v>
      </c>
      <c r="AX277" s="12" t="s">
        <v>1820</v>
      </c>
      <c r="AY277" s="193" t="s">
        <v>1872</v>
      </c>
    </row>
    <row r="278" spans="2:51" s="11" customFormat="1" ht="13.5">
      <c r="B278" s="176"/>
      <c r="D278" s="185" t="s">
        <v>1885</v>
      </c>
      <c r="E278" s="194" t="s">
        <v>1766</v>
      </c>
      <c r="F278" s="195" t="s">
        <v>1343</v>
      </c>
      <c r="H278" s="196">
        <v>8.64</v>
      </c>
      <c r="I278" s="180"/>
      <c r="L278" s="176"/>
      <c r="M278" s="181"/>
      <c r="N278" s="182"/>
      <c r="O278" s="182"/>
      <c r="P278" s="182"/>
      <c r="Q278" s="182"/>
      <c r="R278" s="182"/>
      <c r="S278" s="182"/>
      <c r="T278" s="183"/>
      <c r="AT278" s="177" t="s">
        <v>1885</v>
      </c>
      <c r="AU278" s="177" t="s">
        <v>1828</v>
      </c>
      <c r="AV278" s="11" t="s">
        <v>1828</v>
      </c>
      <c r="AW278" s="11" t="s">
        <v>1783</v>
      </c>
      <c r="AX278" s="11" t="s">
        <v>1767</v>
      </c>
      <c r="AY278" s="177" t="s">
        <v>1872</v>
      </c>
    </row>
    <row r="279" spans="2:65" s="1" customFormat="1" ht="22.5" customHeight="1">
      <c r="B279" s="160"/>
      <c r="C279" s="161" t="s">
        <v>1344</v>
      </c>
      <c r="D279" s="161" t="s">
        <v>1874</v>
      </c>
      <c r="E279" s="162" t="s">
        <v>1345</v>
      </c>
      <c r="F279" s="163" t="s">
        <v>1346</v>
      </c>
      <c r="G279" s="164" t="s">
        <v>1347</v>
      </c>
      <c r="H279" s="165">
        <v>23</v>
      </c>
      <c r="I279" s="166"/>
      <c r="J279" s="167">
        <f>ROUND(I279*H279,2)</f>
        <v>0</v>
      </c>
      <c r="K279" s="163" t="s">
        <v>1878</v>
      </c>
      <c r="L279" s="35"/>
      <c r="M279" s="168" t="s">
        <v>1766</v>
      </c>
      <c r="N279" s="169" t="s">
        <v>1791</v>
      </c>
      <c r="O279" s="36"/>
      <c r="P279" s="170">
        <f>O279*H279</f>
        <v>0</v>
      </c>
      <c r="Q279" s="170">
        <v>0.08832</v>
      </c>
      <c r="R279" s="170">
        <f>Q279*H279</f>
        <v>2.03136</v>
      </c>
      <c r="S279" s="170">
        <v>0</v>
      </c>
      <c r="T279" s="171">
        <f>S279*H279</f>
        <v>0</v>
      </c>
      <c r="AR279" s="18" t="s">
        <v>1879</v>
      </c>
      <c r="AT279" s="18" t="s">
        <v>1874</v>
      </c>
      <c r="AU279" s="18" t="s">
        <v>1828</v>
      </c>
      <c r="AY279" s="18" t="s">
        <v>1872</v>
      </c>
      <c r="BE279" s="172">
        <f>IF(N279="základní",J279,0)</f>
        <v>0</v>
      </c>
      <c r="BF279" s="172">
        <f>IF(N279="snížená",J279,0)</f>
        <v>0</v>
      </c>
      <c r="BG279" s="172">
        <f>IF(N279="zákl. přenesená",J279,0)</f>
        <v>0</v>
      </c>
      <c r="BH279" s="172">
        <f>IF(N279="sníž. přenesená",J279,0)</f>
        <v>0</v>
      </c>
      <c r="BI279" s="172">
        <f>IF(N279="nulová",J279,0)</f>
        <v>0</v>
      </c>
      <c r="BJ279" s="18" t="s">
        <v>1767</v>
      </c>
      <c r="BK279" s="172">
        <f>ROUND(I279*H279,2)</f>
        <v>0</v>
      </c>
      <c r="BL279" s="18" t="s">
        <v>1879</v>
      </c>
      <c r="BM279" s="18" t="s">
        <v>1348</v>
      </c>
    </row>
    <row r="280" spans="2:47" s="1" customFormat="1" ht="27">
      <c r="B280" s="35"/>
      <c r="D280" s="173" t="s">
        <v>1881</v>
      </c>
      <c r="F280" s="174" t="s">
        <v>1349</v>
      </c>
      <c r="I280" s="134"/>
      <c r="L280" s="35"/>
      <c r="M280" s="65"/>
      <c r="N280" s="36"/>
      <c r="O280" s="36"/>
      <c r="P280" s="36"/>
      <c r="Q280" s="36"/>
      <c r="R280" s="36"/>
      <c r="S280" s="36"/>
      <c r="T280" s="66"/>
      <c r="AT280" s="18" t="s">
        <v>1881</v>
      </c>
      <c r="AU280" s="18" t="s">
        <v>1828</v>
      </c>
    </row>
    <row r="281" spans="2:47" s="1" customFormat="1" ht="67.5">
      <c r="B281" s="35"/>
      <c r="D281" s="173" t="s">
        <v>1883</v>
      </c>
      <c r="F281" s="175" t="s">
        <v>1350</v>
      </c>
      <c r="I281" s="134"/>
      <c r="L281" s="35"/>
      <c r="M281" s="65"/>
      <c r="N281" s="36"/>
      <c r="O281" s="36"/>
      <c r="P281" s="36"/>
      <c r="Q281" s="36"/>
      <c r="R281" s="36"/>
      <c r="S281" s="36"/>
      <c r="T281" s="66"/>
      <c r="AT281" s="18" t="s">
        <v>1883</v>
      </c>
      <c r="AU281" s="18" t="s">
        <v>1828</v>
      </c>
    </row>
    <row r="282" spans="2:51" s="11" customFormat="1" ht="13.5">
      <c r="B282" s="176"/>
      <c r="D282" s="173" t="s">
        <v>1885</v>
      </c>
      <c r="E282" s="177" t="s">
        <v>1766</v>
      </c>
      <c r="F282" s="178" t="s">
        <v>1351</v>
      </c>
      <c r="H282" s="179">
        <v>23</v>
      </c>
      <c r="I282" s="180"/>
      <c r="L282" s="176"/>
      <c r="M282" s="181"/>
      <c r="N282" s="182"/>
      <c r="O282" s="182"/>
      <c r="P282" s="182"/>
      <c r="Q282" s="182"/>
      <c r="R282" s="182"/>
      <c r="S282" s="182"/>
      <c r="T282" s="183"/>
      <c r="AT282" s="177" t="s">
        <v>1885</v>
      </c>
      <c r="AU282" s="177" t="s">
        <v>1828</v>
      </c>
      <c r="AV282" s="11" t="s">
        <v>1828</v>
      </c>
      <c r="AW282" s="11" t="s">
        <v>1783</v>
      </c>
      <c r="AX282" s="11" t="s">
        <v>1767</v>
      </c>
      <c r="AY282" s="177" t="s">
        <v>1872</v>
      </c>
    </row>
    <row r="283" spans="2:51" s="12" customFormat="1" ht="27">
      <c r="B283" s="184"/>
      <c r="D283" s="185" t="s">
        <v>1885</v>
      </c>
      <c r="E283" s="186" t="s">
        <v>1766</v>
      </c>
      <c r="F283" s="187" t="s">
        <v>1966</v>
      </c>
      <c r="H283" s="188" t="s">
        <v>1766</v>
      </c>
      <c r="I283" s="189"/>
      <c r="L283" s="184"/>
      <c r="M283" s="190"/>
      <c r="N283" s="191"/>
      <c r="O283" s="191"/>
      <c r="P283" s="191"/>
      <c r="Q283" s="191"/>
      <c r="R283" s="191"/>
      <c r="S283" s="191"/>
      <c r="T283" s="192"/>
      <c r="AT283" s="193" t="s">
        <v>1885</v>
      </c>
      <c r="AU283" s="193" t="s">
        <v>1828</v>
      </c>
      <c r="AV283" s="12" t="s">
        <v>1767</v>
      </c>
      <c r="AW283" s="12" t="s">
        <v>1783</v>
      </c>
      <c r="AX283" s="12" t="s">
        <v>1820</v>
      </c>
      <c r="AY283" s="193" t="s">
        <v>1872</v>
      </c>
    </row>
    <row r="284" spans="2:65" s="1" customFormat="1" ht="22.5" customHeight="1">
      <c r="B284" s="160"/>
      <c r="C284" s="161" t="s">
        <v>1352</v>
      </c>
      <c r="D284" s="161" t="s">
        <v>1874</v>
      </c>
      <c r="E284" s="162" t="s">
        <v>1353</v>
      </c>
      <c r="F284" s="163" t="s">
        <v>1354</v>
      </c>
      <c r="G284" s="164" t="s">
        <v>1942</v>
      </c>
      <c r="H284" s="165">
        <v>2499.05</v>
      </c>
      <c r="I284" s="166"/>
      <c r="J284" s="167">
        <f>ROUND(I284*H284,2)</f>
        <v>0</v>
      </c>
      <c r="K284" s="163" t="s">
        <v>1878</v>
      </c>
      <c r="L284" s="35"/>
      <c r="M284" s="168" t="s">
        <v>1766</v>
      </c>
      <c r="N284" s="169" t="s">
        <v>1791</v>
      </c>
      <c r="O284" s="36"/>
      <c r="P284" s="170">
        <f>O284*H284</f>
        <v>0</v>
      </c>
      <c r="Q284" s="170">
        <v>2.43</v>
      </c>
      <c r="R284" s="170">
        <f>Q284*H284</f>
        <v>6072.691500000001</v>
      </c>
      <c r="S284" s="170">
        <v>0</v>
      </c>
      <c r="T284" s="171">
        <f>S284*H284</f>
        <v>0</v>
      </c>
      <c r="AR284" s="18" t="s">
        <v>1879</v>
      </c>
      <c r="AT284" s="18" t="s">
        <v>1874</v>
      </c>
      <c r="AU284" s="18" t="s">
        <v>1828</v>
      </c>
      <c r="AY284" s="18" t="s">
        <v>1872</v>
      </c>
      <c r="BE284" s="172">
        <f>IF(N284="základní",J284,0)</f>
        <v>0</v>
      </c>
      <c r="BF284" s="172">
        <f>IF(N284="snížená",J284,0)</f>
        <v>0</v>
      </c>
      <c r="BG284" s="172">
        <f>IF(N284="zákl. přenesená",J284,0)</f>
        <v>0</v>
      </c>
      <c r="BH284" s="172">
        <f>IF(N284="sníž. přenesená",J284,0)</f>
        <v>0</v>
      </c>
      <c r="BI284" s="172">
        <f>IF(N284="nulová",J284,0)</f>
        <v>0</v>
      </c>
      <c r="BJ284" s="18" t="s">
        <v>1767</v>
      </c>
      <c r="BK284" s="172">
        <f>ROUND(I284*H284,2)</f>
        <v>0</v>
      </c>
      <c r="BL284" s="18" t="s">
        <v>1879</v>
      </c>
      <c r="BM284" s="18" t="s">
        <v>1355</v>
      </c>
    </row>
    <row r="285" spans="2:47" s="1" customFormat="1" ht="13.5">
      <c r="B285" s="35"/>
      <c r="D285" s="173" t="s">
        <v>1881</v>
      </c>
      <c r="F285" s="174" t="s">
        <v>1356</v>
      </c>
      <c r="I285" s="134"/>
      <c r="L285" s="35"/>
      <c r="M285" s="65"/>
      <c r="N285" s="36"/>
      <c r="O285" s="36"/>
      <c r="P285" s="36"/>
      <c r="Q285" s="36"/>
      <c r="R285" s="36"/>
      <c r="S285" s="36"/>
      <c r="T285" s="66"/>
      <c r="AT285" s="18" t="s">
        <v>1881</v>
      </c>
      <c r="AU285" s="18" t="s">
        <v>1828</v>
      </c>
    </row>
    <row r="286" spans="2:47" s="1" customFormat="1" ht="81">
      <c r="B286" s="35"/>
      <c r="D286" s="173" t="s">
        <v>1883</v>
      </c>
      <c r="F286" s="175" t="s">
        <v>1357</v>
      </c>
      <c r="I286" s="134"/>
      <c r="L286" s="35"/>
      <c r="M286" s="65"/>
      <c r="N286" s="36"/>
      <c r="O286" s="36"/>
      <c r="P286" s="36"/>
      <c r="Q286" s="36"/>
      <c r="R286" s="36"/>
      <c r="S286" s="36"/>
      <c r="T286" s="66"/>
      <c r="AT286" s="18" t="s">
        <v>1883</v>
      </c>
      <c r="AU286" s="18" t="s">
        <v>1828</v>
      </c>
    </row>
    <row r="287" spans="2:51" s="12" customFormat="1" ht="13.5">
      <c r="B287" s="184"/>
      <c r="D287" s="173" t="s">
        <v>1885</v>
      </c>
      <c r="E287" s="197" t="s">
        <v>1766</v>
      </c>
      <c r="F287" s="198" t="s">
        <v>1948</v>
      </c>
      <c r="H287" s="193" t="s">
        <v>1766</v>
      </c>
      <c r="I287" s="189"/>
      <c r="L287" s="184"/>
      <c r="M287" s="190"/>
      <c r="N287" s="191"/>
      <c r="O287" s="191"/>
      <c r="P287" s="191"/>
      <c r="Q287" s="191"/>
      <c r="R287" s="191"/>
      <c r="S287" s="191"/>
      <c r="T287" s="192"/>
      <c r="AT287" s="193" t="s">
        <v>1885</v>
      </c>
      <c r="AU287" s="193" t="s">
        <v>1828</v>
      </c>
      <c r="AV287" s="12" t="s">
        <v>1767</v>
      </c>
      <c r="AW287" s="12" t="s">
        <v>1783</v>
      </c>
      <c r="AX287" s="12" t="s">
        <v>1820</v>
      </c>
      <c r="AY287" s="193" t="s">
        <v>1872</v>
      </c>
    </row>
    <row r="288" spans="2:51" s="12" customFormat="1" ht="13.5">
      <c r="B288" s="184"/>
      <c r="D288" s="173" t="s">
        <v>1885</v>
      </c>
      <c r="E288" s="197" t="s">
        <v>1766</v>
      </c>
      <c r="F288" s="198" t="s">
        <v>1912</v>
      </c>
      <c r="H288" s="193" t="s">
        <v>1766</v>
      </c>
      <c r="I288" s="189"/>
      <c r="L288" s="184"/>
      <c r="M288" s="190"/>
      <c r="N288" s="191"/>
      <c r="O288" s="191"/>
      <c r="P288" s="191"/>
      <c r="Q288" s="191"/>
      <c r="R288" s="191"/>
      <c r="S288" s="191"/>
      <c r="T288" s="192"/>
      <c r="AT288" s="193" t="s">
        <v>1885</v>
      </c>
      <c r="AU288" s="193" t="s">
        <v>1828</v>
      </c>
      <c r="AV288" s="12" t="s">
        <v>1767</v>
      </c>
      <c r="AW288" s="12" t="s">
        <v>1783</v>
      </c>
      <c r="AX288" s="12" t="s">
        <v>1820</v>
      </c>
      <c r="AY288" s="193" t="s">
        <v>1872</v>
      </c>
    </row>
    <row r="289" spans="2:51" s="11" customFormat="1" ht="13.5">
      <c r="B289" s="176"/>
      <c r="D289" s="173" t="s">
        <v>1885</v>
      </c>
      <c r="E289" s="177" t="s">
        <v>1766</v>
      </c>
      <c r="F289" s="178" t="s">
        <v>1949</v>
      </c>
      <c r="H289" s="179">
        <v>771.45</v>
      </c>
      <c r="I289" s="180"/>
      <c r="L289" s="176"/>
      <c r="M289" s="181"/>
      <c r="N289" s="182"/>
      <c r="O289" s="182"/>
      <c r="P289" s="182"/>
      <c r="Q289" s="182"/>
      <c r="R289" s="182"/>
      <c r="S289" s="182"/>
      <c r="T289" s="183"/>
      <c r="AT289" s="177" t="s">
        <v>1885</v>
      </c>
      <c r="AU289" s="177" t="s">
        <v>1828</v>
      </c>
      <c r="AV289" s="11" t="s">
        <v>1828</v>
      </c>
      <c r="AW289" s="11" t="s">
        <v>1783</v>
      </c>
      <c r="AX289" s="11" t="s">
        <v>1820</v>
      </c>
      <c r="AY289" s="177" t="s">
        <v>1872</v>
      </c>
    </row>
    <row r="290" spans="2:51" s="11" customFormat="1" ht="13.5">
      <c r="B290" s="176"/>
      <c r="D290" s="173" t="s">
        <v>1885</v>
      </c>
      <c r="E290" s="177" t="s">
        <v>1766</v>
      </c>
      <c r="F290" s="178" t="s">
        <v>1950</v>
      </c>
      <c r="H290" s="179">
        <v>1685.6</v>
      </c>
      <c r="I290" s="180"/>
      <c r="L290" s="176"/>
      <c r="M290" s="181"/>
      <c r="N290" s="182"/>
      <c r="O290" s="182"/>
      <c r="P290" s="182"/>
      <c r="Q290" s="182"/>
      <c r="R290" s="182"/>
      <c r="S290" s="182"/>
      <c r="T290" s="183"/>
      <c r="AT290" s="177" t="s">
        <v>1885</v>
      </c>
      <c r="AU290" s="177" t="s">
        <v>1828</v>
      </c>
      <c r="AV290" s="11" t="s">
        <v>1828</v>
      </c>
      <c r="AW290" s="11" t="s">
        <v>1783</v>
      </c>
      <c r="AX290" s="11" t="s">
        <v>1820</v>
      </c>
      <c r="AY290" s="177" t="s">
        <v>1872</v>
      </c>
    </row>
    <row r="291" spans="2:51" s="11" customFormat="1" ht="13.5">
      <c r="B291" s="176"/>
      <c r="D291" s="173" t="s">
        <v>1885</v>
      </c>
      <c r="E291" s="177" t="s">
        <v>1766</v>
      </c>
      <c r="F291" s="178" t="s">
        <v>1766</v>
      </c>
      <c r="H291" s="179">
        <v>0</v>
      </c>
      <c r="I291" s="180"/>
      <c r="L291" s="176"/>
      <c r="M291" s="181"/>
      <c r="N291" s="182"/>
      <c r="O291" s="182"/>
      <c r="P291" s="182"/>
      <c r="Q291" s="182"/>
      <c r="R291" s="182"/>
      <c r="S291" s="182"/>
      <c r="T291" s="183"/>
      <c r="AT291" s="177" t="s">
        <v>1885</v>
      </c>
      <c r="AU291" s="177" t="s">
        <v>1828</v>
      </c>
      <c r="AV291" s="11" t="s">
        <v>1828</v>
      </c>
      <c r="AW291" s="11" t="s">
        <v>1783</v>
      </c>
      <c r="AX291" s="11" t="s">
        <v>1820</v>
      </c>
      <c r="AY291" s="177" t="s">
        <v>1872</v>
      </c>
    </row>
    <row r="292" spans="2:51" s="12" customFormat="1" ht="13.5">
      <c r="B292" s="184"/>
      <c r="D292" s="173" t="s">
        <v>1885</v>
      </c>
      <c r="E292" s="197" t="s">
        <v>1766</v>
      </c>
      <c r="F292" s="198" t="s">
        <v>1951</v>
      </c>
      <c r="H292" s="193" t="s">
        <v>1766</v>
      </c>
      <c r="I292" s="189"/>
      <c r="L292" s="184"/>
      <c r="M292" s="190"/>
      <c r="N292" s="191"/>
      <c r="O292" s="191"/>
      <c r="P292" s="191"/>
      <c r="Q292" s="191"/>
      <c r="R292" s="191"/>
      <c r="S292" s="191"/>
      <c r="T292" s="192"/>
      <c r="AT292" s="193" t="s">
        <v>1885</v>
      </c>
      <c r="AU292" s="193" t="s">
        <v>1828</v>
      </c>
      <c r="AV292" s="12" t="s">
        <v>1767</v>
      </c>
      <c r="AW292" s="12" t="s">
        <v>1783</v>
      </c>
      <c r="AX292" s="12" t="s">
        <v>1820</v>
      </c>
      <c r="AY292" s="193" t="s">
        <v>1872</v>
      </c>
    </row>
    <row r="293" spans="2:51" s="11" customFormat="1" ht="13.5">
      <c r="B293" s="176"/>
      <c r="D293" s="173" t="s">
        <v>1885</v>
      </c>
      <c r="E293" s="177" t="s">
        <v>1766</v>
      </c>
      <c r="F293" s="178" t="s">
        <v>1952</v>
      </c>
      <c r="H293" s="179">
        <v>24</v>
      </c>
      <c r="I293" s="180"/>
      <c r="L293" s="176"/>
      <c r="M293" s="181"/>
      <c r="N293" s="182"/>
      <c r="O293" s="182"/>
      <c r="P293" s="182"/>
      <c r="Q293" s="182"/>
      <c r="R293" s="182"/>
      <c r="S293" s="182"/>
      <c r="T293" s="183"/>
      <c r="AT293" s="177" t="s">
        <v>1885</v>
      </c>
      <c r="AU293" s="177" t="s">
        <v>1828</v>
      </c>
      <c r="AV293" s="11" t="s">
        <v>1828</v>
      </c>
      <c r="AW293" s="11" t="s">
        <v>1783</v>
      </c>
      <c r="AX293" s="11" t="s">
        <v>1820</v>
      </c>
      <c r="AY293" s="177" t="s">
        <v>1872</v>
      </c>
    </row>
    <row r="294" spans="2:51" s="11" customFormat="1" ht="13.5">
      <c r="B294" s="176"/>
      <c r="D294" s="173" t="s">
        <v>1885</v>
      </c>
      <c r="E294" s="177" t="s">
        <v>1766</v>
      </c>
      <c r="F294" s="178" t="s">
        <v>1953</v>
      </c>
      <c r="H294" s="179">
        <v>18</v>
      </c>
      <c r="I294" s="180"/>
      <c r="L294" s="176"/>
      <c r="M294" s="181"/>
      <c r="N294" s="182"/>
      <c r="O294" s="182"/>
      <c r="P294" s="182"/>
      <c r="Q294" s="182"/>
      <c r="R294" s="182"/>
      <c r="S294" s="182"/>
      <c r="T294" s="183"/>
      <c r="AT294" s="177" t="s">
        <v>1885</v>
      </c>
      <c r="AU294" s="177" t="s">
        <v>1828</v>
      </c>
      <c r="AV294" s="11" t="s">
        <v>1828</v>
      </c>
      <c r="AW294" s="11" t="s">
        <v>1783</v>
      </c>
      <c r="AX294" s="11" t="s">
        <v>1820</v>
      </c>
      <c r="AY294" s="177" t="s">
        <v>1872</v>
      </c>
    </row>
    <row r="295" spans="2:51" s="13" customFormat="1" ht="13.5">
      <c r="B295" s="199"/>
      <c r="D295" s="173" t="s">
        <v>1885</v>
      </c>
      <c r="E295" s="219" t="s">
        <v>1766</v>
      </c>
      <c r="F295" s="220" t="s">
        <v>1916</v>
      </c>
      <c r="H295" s="221">
        <v>2499.05</v>
      </c>
      <c r="I295" s="203"/>
      <c r="L295" s="199"/>
      <c r="M295" s="204"/>
      <c r="N295" s="205"/>
      <c r="O295" s="205"/>
      <c r="P295" s="205"/>
      <c r="Q295" s="205"/>
      <c r="R295" s="205"/>
      <c r="S295" s="205"/>
      <c r="T295" s="206"/>
      <c r="AT295" s="207" t="s">
        <v>1885</v>
      </c>
      <c r="AU295" s="207" t="s">
        <v>1828</v>
      </c>
      <c r="AV295" s="13" t="s">
        <v>1879</v>
      </c>
      <c r="AW295" s="13" t="s">
        <v>1783</v>
      </c>
      <c r="AX295" s="13" t="s">
        <v>1767</v>
      </c>
      <c r="AY295" s="207" t="s">
        <v>1872</v>
      </c>
    </row>
    <row r="296" spans="2:63" s="10" customFormat="1" ht="29.25" customHeight="1">
      <c r="B296" s="146"/>
      <c r="D296" s="157" t="s">
        <v>1819</v>
      </c>
      <c r="E296" s="158" t="s">
        <v>1907</v>
      </c>
      <c r="F296" s="158" t="s">
        <v>1358</v>
      </c>
      <c r="I296" s="149"/>
      <c r="J296" s="159">
        <f>BK296</f>
        <v>0</v>
      </c>
      <c r="L296" s="146"/>
      <c r="M296" s="151"/>
      <c r="N296" s="152"/>
      <c r="O296" s="152"/>
      <c r="P296" s="153">
        <f>SUM(P297:P386)</f>
        <v>0</v>
      </c>
      <c r="Q296" s="152"/>
      <c r="R296" s="153">
        <f>SUM(R297:R386)</f>
        <v>67.678675</v>
      </c>
      <c r="S296" s="152"/>
      <c r="T296" s="154">
        <f>SUM(T297:T386)</f>
        <v>0</v>
      </c>
      <c r="AR296" s="147" t="s">
        <v>1767</v>
      </c>
      <c r="AT296" s="155" t="s">
        <v>1819</v>
      </c>
      <c r="AU296" s="155" t="s">
        <v>1767</v>
      </c>
      <c r="AY296" s="147" t="s">
        <v>1872</v>
      </c>
      <c r="BK296" s="156">
        <f>SUM(BK297:BK386)</f>
        <v>0</v>
      </c>
    </row>
    <row r="297" spans="2:65" s="1" customFormat="1" ht="22.5" customHeight="1">
      <c r="B297" s="160"/>
      <c r="C297" s="161" t="s">
        <v>1359</v>
      </c>
      <c r="D297" s="161" t="s">
        <v>1874</v>
      </c>
      <c r="E297" s="162" t="s">
        <v>1360</v>
      </c>
      <c r="F297" s="163" t="s">
        <v>1361</v>
      </c>
      <c r="G297" s="164" t="s">
        <v>1877</v>
      </c>
      <c r="H297" s="165">
        <v>6960.5</v>
      </c>
      <c r="I297" s="166"/>
      <c r="J297" s="167">
        <f>ROUND(I297*H297,2)</f>
        <v>0</v>
      </c>
      <c r="K297" s="163" t="s">
        <v>1878</v>
      </c>
      <c r="L297" s="35"/>
      <c r="M297" s="168" t="s">
        <v>1766</v>
      </c>
      <c r="N297" s="169" t="s">
        <v>1791</v>
      </c>
      <c r="O297" s="36"/>
      <c r="P297" s="170">
        <f>O297*H297</f>
        <v>0</v>
      </c>
      <c r="Q297" s="170">
        <v>0</v>
      </c>
      <c r="R297" s="170">
        <f>Q297*H297</f>
        <v>0</v>
      </c>
      <c r="S297" s="170">
        <v>0</v>
      </c>
      <c r="T297" s="171">
        <f>S297*H297</f>
        <v>0</v>
      </c>
      <c r="AR297" s="18" t="s">
        <v>1879</v>
      </c>
      <c r="AT297" s="18" t="s">
        <v>1874</v>
      </c>
      <c r="AU297" s="18" t="s">
        <v>1828</v>
      </c>
      <c r="AY297" s="18" t="s">
        <v>1872</v>
      </c>
      <c r="BE297" s="172">
        <f>IF(N297="základní",J297,0)</f>
        <v>0</v>
      </c>
      <c r="BF297" s="172">
        <f>IF(N297="snížená",J297,0)</f>
        <v>0</v>
      </c>
      <c r="BG297" s="172">
        <f>IF(N297="zákl. přenesená",J297,0)</f>
        <v>0</v>
      </c>
      <c r="BH297" s="172">
        <f>IF(N297="sníž. přenesená",J297,0)</f>
        <v>0</v>
      </c>
      <c r="BI297" s="172">
        <f>IF(N297="nulová",J297,0)</f>
        <v>0</v>
      </c>
      <c r="BJ297" s="18" t="s">
        <v>1767</v>
      </c>
      <c r="BK297" s="172">
        <f>ROUND(I297*H297,2)</f>
        <v>0</v>
      </c>
      <c r="BL297" s="18" t="s">
        <v>1879</v>
      </c>
      <c r="BM297" s="18" t="s">
        <v>1362</v>
      </c>
    </row>
    <row r="298" spans="2:47" s="1" customFormat="1" ht="13.5">
      <c r="B298" s="35"/>
      <c r="D298" s="173" t="s">
        <v>1881</v>
      </c>
      <c r="F298" s="174" t="s">
        <v>1363</v>
      </c>
      <c r="I298" s="134"/>
      <c r="L298" s="35"/>
      <c r="M298" s="65"/>
      <c r="N298" s="36"/>
      <c r="O298" s="36"/>
      <c r="P298" s="36"/>
      <c r="Q298" s="36"/>
      <c r="R298" s="36"/>
      <c r="S298" s="36"/>
      <c r="T298" s="66"/>
      <c r="AT298" s="18" t="s">
        <v>1881</v>
      </c>
      <c r="AU298" s="18" t="s">
        <v>1828</v>
      </c>
    </row>
    <row r="299" spans="2:51" s="12" customFormat="1" ht="13.5">
      <c r="B299" s="184"/>
      <c r="D299" s="173" t="s">
        <v>1885</v>
      </c>
      <c r="E299" s="197" t="s">
        <v>1766</v>
      </c>
      <c r="F299" s="198" t="s">
        <v>1912</v>
      </c>
      <c r="H299" s="193" t="s">
        <v>1766</v>
      </c>
      <c r="I299" s="189"/>
      <c r="L299" s="184"/>
      <c r="M299" s="190"/>
      <c r="N299" s="191"/>
      <c r="O299" s="191"/>
      <c r="P299" s="191"/>
      <c r="Q299" s="191"/>
      <c r="R299" s="191"/>
      <c r="S299" s="191"/>
      <c r="T299" s="192"/>
      <c r="AT299" s="193" t="s">
        <v>1885</v>
      </c>
      <c r="AU299" s="193" t="s">
        <v>1828</v>
      </c>
      <c r="AV299" s="12" t="s">
        <v>1767</v>
      </c>
      <c r="AW299" s="12" t="s">
        <v>1783</v>
      </c>
      <c r="AX299" s="12" t="s">
        <v>1820</v>
      </c>
      <c r="AY299" s="193" t="s">
        <v>1872</v>
      </c>
    </row>
    <row r="300" spans="2:51" s="11" customFormat="1" ht="13.5">
      <c r="B300" s="176"/>
      <c r="D300" s="173" t="s">
        <v>1885</v>
      </c>
      <c r="E300" s="177" t="s">
        <v>1766</v>
      </c>
      <c r="F300" s="178" t="s">
        <v>1302</v>
      </c>
      <c r="H300" s="179">
        <v>6765.5</v>
      </c>
      <c r="I300" s="180"/>
      <c r="L300" s="176"/>
      <c r="M300" s="181"/>
      <c r="N300" s="182"/>
      <c r="O300" s="182"/>
      <c r="P300" s="182"/>
      <c r="Q300" s="182"/>
      <c r="R300" s="182"/>
      <c r="S300" s="182"/>
      <c r="T300" s="183"/>
      <c r="AT300" s="177" t="s">
        <v>1885</v>
      </c>
      <c r="AU300" s="177" t="s">
        <v>1828</v>
      </c>
      <c r="AV300" s="11" t="s">
        <v>1828</v>
      </c>
      <c r="AW300" s="11" t="s">
        <v>1783</v>
      </c>
      <c r="AX300" s="11" t="s">
        <v>1820</v>
      </c>
      <c r="AY300" s="177" t="s">
        <v>1872</v>
      </c>
    </row>
    <row r="301" spans="2:51" s="11" customFormat="1" ht="13.5">
      <c r="B301" s="176"/>
      <c r="D301" s="173" t="s">
        <v>1885</v>
      </c>
      <c r="E301" s="177" t="s">
        <v>1766</v>
      </c>
      <c r="F301" s="178" t="s">
        <v>1303</v>
      </c>
      <c r="H301" s="179">
        <v>20</v>
      </c>
      <c r="I301" s="180"/>
      <c r="L301" s="176"/>
      <c r="M301" s="181"/>
      <c r="N301" s="182"/>
      <c r="O301" s="182"/>
      <c r="P301" s="182"/>
      <c r="Q301" s="182"/>
      <c r="R301" s="182"/>
      <c r="S301" s="182"/>
      <c r="T301" s="183"/>
      <c r="AT301" s="177" t="s">
        <v>1885</v>
      </c>
      <c r="AU301" s="177" t="s">
        <v>1828</v>
      </c>
      <c r="AV301" s="11" t="s">
        <v>1828</v>
      </c>
      <c r="AW301" s="11" t="s">
        <v>1783</v>
      </c>
      <c r="AX301" s="11" t="s">
        <v>1820</v>
      </c>
      <c r="AY301" s="177" t="s">
        <v>1872</v>
      </c>
    </row>
    <row r="302" spans="2:51" s="11" customFormat="1" ht="13.5">
      <c r="B302" s="176"/>
      <c r="D302" s="173" t="s">
        <v>1885</v>
      </c>
      <c r="E302" s="177" t="s">
        <v>1766</v>
      </c>
      <c r="F302" s="178" t="s">
        <v>1766</v>
      </c>
      <c r="H302" s="179">
        <v>0</v>
      </c>
      <c r="I302" s="180"/>
      <c r="L302" s="176"/>
      <c r="M302" s="181"/>
      <c r="N302" s="182"/>
      <c r="O302" s="182"/>
      <c r="P302" s="182"/>
      <c r="Q302" s="182"/>
      <c r="R302" s="182"/>
      <c r="S302" s="182"/>
      <c r="T302" s="183"/>
      <c r="AT302" s="177" t="s">
        <v>1885</v>
      </c>
      <c r="AU302" s="177" t="s">
        <v>1828</v>
      </c>
      <c r="AV302" s="11" t="s">
        <v>1828</v>
      </c>
      <c r="AW302" s="11" t="s">
        <v>1783</v>
      </c>
      <c r="AX302" s="11" t="s">
        <v>1820</v>
      </c>
      <c r="AY302" s="177" t="s">
        <v>1872</v>
      </c>
    </row>
    <row r="303" spans="2:51" s="12" customFormat="1" ht="13.5">
      <c r="B303" s="184"/>
      <c r="D303" s="173" t="s">
        <v>1885</v>
      </c>
      <c r="E303" s="197" t="s">
        <v>1766</v>
      </c>
      <c r="F303" s="198" t="s">
        <v>1951</v>
      </c>
      <c r="H303" s="193" t="s">
        <v>1766</v>
      </c>
      <c r="I303" s="189"/>
      <c r="L303" s="184"/>
      <c r="M303" s="190"/>
      <c r="N303" s="191"/>
      <c r="O303" s="191"/>
      <c r="P303" s="191"/>
      <c r="Q303" s="191"/>
      <c r="R303" s="191"/>
      <c r="S303" s="191"/>
      <c r="T303" s="192"/>
      <c r="AT303" s="193" t="s">
        <v>1885</v>
      </c>
      <c r="AU303" s="193" t="s">
        <v>1828</v>
      </c>
      <c r="AV303" s="12" t="s">
        <v>1767</v>
      </c>
      <c r="AW303" s="12" t="s">
        <v>1783</v>
      </c>
      <c r="AX303" s="12" t="s">
        <v>1820</v>
      </c>
      <c r="AY303" s="193" t="s">
        <v>1872</v>
      </c>
    </row>
    <row r="304" spans="2:51" s="11" customFormat="1" ht="13.5">
      <c r="B304" s="176"/>
      <c r="D304" s="173" t="s">
        <v>1885</v>
      </c>
      <c r="E304" s="177" t="s">
        <v>1766</v>
      </c>
      <c r="F304" s="178" t="s">
        <v>1304</v>
      </c>
      <c r="H304" s="179">
        <v>100</v>
      </c>
      <c r="I304" s="180"/>
      <c r="L304" s="176"/>
      <c r="M304" s="181"/>
      <c r="N304" s="182"/>
      <c r="O304" s="182"/>
      <c r="P304" s="182"/>
      <c r="Q304" s="182"/>
      <c r="R304" s="182"/>
      <c r="S304" s="182"/>
      <c r="T304" s="183"/>
      <c r="AT304" s="177" t="s">
        <v>1885</v>
      </c>
      <c r="AU304" s="177" t="s">
        <v>1828</v>
      </c>
      <c r="AV304" s="11" t="s">
        <v>1828</v>
      </c>
      <c r="AW304" s="11" t="s">
        <v>1783</v>
      </c>
      <c r="AX304" s="11" t="s">
        <v>1820</v>
      </c>
      <c r="AY304" s="177" t="s">
        <v>1872</v>
      </c>
    </row>
    <row r="305" spans="2:51" s="11" customFormat="1" ht="13.5">
      <c r="B305" s="176"/>
      <c r="D305" s="173" t="s">
        <v>1885</v>
      </c>
      <c r="E305" s="177" t="s">
        <v>1766</v>
      </c>
      <c r="F305" s="178" t="s">
        <v>1305</v>
      </c>
      <c r="H305" s="179">
        <v>75</v>
      </c>
      <c r="I305" s="180"/>
      <c r="L305" s="176"/>
      <c r="M305" s="181"/>
      <c r="N305" s="182"/>
      <c r="O305" s="182"/>
      <c r="P305" s="182"/>
      <c r="Q305" s="182"/>
      <c r="R305" s="182"/>
      <c r="S305" s="182"/>
      <c r="T305" s="183"/>
      <c r="AT305" s="177" t="s">
        <v>1885</v>
      </c>
      <c r="AU305" s="177" t="s">
        <v>1828</v>
      </c>
      <c r="AV305" s="11" t="s">
        <v>1828</v>
      </c>
      <c r="AW305" s="11" t="s">
        <v>1783</v>
      </c>
      <c r="AX305" s="11" t="s">
        <v>1820</v>
      </c>
      <c r="AY305" s="177" t="s">
        <v>1872</v>
      </c>
    </row>
    <row r="306" spans="2:51" s="13" customFormat="1" ht="13.5">
      <c r="B306" s="199"/>
      <c r="D306" s="185" t="s">
        <v>1885</v>
      </c>
      <c r="E306" s="200" t="s">
        <v>1766</v>
      </c>
      <c r="F306" s="201" t="s">
        <v>1916</v>
      </c>
      <c r="H306" s="202">
        <v>6960.5</v>
      </c>
      <c r="I306" s="203"/>
      <c r="L306" s="199"/>
      <c r="M306" s="204"/>
      <c r="N306" s="205"/>
      <c r="O306" s="205"/>
      <c r="P306" s="205"/>
      <c r="Q306" s="205"/>
      <c r="R306" s="205"/>
      <c r="S306" s="205"/>
      <c r="T306" s="206"/>
      <c r="AT306" s="207" t="s">
        <v>1885</v>
      </c>
      <c r="AU306" s="207" t="s">
        <v>1828</v>
      </c>
      <c r="AV306" s="13" t="s">
        <v>1879</v>
      </c>
      <c r="AW306" s="13" t="s">
        <v>1783</v>
      </c>
      <c r="AX306" s="13" t="s">
        <v>1767</v>
      </c>
      <c r="AY306" s="207" t="s">
        <v>1872</v>
      </c>
    </row>
    <row r="307" spans="2:65" s="1" customFormat="1" ht="22.5" customHeight="1">
      <c r="B307" s="160"/>
      <c r="C307" s="161" t="s">
        <v>1364</v>
      </c>
      <c r="D307" s="161" t="s">
        <v>1874</v>
      </c>
      <c r="E307" s="162" t="s">
        <v>1365</v>
      </c>
      <c r="F307" s="163" t="s">
        <v>1366</v>
      </c>
      <c r="G307" s="164" t="s">
        <v>1877</v>
      </c>
      <c r="H307" s="165">
        <v>6302.25</v>
      </c>
      <c r="I307" s="166"/>
      <c r="J307" s="167">
        <f>ROUND(I307*H307,2)</f>
        <v>0</v>
      </c>
      <c r="K307" s="163" t="s">
        <v>1878</v>
      </c>
      <c r="L307" s="35"/>
      <c r="M307" s="168" t="s">
        <v>1766</v>
      </c>
      <c r="N307" s="169" t="s">
        <v>1791</v>
      </c>
      <c r="O307" s="36"/>
      <c r="P307" s="170">
        <f>O307*H307</f>
        <v>0</v>
      </c>
      <c r="Q307" s="170">
        <v>0</v>
      </c>
      <c r="R307" s="170">
        <f>Q307*H307</f>
        <v>0</v>
      </c>
      <c r="S307" s="170">
        <v>0</v>
      </c>
      <c r="T307" s="171">
        <f>S307*H307</f>
        <v>0</v>
      </c>
      <c r="AR307" s="18" t="s">
        <v>1879</v>
      </c>
      <c r="AT307" s="18" t="s">
        <v>1874</v>
      </c>
      <c r="AU307" s="18" t="s">
        <v>1828</v>
      </c>
      <c r="AY307" s="18" t="s">
        <v>1872</v>
      </c>
      <c r="BE307" s="172">
        <f>IF(N307="základní",J307,0)</f>
        <v>0</v>
      </c>
      <c r="BF307" s="172">
        <f>IF(N307="snížená",J307,0)</f>
        <v>0</v>
      </c>
      <c r="BG307" s="172">
        <f>IF(N307="zákl. přenesená",J307,0)</f>
        <v>0</v>
      </c>
      <c r="BH307" s="172">
        <f>IF(N307="sníž. přenesená",J307,0)</f>
        <v>0</v>
      </c>
      <c r="BI307" s="172">
        <f>IF(N307="nulová",J307,0)</f>
        <v>0</v>
      </c>
      <c r="BJ307" s="18" t="s">
        <v>1767</v>
      </c>
      <c r="BK307" s="172">
        <f>ROUND(I307*H307,2)</f>
        <v>0</v>
      </c>
      <c r="BL307" s="18" t="s">
        <v>1879</v>
      </c>
      <c r="BM307" s="18" t="s">
        <v>1367</v>
      </c>
    </row>
    <row r="308" spans="2:47" s="1" customFormat="1" ht="27">
      <c r="B308" s="35"/>
      <c r="D308" s="173" t="s">
        <v>1881</v>
      </c>
      <c r="F308" s="174" t="s">
        <v>1368</v>
      </c>
      <c r="I308" s="134"/>
      <c r="L308" s="35"/>
      <c r="M308" s="65"/>
      <c r="N308" s="36"/>
      <c r="O308" s="36"/>
      <c r="P308" s="36"/>
      <c r="Q308" s="36"/>
      <c r="R308" s="36"/>
      <c r="S308" s="36"/>
      <c r="T308" s="66"/>
      <c r="AT308" s="18" t="s">
        <v>1881</v>
      </c>
      <c r="AU308" s="18" t="s">
        <v>1828</v>
      </c>
    </row>
    <row r="309" spans="2:47" s="1" customFormat="1" ht="67.5">
      <c r="B309" s="35"/>
      <c r="D309" s="173" t="s">
        <v>1883</v>
      </c>
      <c r="F309" s="175" t="s">
        <v>1369</v>
      </c>
      <c r="I309" s="134"/>
      <c r="L309" s="35"/>
      <c r="M309" s="65"/>
      <c r="N309" s="36"/>
      <c r="O309" s="36"/>
      <c r="P309" s="36"/>
      <c r="Q309" s="36"/>
      <c r="R309" s="36"/>
      <c r="S309" s="36"/>
      <c r="T309" s="66"/>
      <c r="AT309" s="18" t="s">
        <v>1883</v>
      </c>
      <c r="AU309" s="18" t="s">
        <v>1828</v>
      </c>
    </row>
    <row r="310" spans="2:51" s="12" customFormat="1" ht="13.5">
      <c r="B310" s="184"/>
      <c r="D310" s="173" t="s">
        <v>1885</v>
      </c>
      <c r="E310" s="197" t="s">
        <v>1766</v>
      </c>
      <c r="F310" s="198" t="s">
        <v>1912</v>
      </c>
      <c r="H310" s="193" t="s">
        <v>1766</v>
      </c>
      <c r="I310" s="189"/>
      <c r="L310" s="184"/>
      <c r="M310" s="190"/>
      <c r="N310" s="191"/>
      <c r="O310" s="191"/>
      <c r="P310" s="191"/>
      <c r="Q310" s="191"/>
      <c r="R310" s="191"/>
      <c r="S310" s="191"/>
      <c r="T310" s="192"/>
      <c r="AT310" s="193" t="s">
        <v>1885</v>
      </c>
      <c r="AU310" s="193" t="s">
        <v>1828</v>
      </c>
      <c r="AV310" s="12" t="s">
        <v>1767</v>
      </c>
      <c r="AW310" s="12" t="s">
        <v>1783</v>
      </c>
      <c r="AX310" s="12" t="s">
        <v>1820</v>
      </c>
      <c r="AY310" s="193" t="s">
        <v>1872</v>
      </c>
    </row>
    <row r="311" spans="2:51" s="11" customFormat="1" ht="13.5">
      <c r="B311" s="176"/>
      <c r="D311" s="173" t="s">
        <v>1885</v>
      </c>
      <c r="E311" s="177" t="s">
        <v>1766</v>
      </c>
      <c r="F311" s="178" t="s">
        <v>1370</v>
      </c>
      <c r="H311" s="179">
        <v>6282.25</v>
      </c>
      <c r="I311" s="180"/>
      <c r="L311" s="176"/>
      <c r="M311" s="181"/>
      <c r="N311" s="182"/>
      <c r="O311" s="182"/>
      <c r="P311" s="182"/>
      <c r="Q311" s="182"/>
      <c r="R311" s="182"/>
      <c r="S311" s="182"/>
      <c r="T311" s="183"/>
      <c r="AT311" s="177" t="s">
        <v>1885</v>
      </c>
      <c r="AU311" s="177" t="s">
        <v>1828</v>
      </c>
      <c r="AV311" s="11" t="s">
        <v>1828</v>
      </c>
      <c r="AW311" s="11" t="s">
        <v>1783</v>
      </c>
      <c r="AX311" s="11" t="s">
        <v>1820</v>
      </c>
      <c r="AY311" s="177" t="s">
        <v>1872</v>
      </c>
    </row>
    <row r="312" spans="2:51" s="11" customFormat="1" ht="13.5">
      <c r="B312" s="176"/>
      <c r="D312" s="173" t="s">
        <v>1885</v>
      </c>
      <c r="E312" s="177" t="s">
        <v>1766</v>
      </c>
      <c r="F312" s="178" t="s">
        <v>1303</v>
      </c>
      <c r="H312" s="179">
        <v>20</v>
      </c>
      <c r="I312" s="180"/>
      <c r="L312" s="176"/>
      <c r="M312" s="181"/>
      <c r="N312" s="182"/>
      <c r="O312" s="182"/>
      <c r="P312" s="182"/>
      <c r="Q312" s="182"/>
      <c r="R312" s="182"/>
      <c r="S312" s="182"/>
      <c r="T312" s="183"/>
      <c r="AT312" s="177" t="s">
        <v>1885</v>
      </c>
      <c r="AU312" s="177" t="s">
        <v>1828</v>
      </c>
      <c r="AV312" s="11" t="s">
        <v>1828</v>
      </c>
      <c r="AW312" s="11" t="s">
        <v>1783</v>
      </c>
      <c r="AX312" s="11" t="s">
        <v>1820</v>
      </c>
      <c r="AY312" s="177" t="s">
        <v>1872</v>
      </c>
    </row>
    <row r="313" spans="2:51" s="13" customFormat="1" ht="13.5">
      <c r="B313" s="199"/>
      <c r="D313" s="185" t="s">
        <v>1885</v>
      </c>
      <c r="E313" s="200" t="s">
        <v>1766</v>
      </c>
      <c r="F313" s="201" t="s">
        <v>1916</v>
      </c>
      <c r="H313" s="202">
        <v>6302.25</v>
      </c>
      <c r="I313" s="203"/>
      <c r="L313" s="199"/>
      <c r="M313" s="204"/>
      <c r="N313" s="205"/>
      <c r="O313" s="205"/>
      <c r="P313" s="205"/>
      <c r="Q313" s="205"/>
      <c r="R313" s="205"/>
      <c r="S313" s="205"/>
      <c r="T313" s="206"/>
      <c r="AT313" s="207" t="s">
        <v>1885</v>
      </c>
      <c r="AU313" s="207" t="s">
        <v>1828</v>
      </c>
      <c r="AV313" s="13" t="s">
        <v>1879</v>
      </c>
      <c r="AW313" s="13" t="s">
        <v>1783</v>
      </c>
      <c r="AX313" s="13" t="s">
        <v>1767</v>
      </c>
      <c r="AY313" s="207" t="s">
        <v>1872</v>
      </c>
    </row>
    <row r="314" spans="2:65" s="1" customFormat="1" ht="22.5" customHeight="1">
      <c r="B314" s="160"/>
      <c r="C314" s="161" t="s">
        <v>1371</v>
      </c>
      <c r="D314" s="161" t="s">
        <v>1874</v>
      </c>
      <c r="E314" s="162" t="s">
        <v>1372</v>
      </c>
      <c r="F314" s="163" t="s">
        <v>1373</v>
      </c>
      <c r="G314" s="164" t="s">
        <v>1877</v>
      </c>
      <c r="H314" s="165">
        <v>140</v>
      </c>
      <c r="I314" s="166"/>
      <c r="J314" s="167">
        <f>ROUND(I314*H314,2)</f>
        <v>0</v>
      </c>
      <c r="K314" s="163" t="s">
        <v>1878</v>
      </c>
      <c r="L314" s="35"/>
      <c r="M314" s="168" t="s">
        <v>1766</v>
      </c>
      <c r="N314" s="169" t="s">
        <v>1791</v>
      </c>
      <c r="O314" s="36"/>
      <c r="P314" s="170">
        <f>O314*H314</f>
        <v>0</v>
      </c>
      <c r="Q314" s="170">
        <v>0</v>
      </c>
      <c r="R314" s="170">
        <f>Q314*H314</f>
        <v>0</v>
      </c>
      <c r="S314" s="170">
        <v>0</v>
      </c>
      <c r="T314" s="171">
        <f>S314*H314</f>
        <v>0</v>
      </c>
      <c r="AR314" s="18" t="s">
        <v>1879</v>
      </c>
      <c r="AT314" s="18" t="s">
        <v>1874</v>
      </c>
      <c r="AU314" s="18" t="s">
        <v>1828</v>
      </c>
      <c r="AY314" s="18" t="s">
        <v>1872</v>
      </c>
      <c r="BE314" s="172">
        <f>IF(N314="základní",J314,0)</f>
        <v>0</v>
      </c>
      <c r="BF314" s="172">
        <f>IF(N314="snížená",J314,0)</f>
        <v>0</v>
      </c>
      <c r="BG314" s="172">
        <f>IF(N314="zákl. přenesená",J314,0)</f>
        <v>0</v>
      </c>
      <c r="BH314" s="172">
        <f>IF(N314="sníž. přenesená",J314,0)</f>
        <v>0</v>
      </c>
      <c r="BI314" s="172">
        <f>IF(N314="nulová",J314,0)</f>
        <v>0</v>
      </c>
      <c r="BJ314" s="18" t="s">
        <v>1767</v>
      </c>
      <c r="BK314" s="172">
        <f>ROUND(I314*H314,2)</f>
        <v>0</v>
      </c>
      <c r="BL314" s="18" t="s">
        <v>1879</v>
      </c>
      <c r="BM314" s="18" t="s">
        <v>1374</v>
      </c>
    </row>
    <row r="315" spans="2:47" s="1" customFormat="1" ht="27">
      <c r="B315" s="35"/>
      <c r="D315" s="173" t="s">
        <v>1881</v>
      </c>
      <c r="F315" s="174" t="s">
        <v>1375</v>
      </c>
      <c r="I315" s="134"/>
      <c r="L315" s="35"/>
      <c r="M315" s="65"/>
      <c r="N315" s="36"/>
      <c r="O315" s="36"/>
      <c r="P315" s="36"/>
      <c r="Q315" s="36"/>
      <c r="R315" s="36"/>
      <c r="S315" s="36"/>
      <c r="T315" s="66"/>
      <c r="AT315" s="18" t="s">
        <v>1881</v>
      </c>
      <c r="AU315" s="18" t="s">
        <v>1828</v>
      </c>
    </row>
    <row r="316" spans="2:47" s="1" customFormat="1" ht="67.5">
      <c r="B316" s="35"/>
      <c r="D316" s="173" t="s">
        <v>1883</v>
      </c>
      <c r="F316" s="175" t="s">
        <v>1369</v>
      </c>
      <c r="I316" s="134"/>
      <c r="L316" s="35"/>
      <c r="M316" s="65"/>
      <c r="N316" s="36"/>
      <c r="O316" s="36"/>
      <c r="P316" s="36"/>
      <c r="Q316" s="36"/>
      <c r="R316" s="36"/>
      <c r="S316" s="36"/>
      <c r="T316" s="66"/>
      <c r="AT316" s="18" t="s">
        <v>1883</v>
      </c>
      <c r="AU316" s="18" t="s">
        <v>1828</v>
      </c>
    </row>
    <row r="317" spans="2:51" s="12" customFormat="1" ht="13.5">
      <c r="B317" s="184"/>
      <c r="D317" s="173" t="s">
        <v>1885</v>
      </c>
      <c r="E317" s="197" t="s">
        <v>1766</v>
      </c>
      <c r="F317" s="198" t="s">
        <v>1951</v>
      </c>
      <c r="H317" s="193" t="s">
        <v>1766</v>
      </c>
      <c r="I317" s="189"/>
      <c r="L317" s="184"/>
      <c r="M317" s="190"/>
      <c r="N317" s="191"/>
      <c r="O317" s="191"/>
      <c r="P317" s="191"/>
      <c r="Q317" s="191"/>
      <c r="R317" s="191"/>
      <c r="S317" s="191"/>
      <c r="T317" s="192"/>
      <c r="AT317" s="193" t="s">
        <v>1885</v>
      </c>
      <c r="AU317" s="193" t="s">
        <v>1828</v>
      </c>
      <c r="AV317" s="12" t="s">
        <v>1767</v>
      </c>
      <c r="AW317" s="12" t="s">
        <v>1783</v>
      </c>
      <c r="AX317" s="12" t="s">
        <v>1820</v>
      </c>
      <c r="AY317" s="193" t="s">
        <v>1872</v>
      </c>
    </row>
    <row r="318" spans="2:51" s="11" customFormat="1" ht="13.5">
      <c r="B318" s="176"/>
      <c r="D318" s="173" t="s">
        <v>1885</v>
      </c>
      <c r="E318" s="177" t="s">
        <v>1766</v>
      </c>
      <c r="F318" s="178" t="s">
        <v>1376</v>
      </c>
      <c r="H318" s="179">
        <v>80</v>
      </c>
      <c r="I318" s="180"/>
      <c r="L318" s="176"/>
      <c r="M318" s="181"/>
      <c r="N318" s="182"/>
      <c r="O318" s="182"/>
      <c r="P318" s="182"/>
      <c r="Q318" s="182"/>
      <c r="R318" s="182"/>
      <c r="S318" s="182"/>
      <c r="T318" s="183"/>
      <c r="AT318" s="177" t="s">
        <v>1885</v>
      </c>
      <c r="AU318" s="177" t="s">
        <v>1828</v>
      </c>
      <c r="AV318" s="11" t="s">
        <v>1828</v>
      </c>
      <c r="AW318" s="11" t="s">
        <v>1783</v>
      </c>
      <c r="AX318" s="11" t="s">
        <v>1820</v>
      </c>
      <c r="AY318" s="177" t="s">
        <v>1872</v>
      </c>
    </row>
    <row r="319" spans="2:51" s="11" customFormat="1" ht="13.5">
      <c r="B319" s="176"/>
      <c r="D319" s="173" t="s">
        <v>1885</v>
      </c>
      <c r="E319" s="177" t="s">
        <v>1766</v>
      </c>
      <c r="F319" s="178" t="s">
        <v>1377</v>
      </c>
      <c r="H319" s="179">
        <v>60</v>
      </c>
      <c r="I319" s="180"/>
      <c r="L319" s="176"/>
      <c r="M319" s="181"/>
      <c r="N319" s="182"/>
      <c r="O319" s="182"/>
      <c r="P319" s="182"/>
      <c r="Q319" s="182"/>
      <c r="R319" s="182"/>
      <c r="S319" s="182"/>
      <c r="T319" s="183"/>
      <c r="AT319" s="177" t="s">
        <v>1885</v>
      </c>
      <c r="AU319" s="177" t="s">
        <v>1828</v>
      </c>
      <c r="AV319" s="11" t="s">
        <v>1828</v>
      </c>
      <c r="AW319" s="11" t="s">
        <v>1783</v>
      </c>
      <c r="AX319" s="11" t="s">
        <v>1820</v>
      </c>
      <c r="AY319" s="177" t="s">
        <v>1872</v>
      </c>
    </row>
    <row r="320" spans="2:51" s="13" customFormat="1" ht="13.5">
      <c r="B320" s="199"/>
      <c r="D320" s="185" t="s">
        <v>1885</v>
      </c>
      <c r="E320" s="200" t="s">
        <v>1766</v>
      </c>
      <c r="F320" s="201" t="s">
        <v>1916</v>
      </c>
      <c r="H320" s="202">
        <v>140</v>
      </c>
      <c r="I320" s="203"/>
      <c r="L320" s="199"/>
      <c r="M320" s="204"/>
      <c r="N320" s="205"/>
      <c r="O320" s="205"/>
      <c r="P320" s="205"/>
      <c r="Q320" s="205"/>
      <c r="R320" s="205"/>
      <c r="S320" s="205"/>
      <c r="T320" s="206"/>
      <c r="AT320" s="207" t="s">
        <v>1885</v>
      </c>
      <c r="AU320" s="207" t="s">
        <v>1828</v>
      </c>
      <c r="AV320" s="13" t="s">
        <v>1879</v>
      </c>
      <c r="AW320" s="13" t="s">
        <v>1783</v>
      </c>
      <c r="AX320" s="13" t="s">
        <v>1767</v>
      </c>
      <c r="AY320" s="207" t="s">
        <v>1872</v>
      </c>
    </row>
    <row r="321" spans="2:65" s="1" customFormat="1" ht="22.5" customHeight="1">
      <c r="B321" s="160"/>
      <c r="C321" s="161" t="s">
        <v>1378</v>
      </c>
      <c r="D321" s="161" t="s">
        <v>1874</v>
      </c>
      <c r="E321" s="162" t="s">
        <v>1379</v>
      </c>
      <c r="F321" s="163" t="s">
        <v>1380</v>
      </c>
      <c r="G321" s="164" t="s">
        <v>1877</v>
      </c>
      <c r="H321" s="165">
        <v>6302.25</v>
      </c>
      <c r="I321" s="166"/>
      <c r="J321" s="167">
        <f>ROUND(I321*H321,2)</f>
        <v>0</v>
      </c>
      <c r="K321" s="163" t="s">
        <v>1878</v>
      </c>
      <c r="L321" s="35"/>
      <c r="M321" s="168" t="s">
        <v>1766</v>
      </c>
      <c r="N321" s="169" t="s">
        <v>1791</v>
      </c>
      <c r="O321" s="36"/>
      <c r="P321" s="170">
        <f>O321*H321</f>
        <v>0</v>
      </c>
      <c r="Q321" s="170">
        <v>0</v>
      </c>
      <c r="R321" s="170">
        <f>Q321*H321</f>
        <v>0</v>
      </c>
      <c r="S321" s="170">
        <v>0</v>
      </c>
      <c r="T321" s="171">
        <f>S321*H321</f>
        <v>0</v>
      </c>
      <c r="AR321" s="18" t="s">
        <v>1879</v>
      </c>
      <c r="AT321" s="18" t="s">
        <v>1874</v>
      </c>
      <c r="AU321" s="18" t="s">
        <v>1828</v>
      </c>
      <c r="AY321" s="18" t="s">
        <v>1872</v>
      </c>
      <c r="BE321" s="172">
        <f>IF(N321="základní",J321,0)</f>
        <v>0</v>
      </c>
      <c r="BF321" s="172">
        <f>IF(N321="snížená",J321,0)</f>
        <v>0</v>
      </c>
      <c r="BG321" s="172">
        <f>IF(N321="zákl. přenesená",J321,0)</f>
        <v>0</v>
      </c>
      <c r="BH321" s="172">
        <f>IF(N321="sníž. přenesená",J321,0)</f>
        <v>0</v>
      </c>
      <c r="BI321" s="172">
        <f>IF(N321="nulová",J321,0)</f>
        <v>0</v>
      </c>
      <c r="BJ321" s="18" t="s">
        <v>1767</v>
      </c>
      <c r="BK321" s="172">
        <f>ROUND(I321*H321,2)</f>
        <v>0</v>
      </c>
      <c r="BL321" s="18" t="s">
        <v>1879</v>
      </c>
      <c r="BM321" s="18" t="s">
        <v>1381</v>
      </c>
    </row>
    <row r="322" spans="2:47" s="1" customFormat="1" ht="27">
      <c r="B322" s="35"/>
      <c r="D322" s="173" t="s">
        <v>1881</v>
      </c>
      <c r="F322" s="174" t="s">
        <v>1382</v>
      </c>
      <c r="I322" s="134"/>
      <c r="L322" s="35"/>
      <c r="M322" s="65"/>
      <c r="N322" s="36"/>
      <c r="O322" s="36"/>
      <c r="P322" s="36"/>
      <c r="Q322" s="36"/>
      <c r="R322" s="36"/>
      <c r="S322" s="36"/>
      <c r="T322" s="66"/>
      <c r="AT322" s="18" t="s">
        <v>1881</v>
      </c>
      <c r="AU322" s="18" t="s">
        <v>1828</v>
      </c>
    </row>
    <row r="323" spans="2:47" s="1" customFormat="1" ht="27">
      <c r="B323" s="35"/>
      <c r="D323" s="173" t="s">
        <v>1883</v>
      </c>
      <c r="F323" s="175" t="s">
        <v>1383</v>
      </c>
      <c r="I323" s="134"/>
      <c r="L323" s="35"/>
      <c r="M323" s="65"/>
      <c r="N323" s="36"/>
      <c r="O323" s="36"/>
      <c r="P323" s="36"/>
      <c r="Q323" s="36"/>
      <c r="R323" s="36"/>
      <c r="S323" s="36"/>
      <c r="T323" s="66"/>
      <c r="AT323" s="18" t="s">
        <v>1883</v>
      </c>
      <c r="AU323" s="18" t="s">
        <v>1828</v>
      </c>
    </row>
    <row r="324" spans="2:51" s="12" customFormat="1" ht="13.5">
      <c r="B324" s="184"/>
      <c r="D324" s="173" t="s">
        <v>1885</v>
      </c>
      <c r="E324" s="197" t="s">
        <v>1766</v>
      </c>
      <c r="F324" s="198" t="s">
        <v>1912</v>
      </c>
      <c r="H324" s="193" t="s">
        <v>1766</v>
      </c>
      <c r="I324" s="189"/>
      <c r="L324" s="184"/>
      <c r="M324" s="190"/>
      <c r="N324" s="191"/>
      <c r="O324" s="191"/>
      <c r="P324" s="191"/>
      <c r="Q324" s="191"/>
      <c r="R324" s="191"/>
      <c r="S324" s="191"/>
      <c r="T324" s="192"/>
      <c r="AT324" s="193" t="s">
        <v>1885</v>
      </c>
      <c r="AU324" s="193" t="s">
        <v>1828</v>
      </c>
      <c r="AV324" s="12" t="s">
        <v>1767</v>
      </c>
      <c r="AW324" s="12" t="s">
        <v>1783</v>
      </c>
      <c r="AX324" s="12" t="s">
        <v>1820</v>
      </c>
      <c r="AY324" s="193" t="s">
        <v>1872</v>
      </c>
    </row>
    <row r="325" spans="2:51" s="11" customFormat="1" ht="13.5">
      <c r="B325" s="176"/>
      <c r="D325" s="173" t="s">
        <v>1885</v>
      </c>
      <c r="E325" s="177" t="s">
        <v>1766</v>
      </c>
      <c r="F325" s="178" t="s">
        <v>1370</v>
      </c>
      <c r="H325" s="179">
        <v>6282.25</v>
      </c>
      <c r="I325" s="180"/>
      <c r="L325" s="176"/>
      <c r="M325" s="181"/>
      <c r="N325" s="182"/>
      <c r="O325" s="182"/>
      <c r="P325" s="182"/>
      <c r="Q325" s="182"/>
      <c r="R325" s="182"/>
      <c r="S325" s="182"/>
      <c r="T325" s="183"/>
      <c r="AT325" s="177" t="s">
        <v>1885</v>
      </c>
      <c r="AU325" s="177" t="s">
        <v>1828</v>
      </c>
      <c r="AV325" s="11" t="s">
        <v>1828</v>
      </c>
      <c r="AW325" s="11" t="s">
        <v>1783</v>
      </c>
      <c r="AX325" s="11" t="s">
        <v>1820</v>
      </c>
      <c r="AY325" s="177" t="s">
        <v>1872</v>
      </c>
    </row>
    <row r="326" spans="2:51" s="11" customFormat="1" ht="13.5">
      <c r="B326" s="176"/>
      <c r="D326" s="173" t="s">
        <v>1885</v>
      </c>
      <c r="E326" s="177" t="s">
        <v>1766</v>
      </c>
      <c r="F326" s="178" t="s">
        <v>1303</v>
      </c>
      <c r="H326" s="179">
        <v>20</v>
      </c>
      <c r="I326" s="180"/>
      <c r="L326" s="176"/>
      <c r="M326" s="181"/>
      <c r="N326" s="182"/>
      <c r="O326" s="182"/>
      <c r="P326" s="182"/>
      <c r="Q326" s="182"/>
      <c r="R326" s="182"/>
      <c r="S326" s="182"/>
      <c r="T326" s="183"/>
      <c r="AT326" s="177" t="s">
        <v>1885</v>
      </c>
      <c r="AU326" s="177" t="s">
        <v>1828</v>
      </c>
      <c r="AV326" s="11" t="s">
        <v>1828</v>
      </c>
      <c r="AW326" s="11" t="s">
        <v>1783</v>
      </c>
      <c r="AX326" s="11" t="s">
        <v>1820</v>
      </c>
      <c r="AY326" s="177" t="s">
        <v>1872</v>
      </c>
    </row>
    <row r="327" spans="2:51" s="13" customFormat="1" ht="13.5">
      <c r="B327" s="199"/>
      <c r="D327" s="185" t="s">
        <v>1885</v>
      </c>
      <c r="E327" s="200" t="s">
        <v>1766</v>
      </c>
      <c r="F327" s="201" t="s">
        <v>1916</v>
      </c>
      <c r="H327" s="202">
        <v>6302.25</v>
      </c>
      <c r="I327" s="203"/>
      <c r="L327" s="199"/>
      <c r="M327" s="204"/>
      <c r="N327" s="205"/>
      <c r="O327" s="205"/>
      <c r="P327" s="205"/>
      <c r="Q327" s="205"/>
      <c r="R327" s="205"/>
      <c r="S327" s="205"/>
      <c r="T327" s="206"/>
      <c r="AT327" s="207" t="s">
        <v>1885</v>
      </c>
      <c r="AU327" s="207" t="s">
        <v>1828</v>
      </c>
      <c r="AV327" s="13" t="s">
        <v>1879</v>
      </c>
      <c r="AW327" s="13" t="s">
        <v>1783</v>
      </c>
      <c r="AX327" s="13" t="s">
        <v>1767</v>
      </c>
      <c r="AY327" s="207" t="s">
        <v>1872</v>
      </c>
    </row>
    <row r="328" spans="2:65" s="1" customFormat="1" ht="22.5" customHeight="1">
      <c r="B328" s="160"/>
      <c r="C328" s="161" t="s">
        <v>1384</v>
      </c>
      <c r="D328" s="161" t="s">
        <v>1874</v>
      </c>
      <c r="E328" s="162" t="s">
        <v>1385</v>
      </c>
      <c r="F328" s="163" t="s">
        <v>1386</v>
      </c>
      <c r="G328" s="164" t="s">
        <v>1877</v>
      </c>
      <c r="H328" s="165">
        <v>26</v>
      </c>
      <c r="I328" s="166"/>
      <c r="J328" s="167">
        <f>ROUND(I328*H328,2)</f>
        <v>0</v>
      </c>
      <c r="K328" s="163" t="s">
        <v>1878</v>
      </c>
      <c r="L328" s="35"/>
      <c r="M328" s="168" t="s">
        <v>1766</v>
      </c>
      <c r="N328" s="169" t="s">
        <v>1791</v>
      </c>
      <c r="O328" s="36"/>
      <c r="P328" s="170">
        <f>O328*H328</f>
        <v>0</v>
      </c>
      <c r="Q328" s="170">
        <v>0.13353</v>
      </c>
      <c r="R328" s="170">
        <f>Q328*H328</f>
        <v>3.4717800000000003</v>
      </c>
      <c r="S328" s="170">
        <v>0</v>
      </c>
      <c r="T328" s="171">
        <f>S328*H328</f>
        <v>0</v>
      </c>
      <c r="AR328" s="18" t="s">
        <v>1879</v>
      </c>
      <c r="AT328" s="18" t="s">
        <v>1874</v>
      </c>
      <c r="AU328" s="18" t="s">
        <v>1828</v>
      </c>
      <c r="AY328" s="18" t="s">
        <v>1872</v>
      </c>
      <c r="BE328" s="172">
        <f>IF(N328="základní",J328,0)</f>
        <v>0</v>
      </c>
      <c r="BF328" s="172">
        <f>IF(N328="snížená",J328,0)</f>
        <v>0</v>
      </c>
      <c r="BG328" s="172">
        <f>IF(N328="zákl. přenesená",J328,0)</f>
        <v>0</v>
      </c>
      <c r="BH328" s="172">
        <f>IF(N328="sníž. přenesená",J328,0)</f>
        <v>0</v>
      </c>
      <c r="BI328" s="172">
        <f>IF(N328="nulová",J328,0)</f>
        <v>0</v>
      </c>
      <c r="BJ328" s="18" t="s">
        <v>1767</v>
      </c>
      <c r="BK328" s="172">
        <f>ROUND(I328*H328,2)</f>
        <v>0</v>
      </c>
      <c r="BL328" s="18" t="s">
        <v>1879</v>
      </c>
      <c r="BM328" s="18" t="s">
        <v>1387</v>
      </c>
    </row>
    <row r="329" spans="2:47" s="1" customFormat="1" ht="27">
      <c r="B329" s="35"/>
      <c r="D329" s="173" t="s">
        <v>1881</v>
      </c>
      <c r="F329" s="174" t="s">
        <v>1388</v>
      </c>
      <c r="I329" s="134"/>
      <c r="L329" s="35"/>
      <c r="M329" s="65"/>
      <c r="N329" s="36"/>
      <c r="O329" s="36"/>
      <c r="P329" s="36"/>
      <c r="Q329" s="36"/>
      <c r="R329" s="36"/>
      <c r="S329" s="36"/>
      <c r="T329" s="66"/>
      <c r="AT329" s="18" t="s">
        <v>1881</v>
      </c>
      <c r="AU329" s="18" t="s">
        <v>1828</v>
      </c>
    </row>
    <row r="330" spans="2:47" s="1" customFormat="1" ht="81">
      <c r="B330" s="35"/>
      <c r="D330" s="173" t="s">
        <v>1883</v>
      </c>
      <c r="F330" s="175" t="s">
        <v>1389</v>
      </c>
      <c r="I330" s="134"/>
      <c r="L330" s="35"/>
      <c r="M330" s="65"/>
      <c r="N330" s="36"/>
      <c r="O330" s="36"/>
      <c r="P330" s="36"/>
      <c r="Q330" s="36"/>
      <c r="R330" s="36"/>
      <c r="S330" s="36"/>
      <c r="T330" s="66"/>
      <c r="AT330" s="18" t="s">
        <v>1883</v>
      </c>
      <c r="AU330" s="18" t="s">
        <v>1828</v>
      </c>
    </row>
    <row r="331" spans="2:51" s="12" customFormat="1" ht="13.5">
      <c r="B331" s="184"/>
      <c r="D331" s="173" t="s">
        <v>1885</v>
      </c>
      <c r="E331" s="197" t="s">
        <v>1766</v>
      </c>
      <c r="F331" s="198" t="s">
        <v>1390</v>
      </c>
      <c r="H331" s="193" t="s">
        <v>1766</v>
      </c>
      <c r="I331" s="189"/>
      <c r="L331" s="184"/>
      <c r="M331" s="190"/>
      <c r="N331" s="191"/>
      <c r="O331" s="191"/>
      <c r="P331" s="191"/>
      <c r="Q331" s="191"/>
      <c r="R331" s="191"/>
      <c r="S331" s="191"/>
      <c r="T331" s="192"/>
      <c r="AT331" s="193" t="s">
        <v>1885</v>
      </c>
      <c r="AU331" s="193" t="s">
        <v>1828</v>
      </c>
      <c r="AV331" s="12" t="s">
        <v>1767</v>
      </c>
      <c r="AW331" s="12" t="s">
        <v>1783</v>
      </c>
      <c r="AX331" s="12" t="s">
        <v>1820</v>
      </c>
      <c r="AY331" s="193" t="s">
        <v>1872</v>
      </c>
    </row>
    <row r="332" spans="2:51" s="11" customFormat="1" ht="13.5">
      <c r="B332" s="176"/>
      <c r="D332" s="185" t="s">
        <v>1885</v>
      </c>
      <c r="E332" s="194" t="s">
        <v>1766</v>
      </c>
      <c r="F332" s="195" t="s">
        <v>1391</v>
      </c>
      <c r="H332" s="196">
        <v>26</v>
      </c>
      <c r="I332" s="180"/>
      <c r="L332" s="176"/>
      <c r="M332" s="181"/>
      <c r="N332" s="182"/>
      <c r="O332" s="182"/>
      <c r="P332" s="182"/>
      <c r="Q332" s="182"/>
      <c r="R332" s="182"/>
      <c r="S332" s="182"/>
      <c r="T332" s="183"/>
      <c r="AT332" s="177" t="s">
        <v>1885</v>
      </c>
      <c r="AU332" s="177" t="s">
        <v>1828</v>
      </c>
      <c r="AV332" s="11" t="s">
        <v>1828</v>
      </c>
      <c r="AW332" s="11" t="s">
        <v>1783</v>
      </c>
      <c r="AX332" s="11" t="s">
        <v>1767</v>
      </c>
      <c r="AY332" s="177" t="s">
        <v>1872</v>
      </c>
    </row>
    <row r="333" spans="2:65" s="1" customFormat="1" ht="22.5" customHeight="1">
      <c r="B333" s="160"/>
      <c r="C333" s="161" t="s">
        <v>1392</v>
      </c>
      <c r="D333" s="161" t="s">
        <v>1874</v>
      </c>
      <c r="E333" s="162" t="s">
        <v>1393</v>
      </c>
      <c r="F333" s="163" t="s">
        <v>1394</v>
      </c>
      <c r="G333" s="164" t="s">
        <v>1920</v>
      </c>
      <c r="H333" s="165">
        <v>50</v>
      </c>
      <c r="I333" s="166"/>
      <c r="J333" s="167">
        <f>ROUND(I333*H333,2)</f>
        <v>0</v>
      </c>
      <c r="K333" s="163" t="s">
        <v>1878</v>
      </c>
      <c r="L333" s="35"/>
      <c r="M333" s="168" t="s">
        <v>1766</v>
      </c>
      <c r="N333" s="169" t="s">
        <v>1791</v>
      </c>
      <c r="O333" s="36"/>
      <c r="P333" s="170">
        <f>O333*H333</f>
        <v>0</v>
      </c>
      <c r="Q333" s="170">
        <v>0.00085</v>
      </c>
      <c r="R333" s="170">
        <f>Q333*H333</f>
        <v>0.042499999999999996</v>
      </c>
      <c r="S333" s="170">
        <v>0</v>
      </c>
      <c r="T333" s="171">
        <f>S333*H333</f>
        <v>0</v>
      </c>
      <c r="AR333" s="18" t="s">
        <v>1879</v>
      </c>
      <c r="AT333" s="18" t="s">
        <v>1874</v>
      </c>
      <c r="AU333" s="18" t="s">
        <v>1828</v>
      </c>
      <c r="AY333" s="18" t="s">
        <v>1872</v>
      </c>
      <c r="BE333" s="172">
        <f>IF(N333="základní",J333,0)</f>
        <v>0</v>
      </c>
      <c r="BF333" s="172">
        <f>IF(N333="snížená",J333,0)</f>
        <v>0</v>
      </c>
      <c r="BG333" s="172">
        <f>IF(N333="zákl. přenesená",J333,0)</f>
        <v>0</v>
      </c>
      <c r="BH333" s="172">
        <f>IF(N333="sníž. přenesená",J333,0)</f>
        <v>0</v>
      </c>
      <c r="BI333" s="172">
        <f>IF(N333="nulová",J333,0)</f>
        <v>0</v>
      </c>
      <c r="BJ333" s="18" t="s">
        <v>1767</v>
      </c>
      <c r="BK333" s="172">
        <f>ROUND(I333*H333,2)</f>
        <v>0</v>
      </c>
      <c r="BL333" s="18" t="s">
        <v>1879</v>
      </c>
      <c r="BM333" s="18" t="s">
        <v>1395</v>
      </c>
    </row>
    <row r="334" spans="2:47" s="1" customFormat="1" ht="13.5">
      <c r="B334" s="35"/>
      <c r="D334" s="173" t="s">
        <v>1881</v>
      </c>
      <c r="F334" s="174" t="s">
        <v>1396</v>
      </c>
      <c r="I334" s="134"/>
      <c r="L334" s="35"/>
      <c r="M334" s="65"/>
      <c r="N334" s="36"/>
      <c r="O334" s="36"/>
      <c r="P334" s="36"/>
      <c r="Q334" s="36"/>
      <c r="R334" s="36"/>
      <c r="S334" s="36"/>
      <c r="T334" s="66"/>
      <c r="AT334" s="18" t="s">
        <v>1881</v>
      </c>
      <c r="AU334" s="18" t="s">
        <v>1828</v>
      </c>
    </row>
    <row r="335" spans="2:47" s="1" customFormat="1" ht="81">
      <c r="B335" s="35"/>
      <c r="D335" s="173" t="s">
        <v>1883</v>
      </c>
      <c r="F335" s="175" t="s">
        <v>1397</v>
      </c>
      <c r="I335" s="134"/>
      <c r="L335" s="35"/>
      <c r="M335" s="65"/>
      <c r="N335" s="36"/>
      <c r="O335" s="36"/>
      <c r="P335" s="36"/>
      <c r="Q335" s="36"/>
      <c r="R335" s="36"/>
      <c r="S335" s="36"/>
      <c r="T335" s="66"/>
      <c r="AT335" s="18" t="s">
        <v>1883</v>
      </c>
      <c r="AU335" s="18" t="s">
        <v>1828</v>
      </c>
    </row>
    <row r="336" spans="2:51" s="12" customFormat="1" ht="13.5">
      <c r="B336" s="184"/>
      <c r="D336" s="173" t="s">
        <v>1885</v>
      </c>
      <c r="E336" s="197" t="s">
        <v>1766</v>
      </c>
      <c r="F336" s="198" t="s">
        <v>1398</v>
      </c>
      <c r="H336" s="193" t="s">
        <v>1766</v>
      </c>
      <c r="I336" s="189"/>
      <c r="L336" s="184"/>
      <c r="M336" s="190"/>
      <c r="N336" s="191"/>
      <c r="O336" s="191"/>
      <c r="P336" s="191"/>
      <c r="Q336" s="191"/>
      <c r="R336" s="191"/>
      <c r="S336" s="191"/>
      <c r="T336" s="192"/>
      <c r="AT336" s="193" t="s">
        <v>1885</v>
      </c>
      <c r="AU336" s="193" t="s">
        <v>1828</v>
      </c>
      <c r="AV336" s="12" t="s">
        <v>1767</v>
      </c>
      <c r="AW336" s="12" t="s">
        <v>1783</v>
      </c>
      <c r="AX336" s="12" t="s">
        <v>1820</v>
      </c>
      <c r="AY336" s="193" t="s">
        <v>1872</v>
      </c>
    </row>
    <row r="337" spans="2:51" s="11" customFormat="1" ht="13.5">
      <c r="B337" s="176"/>
      <c r="D337" s="173" t="s">
        <v>1885</v>
      </c>
      <c r="E337" s="177" t="s">
        <v>1766</v>
      </c>
      <c r="F337" s="178" t="s">
        <v>1399</v>
      </c>
      <c r="H337" s="179">
        <v>50</v>
      </c>
      <c r="I337" s="180"/>
      <c r="L337" s="176"/>
      <c r="M337" s="181"/>
      <c r="N337" s="182"/>
      <c r="O337" s="182"/>
      <c r="P337" s="182"/>
      <c r="Q337" s="182"/>
      <c r="R337" s="182"/>
      <c r="S337" s="182"/>
      <c r="T337" s="183"/>
      <c r="AT337" s="177" t="s">
        <v>1885</v>
      </c>
      <c r="AU337" s="177" t="s">
        <v>1828</v>
      </c>
      <c r="AV337" s="11" t="s">
        <v>1828</v>
      </c>
      <c r="AW337" s="11" t="s">
        <v>1783</v>
      </c>
      <c r="AX337" s="11" t="s">
        <v>1767</v>
      </c>
      <c r="AY337" s="177" t="s">
        <v>1872</v>
      </c>
    </row>
    <row r="338" spans="2:51" s="12" customFormat="1" ht="13.5">
      <c r="B338" s="184"/>
      <c r="D338" s="185" t="s">
        <v>1885</v>
      </c>
      <c r="E338" s="186" t="s">
        <v>1766</v>
      </c>
      <c r="F338" s="187" t="s">
        <v>1400</v>
      </c>
      <c r="H338" s="188" t="s">
        <v>1766</v>
      </c>
      <c r="I338" s="189"/>
      <c r="L338" s="184"/>
      <c r="M338" s="190"/>
      <c r="N338" s="191"/>
      <c r="O338" s="191"/>
      <c r="P338" s="191"/>
      <c r="Q338" s="191"/>
      <c r="R338" s="191"/>
      <c r="S338" s="191"/>
      <c r="T338" s="192"/>
      <c r="AT338" s="193" t="s">
        <v>1885</v>
      </c>
      <c r="AU338" s="193" t="s">
        <v>1828</v>
      </c>
      <c r="AV338" s="12" t="s">
        <v>1767</v>
      </c>
      <c r="AW338" s="12" t="s">
        <v>1783</v>
      </c>
      <c r="AX338" s="12" t="s">
        <v>1820</v>
      </c>
      <c r="AY338" s="193" t="s">
        <v>1872</v>
      </c>
    </row>
    <row r="339" spans="2:65" s="1" customFormat="1" ht="22.5" customHeight="1">
      <c r="B339" s="160"/>
      <c r="C339" s="161" t="s">
        <v>1401</v>
      </c>
      <c r="D339" s="161" t="s">
        <v>1874</v>
      </c>
      <c r="E339" s="162" t="s">
        <v>1402</v>
      </c>
      <c r="F339" s="163" t="s">
        <v>1403</v>
      </c>
      <c r="G339" s="164" t="s">
        <v>1877</v>
      </c>
      <c r="H339" s="165">
        <v>13924.5</v>
      </c>
      <c r="I339" s="166"/>
      <c r="J339" s="167">
        <f>ROUND(I339*H339,2)</f>
        <v>0</v>
      </c>
      <c r="K339" s="163" t="s">
        <v>1878</v>
      </c>
      <c r="L339" s="35"/>
      <c r="M339" s="168" t="s">
        <v>1766</v>
      </c>
      <c r="N339" s="169" t="s">
        <v>1791</v>
      </c>
      <c r="O339" s="36"/>
      <c r="P339" s="170">
        <f>O339*H339</f>
        <v>0</v>
      </c>
      <c r="Q339" s="170">
        <v>0.00071</v>
      </c>
      <c r="R339" s="170">
        <f>Q339*H339</f>
        <v>9.886395</v>
      </c>
      <c r="S339" s="170">
        <v>0</v>
      </c>
      <c r="T339" s="171">
        <f>S339*H339</f>
        <v>0</v>
      </c>
      <c r="AR339" s="18" t="s">
        <v>1879</v>
      </c>
      <c r="AT339" s="18" t="s">
        <v>1874</v>
      </c>
      <c r="AU339" s="18" t="s">
        <v>1828</v>
      </c>
      <c r="AY339" s="18" t="s">
        <v>1872</v>
      </c>
      <c r="BE339" s="172">
        <f>IF(N339="základní",J339,0)</f>
        <v>0</v>
      </c>
      <c r="BF339" s="172">
        <f>IF(N339="snížená",J339,0)</f>
        <v>0</v>
      </c>
      <c r="BG339" s="172">
        <f>IF(N339="zákl. přenesená",J339,0)</f>
        <v>0</v>
      </c>
      <c r="BH339" s="172">
        <f>IF(N339="sníž. přenesená",J339,0)</f>
        <v>0</v>
      </c>
      <c r="BI339" s="172">
        <f>IF(N339="nulová",J339,0)</f>
        <v>0</v>
      </c>
      <c r="BJ339" s="18" t="s">
        <v>1767</v>
      </c>
      <c r="BK339" s="172">
        <f>ROUND(I339*H339,2)</f>
        <v>0</v>
      </c>
      <c r="BL339" s="18" t="s">
        <v>1879</v>
      </c>
      <c r="BM339" s="18" t="s">
        <v>1404</v>
      </c>
    </row>
    <row r="340" spans="2:47" s="1" customFormat="1" ht="27">
      <c r="B340" s="35"/>
      <c r="D340" s="173" t="s">
        <v>1881</v>
      </c>
      <c r="F340" s="174" t="s">
        <v>1405</v>
      </c>
      <c r="I340" s="134"/>
      <c r="L340" s="35"/>
      <c r="M340" s="65"/>
      <c r="N340" s="36"/>
      <c r="O340" s="36"/>
      <c r="P340" s="36"/>
      <c r="Q340" s="36"/>
      <c r="R340" s="36"/>
      <c r="S340" s="36"/>
      <c r="T340" s="66"/>
      <c r="AT340" s="18" t="s">
        <v>1881</v>
      </c>
      <c r="AU340" s="18" t="s">
        <v>1828</v>
      </c>
    </row>
    <row r="341" spans="2:51" s="12" customFormat="1" ht="13.5">
      <c r="B341" s="184"/>
      <c r="D341" s="173" t="s">
        <v>1885</v>
      </c>
      <c r="E341" s="197" t="s">
        <v>1766</v>
      </c>
      <c r="F341" s="198" t="s">
        <v>1912</v>
      </c>
      <c r="H341" s="193" t="s">
        <v>1766</v>
      </c>
      <c r="I341" s="189"/>
      <c r="L341" s="184"/>
      <c r="M341" s="190"/>
      <c r="N341" s="191"/>
      <c r="O341" s="191"/>
      <c r="P341" s="191"/>
      <c r="Q341" s="191"/>
      <c r="R341" s="191"/>
      <c r="S341" s="191"/>
      <c r="T341" s="192"/>
      <c r="AT341" s="193" t="s">
        <v>1885</v>
      </c>
      <c r="AU341" s="193" t="s">
        <v>1828</v>
      </c>
      <c r="AV341" s="12" t="s">
        <v>1767</v>
      </c>
      <c r="AW341" s="12" t="s">
        <v>1783</v>
      </c>
      <c r="AX341" s="12" t="s">
        <v>1820</v>
      </c>
      <c r="AY341" s="193" t="s">
        <v>1872</v>
      </c>
    </row>
    <row r="342" spans="2:51" s="11" customFormat="1" ht="13.5">
      <c r="B342" s="176"/>
      <c r="D342" s="173" t="s">
        <v>1885</v>
      </c>
      <c r="E342" s="177" t="s">
        <v>1766</v>
      </c>
      <c r="F342" s="178" t="s">
        <v>1406</v>
      </c>
      <c r="H342" s="179">
        <v>12564.5</v>
      </c>
      <c r="I342" s="180"/>
      <c r="L342" s="176"/>
      <c r="M342" s="181"/>
      <c r="N342" s="182"/>
      <c r="O342" s="182"/>
      <c r="P342" s="182"/>
      <c r="Q342" s="182"/>
      <c r="R342" s="182"/>
      <c r="S342" s="182"/>
      <c r="T342" s="183"/>
      <c r="AT342" s="177" t="s">
        <v>1885</v>
      </c>
      <c r="AU342" s="177" t="s">
        <v>1828</v>
      </c>
      <c r="AV342" s="11" t="s">
        <v>1828</v>
      </c>
      <c r="AW342" s="11" t="s">
        <v>1783</v>
      </c>
      <c r="AX342" s="11" t="s">
        <v>1820</v>
      </c>
      <c r="AY342" s="177" t="s">
        <v>1872</v>
      </c>
    </row>
    <row r="343" spans="2:51" s="11" customFormat="1" ht="13.5">
      <c r="B343" s="176"/>
      <c r="D343" s="173" t="s">
        <v>1885</v>
      </c>
      <c r="E343" s="177" t="s">
        <v>1766</v>
      </c>
      <c r="F343" s="178" t="s">
        <v>1407</v>
      </c>
      <c r="H343" s="179">
        <v>40</v>
      </c>
      <c r="I343" s="180"/>
      <c r="L343" s="176"/>
      <c r="M343" s="181"/>
      <c r="N343" s="182"/>
      <c r="O343" s="182"/>
      <c r="P343" s="182"/>
      <c r="Q343" s="182"/>
      <c r="R343" s="182"/>
      <c r="S343" s="182"/>
      <c r="T343" s="183"/>
      <c r="AT343" s="177" t="s">
        <v>1885</v>
      </c>
      <c r="AU343" s="177" t="s">
        <v>1828</v>
      </c>
      <c r="AV343" s="11" t="s">
        <v>1828</v>
      </c>
      <c r="AW343" s="11" t="s">
        <v>1783</v>
      </c>
      <c r="AX343" s="11" t="s">
        <v>1820</v>
      </c>
      <c r="AY343" s="177" t="s">
        <v>1872</v>
      </c>
    </row>
    <row r="344" spans="2:51" s="11" customFormat="1" ht="13.5">
      <c r="B344" s="176"/>
      <c r="D344" s="173" t="s">
        <v>1885</v>
      </c>
      <c r="E344" s="177" t="s">
        <v>1766</v>
      </c>
      <c r="F344" s="178" t="s">
        <v>1408</v>
      </c>
      <c r="H344" s="179">
        <v>1040</v>
      </c>
      <c r="I344" s="180"/>
      <c r="L344" s="176"/>
      <c r="M344" s="181"/>
      <c r="N344" s="182"/>
      <c r="O344" s="182"/>
      <c r="P344" s="182"/>
      <c r="Q344" s="182"/>
      <c r="R344" s="182"/>
      <c r="S344" s="182"/>
      <c r="T344" s="183"/>
      <c r="AT344" s="177" t="s">
        <v>1885</v>
      </c>
      <c r="AU344" s="177" t="s">
        <v>1828</v>
      </c>
      <c r="AV344" s="11" t="s">
        <v>1828</v>
      </c>
      <c r="AW344" s="11" t="s">
        <v>1783</v>
      </c>
      <c r="AX344" s="11" t="s">
        <v>1820</v>
      </c>
      <c r="AY344" s="177" t="s">
        <v>1872</v>
      </c>
    </row>
    <row r="345" spans="2:51" s="11" customFormat="1" ht="13.5">
      <c r="B345" s="176"/>
      <c r="D345" s="173" t="s">
        <v>1885</v>
      </c>
      <c r="E345" s="177" t="s">
        <v>1766</v>
      </c>
      <c r="F345" s="178" t="s">
        <v>1766</v>
      </c>
      <c r="H345" s="179">
        <v>0</v>
      </c>
      <c r="I345" s="180"/>
      <c r="L345" s="176"/>
      <c r="M345" s="181"/>
      <c r="N345" s="182"/>
      <c r="O345" s="182"/>
      <c r="P345" s="182"/>
      <c r="Q345" s="182"/>
      <c r="R345" s="182"/>
      <c r="S345" s="182"/>
      <c r="T345" s="183"/>
      <c r="AT345" s="177" t="s">
        <v>1885</v>
      </c>
      <c r="AU345" s="177" t="s">
        <v>1828</v>
      </c>
      <c r="AV345" s="11" t="s">
        <v>1828</v>
      </c>
      <c r="AW345" s="11" t="s">
        <v>1783</v>
      </c>
      <c r="AX345" s="11" t="s">
        <v>1820</v>
      </c>
      <c r="AY345" s="177" t="s">
        <v>1872</v>
      </c>
    </row>
    <row r="346" spans="2:51" s="12" customFormat="1" ht="13.5">
      <c r="B346" s="184"/>
      <c r="D346" s="173" t="s">
        <v>1885</v>
      </c>
      <c r="E346" s="197" t="s">
        <v>1766</v>
      </c>
      <c r="F346" s="198" t="s">
        <v>1914</v>
      </c>
      <c r="H346" s="193" t="s">
        <v>1766</v>
      </c>
      <c r="I346" s="189"/>
      <c r="L346" s="184"/>
      <c r="M346" s="190"/>
      <c r="N346" s="191"/>
      <c r="O346" s="191"/>
      <c r="P346" s="191"/>
      <c r="Q346" s="191"/>
      <c r="R346" s="191"/>
      <c r="S346" s="191"/>
      <c r="T346" s="192"/>
      <c r="AT346" s="193" t="s">
        <v>1885</v>
      </c>
      <c r="AU346" s="193" t="s">
        <v>1828</v>
      </c>
      <c r="AV346" s="12" t="s">
        <v>1767</v>
      </c>
      <c r="AW346" s="12" t="s">
        <v>1783</v>
      </c>
      <c r="AX346" s="12" t="s">
        <v>1820</v>
      </c>
      <c r="AY346" s="193" t="s">
        <v>1872</v>
      </c>
    </row>
    <row r="347" spans="2:51" s="11" customFormat="1" ht="13.5">
      <c r="B347" s="176"/>
      <c r="D347" s="173" t="s">
        <v>1885</v>
      </c>
      <c r="E347" s="177" t="s">
        <v>1766</v>
      </c>
      <c r="F347" s="178" t="s">
        <v>1409</v>
      </c>
      <c r="H347" s="179">
        <v>280</v>
      </c>
      <c r="I347" s="180"/>
      <c r="L347" s="176"/>
      <c r="M347" s="181"/>
      <c r="N347" s="182"/>
      <c r="O347" s="182"/>
      <c r="P347" s="182"/>
      <c r="Q347" s="182"/>
      <c r="R347" s="182"/>
      <c r="S347" s="182"/>
      <c r="T347" s="183"/>
      <c r="AT347" s="177" t="s">
        <v>1885</v>
      </c>
      <c r="AU347" s="177" t="s">
        <v>1828</v>
      </c>
      <c r="AV347" s="11" t="s">
        <v>1828</v>
      </c>
      <c r="AW347" s="11" t="s">
        <v>1783</v>
      </c>
      <c r="AX347" s="11" t="s">
        <v>1820</v>
      </c>
      <c r="AY347" s="177" t="s">
        <v>1872</v>
      </c>
    </row>
    <row r="348" spans="2:51" s="13" customFormat="1" ht="13.5">
      <c r="B348" s="199"/>
      <c r="D348" s="185" t="s">
        <v>1885</v>
      </c>
      <c r="E348" s="200" t="s">
        <v>1766</v>
      </c>
      <c r="F348" s="201" t="s">
        <v>1916</v>
      </c>
      <c r="H348" s="202">
        <v>13924.5</v>
      </c>
      <c r="I348" s="203"/>
      <c r="L348" s="199"/>
      <c r="M348" s="204"/>
      <c r="N348" s="205"/>
      <c r="O348" s="205"/>
      <c r="P348" s="205"/>
      <c r="Q348" s="205"/>
      <c r="R348" s="205"/>
      <c r="S348" s="205"/>
      <c r="T348" s="206"/>
      <c r="AT348" s="207" t="s">
        <v>1885</v>
      </c>
      <c r="AU348" s="207" t="s">
        <v>1828</v>
      </c>
      <c r="AV348" s="13" t="s">
        <v>1879</v>
      </c>
      <c r="AW348" s="13" t="s">
        <v>1783</v>
      </c>
      <c r="AX348" s="13" t="s">
        <v>1767</v>
      </c>
      <c r="AY348" s="207" t="s">
        <v>1872</v>
      </c>
    </row>
    <row r="349" spans="2:65" s="1" customFormat="1" ht="31.5" customHeight="1">
      <c r="B349" s="160"/>
      <c r="C349" s="161" t="s">
        <v>1410</v>
      </c>
      <c r="D349" s="161" t="s">
        <v>1874</v>
      </c>
      <c r="E349" s="162" t="s">
        <v>1411</v>
      </c>
      <c r="F349" s="163" t="s">
        <v>1412</v>
      </c>
      <c r="G349" s="164" t="s">
        <v>1877</v>
      </c>
      <c r="H349" s="165">
        <v>6962.25</v>
      </c>
      <c r="I349" s="166"/>
      <c r="J349" s="167">
        <f>ROUND(I349*H349,2)</f>
        <v>0</v>
      </c>
      <c r="K349" s="163" t="s">
        <v>1878</v>
      </c>
      <c r="L349" s="35"/>
      <c r="M349" s="168" t="s">
        <v>1766</v>
      </c>
      <c r="N349" s="169" t="s">
        <v>1791</v>
      </c>
      <c r="O349" s="36"/>
      <c r="P349" s="170">
        <f>O349*H349</f>
        <v>0</v>
      </c>
      <c r="Q349" s="170">
        <v>0</v>
      </c>
      <c r="R349" s="170">
        <f>Q349*H349</f>
        <v>0</v>
      </c>
      <c r="S349" s="170">
        <v>0</v>
      </c>
      <c r="T349" s="171">
        <f>S349*H349</f>
        <v>0</v>
      </c>
      <c r="AR349" s="18" t="s">
        <v>1879</v>
      </c>
      <c r="AT349" s="18" t="s">
        <v>1874</v>
      </c>
      <c r="AU349" s="18" t="s">
        <v>1828</v>
      </c>
      <c r="AY349" s="18" t="s">
        <v>1872</v>
      </c>
      <c r="BE349" s="172">
        <f>IF(N349="základní",J349,0)</f>
        <v>0</v>
      </c>
      <c r="BF349" s="172">
        <f>IF(N349="snížená",J349,0)</f>
        <v>0</v>
      </c>
      <c r="BG349" s="172">
        <f>IF(N349="zákl. přenesená",J349,0)</f>
        <v>0</v>
      </c>
      <c r="BH349" s="172">
        <f>IF(N349="sníž. přenesená",J349,0)</f>
        <v>0</v>
      </c>
      <c r="BI349" s="172">
        <f>IF(N349="nulová",J349,0)</f>
        <v>0</v>
      </c>
      <c r="BJ349" s="18" t="s">
        <v>1767</v>
      </c>
      <c r="BK349" s="172">
        <f>ROUND(I349*H349,2)</f>
        <v>0</v>
      </c>
      <c r="BL349" s="18" t="s">
        <v>1879</v>
      </c>
      <c r="BM349" s="18" t="s">
        <v>1413</v>
      </c>
    </row>
    <row r="350" spans="2:47" s="1" customFormat="1" ht="27">
      <c r="B350" s="35"/>
      <c r="D350" s="173" t="s">
        <v>1881</v>
      </c>
      <c r="F350" s="174" t="s">
        <v>1414</v>
      </c>
      <c r="I350" s="134"/>
      <c r="L350" s="35"/>
      <c r="M350" s="65"/>
      <c r="N350" s="36"/>
      <c r="O350" s="36"/>
      <c r="P350" s="36"/>
      <c r="Q350" s="36"/>
      <c r="R350" s="36"/>
      <c r="S350" s="36"/>
      <c r="T350" s="66"/>
      <c r="AT350" s="18" t="s">
        <v>1881</v>
      </c>
      <c r="AU350" s="18" t="s">
        <v>1828</v>
      </c>
    </row>
    <row r="351" spans="2:47" s="1" customFormat="1" ht="27">
      <c r="B351" s="35"/>
      <c r="D351" s="173" t="s">
        <v>1883</v>
      </c>
      <c r="F351" s="175" t="s">
        <v>1415</v>
      </c>
      <c r="I351" s="134"/>
      <c r="L351" s="35"/>
      <c r="M351" s="65"/>
      <c r="N351" s="36"/>
      <c r="O351" s="36"/>
      <c r="P351" s="36"/>
      <c r="Q351" s="36"/>
      <c r="R351" s="36"/>
      <c r="S351" s="36"/>
      <c r="T351" s="66"/>
      <c r="AT351" s="18" t="s">
        <v>1883</v>
      </c>
      <c r="AU351" s="18" t="s">
        <v>1828</v>
      </c>
    </row>
    <row r="352" spans="2:51" s="12" customFormat="1" ht="13.5">
      <c r="B352" s="184"/>
      <c r="D352" s="173" t="s">
        <v>1885</v>
      </c>
      <c r="E352" s="197" t="s">
        <v>1766</v>
      </c>
      <c r="F352" s="198" t="s">
        <v>1912</v>
      </c>
      <c r="H352" s="193" t="s">
        <v>1766</v>
      </c>
      <c r="I352" s="189"/>
      <c r="L352" s="184"/>
      <c r="M352" s="190"/>
      <c r="N352" s="191"/>
      <c r="O352" s="191"/>
      <c r="P352" s="191"/>
      <c r="Q352" s="191"/>
      <c r="R352" s="191"/>
      <c r="S352" s="191"/>
      <c r="T352" s="192"/>
      <c r="AT352" s="193" t="s">
        <v>1885</v>
      </c>
      <c r="AU352" s="193" t="s">
        <v>1828</v>
      </c>
      <c r="AV352" s="12" t="s">
        <v>1767</v>
      </c>
      <c r="AW352" s="12" t="s">
        <v>1783</v>
      </c>
      <c r="AX352" s="12" t="s">
        <v>1820</v>
      </c>
      <c r="AY352" s="193" t="s">
        <v>1872</v>
      </c>
    </row>
    <row r="353" spans="2:51" s="11" customFormat="1" ht="13.5">
      <c r="B353" s="176"/>
      <c r="D353" s="173" t="s">
        <v>1885</v>
      </c>
      <c r="E353" s="177" t="s">
        <v>1766</v>
      </c>
      <c r="F353" s="178" t="s">
        <v>1370</v>
      </c>
      <c r="H353" s="179">
        <v>6282.25</v>
      </c>
      <c r="I353" s="180"/>
      <c r="L353" s="176"/>
      <c r="M353" s="181"/>
      <c r="N353" s="182"/>
      <c r="O353" s="182"/>
      <c r="P353" s="182"/>
      <c r="Q353" s="182"/>
      <c r="R353" s="182"/>
      <c r="S353" s="182"/>
      <c r="T353" s="183"/>
      <c r="AT353" s="177" t="s">
        <v>1885</v>
      </c>
      <c r="AU353" s="177" t="s">
        <v>1828</v>
      </c>
      <c r="AV353" s="11" t="s">
        <v>1828</v>
      </c>
      <c r="AW353" s="11" t="s">
        <v>1783</v>
      </c>
      <c r="AX353" s="11" t="s">
        <v>1820</v>
      </c>
      <c r="AY353" s="177" t="s">
        <v>1872</v>
      </c>
    </row>
    <row r="354" spans="2:51" s="11" customFormat="1" ht="13.5">
      <c r="B354" s="176"/>
      <c r="D354" s="173" t="s">
        <v>1885</v>
      </c>
      <c r="E354" s="177" t="s">
        <v>1766</v>
      </c>
      <c r="F354" s="178" t="s">
        <v>1303</v>
      </c>
      <c r="H354" s="179">
        <v>20</v>
      </c>
      <c r="I354" s="180"/>
      <c r="L354" s="176"/>
      <c r="M354" s="181"/>
      <c r="N354" s="182"/>
      <c r="O354" s="182"/>
      <c r="P354" s="182"/>
      <c r="Q354" s="182"/>
      <c r="R354" s="182"/>
      <c r="S354" s="182"/>
      <c r="T354" s="183"/>
      <c r="AT354" s="177" t="s">
        <v>1885</v>
      </c>
      <c r="AU354" s="177" t="s">
        <v>1828</v>
      </c>
      <c r="AV354" s="11" t="s">
        <v>1828</v>
      </c>
      <c r="AW354" s="11" t="s">
        <v>1783</v>
      </c>
      <c r="AX354" s="11" t="s">
        <v>1820</v>
      </c>
      <c r="AY354" s="177" t="s">
        <v>1872</v>
      </c>
    </row>
    <row r="355" spans="2:51" s="11" customFormat="1" ht="13.5">
      <c r="B355" s="176"/>
      <c r="D355" s="173" t="s">
        <v>1885</v>
      </c>
      <c r="E355" s="177" t="s">
        <v>1766</v>
      </c>
      <c r="F355" s="178" t="s">
        <v>1913</v>
      </c>
      <c r="H355" s="179">
        <v>520</v>
      </c>
      <c r="I355" s="180"/>
      <c r="L355" s="176"/>
      <c r="M355" s="181"/>
      <c r="N355" s="182"/>
      <c r="O355" s="182"/>
      <c r="P355" s="182"/>
      <c r="Q355" s="182"/>
      <c r="R355" s="182"/>
      <c r="S355" s="182"/>
      <c r="T355" s="183"/>
      <c r="AT355" s="177" t="s">
        <v>1885</v>
      </c>
      <c r="AU355" s="177" t="s">
        <v>1828</v>
      </c>
      <c r="AV355" s="11" t="s">
        <v>1828</v>
      </c>
      <c r="AW355" s="11" t="s">
        <v>1783</v>
      </c>
      <c r="AX355" s="11" t="s">
        <v>1820</v>
      </c>
      <c r="AY355" s="177" t="s">
        <v>1872</v>
      </c>
    </row>
    <row r="356" spans="2:51" s="11" customFormat="1" ht="13.5">
      <c r="B356" s="176"/>
      <c r="D356" s="173" t="s">
        <v>1885</v>
      </c>
      <c r="E356" s="177" t="s">
        <v>1766</v>
      </c>
      <c r="F356" s="178" t="s">
        <v>1766</v>
      </c>
      <c r="H356" s="179">
        <v>0</v>
      </c>
      <c r="I356" s="180"/>
      <c r="L356" s="176"/>
      <c r="M356" s="181"/>
      <c r="N356" s="182"/>
      <c r="O356" s="182"/>
      <c r="P356" s="182"/>
      <c r="Q356" s="182"/>
      <c r="R356" s="182"/>
      <c r="S356" s="182"/>
      <c r="T356" s="183"/>
      <c r="AT356" s="177" t="s">
        <v>1885</v>
      </c>
      <c r="AU356" s="177" t="s">
        <v>1828</v>
      </c>
      <c r="AV356" s="11" t="s">
        <v>1828</v>
      </c>
      <c r="AW356" s="11" t="s">
        <v>1783</v>
      </c>
      <c r="AX356" s="11" t="s">
        <v>1820</v>
      </c>
      <c r="AY356" s="177" t="s">
        <v>1872</v>
      </c>
    </row>
    <row r="357" spans="2:51" s="12" customFormat="1" ht="13.5">
      <c r="B357" s="184"/>
      <c r="D357" s="173" t="s">
        <v>1885</v>
      </c>
      <c r="E357" s="197" t="s">
        <v>1766</v>
      </c>
      <c r="F357" s="198" t="s">
        <v>1914</v>
      </c>
      <c r="H357" s="193" t="s">
        <v>1766</v>
      </c>
      <c r="I357" s="189"/>
      <c r="L357" s="184"/>
      <c r="M357" s="190"/>
      <c r="N357" s="191"/>
      <c r="O357" s="191"/>
      <c r="P357" s="191"/>
      <c r="Q357" s="191"/>
      <c r="R357" s="191"/>
      <c r="S357" s="191"/>
      <c r="T357" s="192"/>
      <c r="AT357" s="193" t="s">
        <v>1885</v>
      </c>
      <c r="AU357" s="193" t="s">
        <v>1828</v>
      </c>
      <c r="AV357" s="12" t="s">
        <v>1767</v>
      </c>
      <c r="AW357" s="12" t="s">
        <v>1783</v>
      </c>
      <c r="AX357" s="12" t="s">
        <v>1820</v>
      </c>
      <c r="AY357" s="193" t="s">
        <v>1872</v>
      </c>
    </row>
    <row r="358" spans="2:51" s="11" customFormat="1" ht="13.5">
      <c r="B358" s="176"/>
      <c r="D358" s="173" t="s">
        <v>1885</v>
      </c>
      <c r="E358" s="177" t="s">
        <v>1766</v>
      </c>
      <c r="F358" s="178" t="s">
        <v>1915</v>
      </c>
      <c r="H358" s="179">
        <v>140</v>
      </c>
      <c r="I358" s="180"/>
      <c r="L358" s="176"/>
      <c r="M358" s="181"/>
      <c r="N358" s="182"/>
      <c r="O358" s="182"/>
      <c r="P358" s="182"/>
      <c r="Q358" s="182"/>
      <c r="R358" s="182"/>
      <c r="S358" s="182"/>
      <c r="T358" s="183"/>
      <c r="AT358" s="177" t="s">
        <v>1885</v>
      </c>
      <c r="AU358" s="177" t="s">
        <v>1828</v>
      </c>
      <c r="AV358" s="11" t="s">
        <v>1828</v>
      </c>
      <c r="AW358" s="11" t="s">
        <v>1783</v>
      </c>
      <c r="AX358" s="11" t="s">
        <v>1820</v>
      </c>
      <c r="AY358" s="177" t="s">
        <v>1872</v>
      </c>
    </row>
    <row r="359" spans="2:51" s="13" customFormat="1" ht="13.5">
      <c r="B359" s="199"/>
      <c r="D359" s="185" t="s">
        <v>1885</v>
      </c>
      <c r="E359" s="200" t="s">
        <v>1766</v>
      </c>
      <c r="F359" s="201" t="s">
        <v>1916</v>
      </c>
      <c r="H359" s="202">
        <v>6962.25</v>
      </c>
      <c r="I359" s="203"/>
      <c r="L359" s="199"/>
      <c r="M359" s="204"/>
      <c r="N359" s="205"/>
      <c r="O359" s="205"/>
      <c r="P359" s="205"/>
      <c r="Q359" s="205"/>
      <c r="R359" s="205"/>
      <c r="S359" s="205"/>
      <c r="T359" s="206"/>
      <c r="AT359" s="207" t="s">
        <v>1885</v>
      </c>
      <c r="AU359" s="207" t="s">
        <v>1828</v>
      </c>
      <c r="AV359" s="13" t="s">
        <v>1879</v>
      </c>
      <c r="AW359" s="13" t="s">
        <v>1783</v>
      </c>
      <c r="AX359" s="13" t="s">
        <v>1767</v>
      </c>
      <c r="AY359" s="207" t="s">
        <v>1872</v>
      </c>
    </row>
    <row r="360" spans="2:65" s="1" customFormat="1" ht="22.5" customHeight="1">
      <c r="B360" s="160"/>
      <c r="C360" s="161" t="s">
        <v>1416</v>
      </c>
      <c r="D360" s="161" t="s">
        <v>1874</v>
      </c>
      <c r="E360" s="162" t="s">
        <v>1417</v>
      </c>
      <c r="F360" s="163" t="s">
        <v>1418</v>
      </c>
      <c r="G360" s="164" t="s">
        <v>1877</v>
      </c>
      <c r="H360" s="165">
        <v>6962.25</v>
      </c>
      <c r="I360" s="166"/>
      <c r="J360" s="167">
        <f>ROUND(I360*H360,2)</f>
        <v>0</v>
      </c>
      <c r="K360" s="163" t="s">
        <v>1878</v>
      </c>
      <c r="L360" s="35"/>
      <c r="M360" s="168" t="s">
        <v>1766</v>
      </c>
      <c r="N360" s="169" t="s">
        <v>1791</v>
      </c>
      <c r="O360" s="36"/>
      <c r="P360" s="170">
        <f>O360*H360</f>
        <v>0</v>
      </c>
      <c r="Q360" s="170">
        <v>0</v>
      </c>
      <c r="R360" s="170">
        <f>Q360*H360</f>
        <v>0</v>
      </c>
      <c r="S360" s="170">
        <v>0</v>
      </c>
      <c r="T360" s="171">
        <f>S360*H360</f>
        <v>0</v>
      </c>
      <c r="AR360" s="18" t="s">
        <v>1879</v>
      </c>
      <c r="AT360" s="18" t="s">
        <v>1874</v>
      </c>
      <c r="AU360" s="18" t="s">
        <v>1828</v>
      </c>
      <c r="AY360" s="18" t="s">
        <v>1872</v>
      </c>
      <c r="BE360" s="172">
        <f>IF(N360="základní",J360,0)</f>
        <v>0</v>
      </c>
      <c r="BF360" s="172">
        <f>IF(N360="snížená",J360,0)</f>
        <v>0</v>
      </c>
      <c r="BG360" s="172">
        <f>IF(N360="zákl. přenesená",J360,0)</f>
        <v>0</v>
      </c>
      <c r="BH360" s="172">
        <f>IF(N360="sníž. přenesená",J360,0)</f>
        <v>0</v>
      </c>
      <c r="BI360" s="172">
        <f>IF(N360="nulová",J360,0)</f>
        <v>0</v>
      </c>
      <c r="BJ360" s="18" t="s">
        <v>1767</v>
      </c>
      <c r="BK360" s="172">
        <f>ROUND(I360*H360,2)</f>
        <v>0</v>
      </c>
      <c r="BL360" s="18" t="s">
        <v>1879</v>
      </c>
      <c r="BM360" s="18" t="s">
        <v>1419</v>
      </c>
    </row>
    <row r="361" spans="2:47" s="1" customFormat="1" ht="27">
      <c r="B361" s="35"/>
      <c r="D361" s="173" t="s">
        <v>1881</v>
      </c>
      <c r="F361" s="174" t="s">
        <v>1420</v>
      </c>
      <c r="I361" s="134"/>
      <c r="L361" s="35"/>
      <c r="M361" s="65"/>
      <c r="N361" s="36"/>
      <c r="O361" s="36"/>
      <c r="P361" s="36"/>
      <c r="Q361" s="36"/>
      <c r="R361" s="36"/>
      <c r="S361" s="36"/>
      <c r="T361" s="66"/>
      <c r="AT361" s="18" t="s">
        <v>1881</v>
      </c>
      <c r="AU361" s="18" t="s">
        <v>1828</v>
      </c>
    </row>
    <row r="362" spans="2:47" s="1" customFormat="1" ht="27">
      <c r="B362" s="35"/>
      <c r="D362" s="173" t="s">
        <v>1883</v>
      </c>
      <c r="F362" s="175" t="s">
        <v>1421</v>
      </c>
      <c r="I362" s="134"/>
      <c r="L362" s="35"/>
      <c r="M362" s="65"/>
      <c r="N362" s="36"/>
      <c r="O362" s="36"/>
      <c r="P362" s="36"/>
      <c r="Q362" s="36"/>
      <c r="R362" s="36"/>
      <c r="S362" s="36"/>
      <c r="T362" s="66"/>
      <c r="AT362" s="18" t="s">
        <v>1883</v>
      </c>
      <c r="AU362" s="18" t="s">
        <v>1828</v>
      </c>
    </row>
    <row r="363" spans="2:51" s="12" customFormat="1" ht="13.5">
      <c r="B363" s="184"/>
      <c r="D363" s="173" t="s">
        <v>1885</v>
      </c>
      <c r="E363" s="197" t="s">
        <v>1766</v>
      </c>
      <c r="F363" s="198" t="s">
        <v>1912</v>
      </c>
      <c r="H363" s="193" t="s">
        <v>1766</v>
      </c>
      <c r="I363" s="189"/>
      <c r="L363" s="184"/>
      <c r="M363" s="190"/>
      <c r="N363" s="191"/>
      <c r="O363" s="191"/>
      <c r="P363" s="191"/>
      <c r="Q363" s="191"/>
      <c r="R363" s="191"/>
      <c r="S363" s="191"/>
      <c r="T363" s="192"/>
      <c r="AT363" s="193" t="s">
        <v>1885</v>
      </c>
      <c r="AU363" s="193" t="s">
        <v>1828</v>
      </c>
      <c r="AV363" s="12" t="s">
        <v>1767</v>
      </c>
      <c r="AW363" s="12" t="s">
        <v>1783</v>
      </c>
      <c r="AX363" s="12" t="s">
        <v>1820</v>
      </c>
      <c r="AY363" s="193" t="s">
        <v>1872</v>
      </c>
    </row>
    <row r="364" spans="2:51" s="11" customFormat="1" ht="13.5">
      <c r="B364" s="176"/>
      <c r="D364" s="173" t="s">
        <v>1885</v>
      </c>
      <c r="E364" s="177" t="s">
        <v>1766</v>
      </c>
      <c r="F364" s="178" t="s">
        <v>1370</v>
      </c>
      <c r="H364" s="179">
        <v>6282.25</v>
      </c>
      <c r="I364" s="180"/>
      <c r="L364" s="176"/>
      <c r="M364" s="181"/>
      <c r="N364" s="182"/>
      <c r="O364" s="182"/>
      <c r="P364" s="182"/>
      <c r="Q364" s="182"/>
      <c r="R364" s="182"/>
      <c r="S364" s="182"/>
      <c r="T364" s="183"/>
      <c r="AT364" s="177" t="s">
        <v>1885</v>
      </c>
      <c r="AU364" s="177" t="s">
        <v>1828</v>
      </c>
      <c r="AV364" s="11" t="s">
        <v>1828</v>
      </c>
      <c r="AW364" s="11" t="s">
        <v>1783</v>
      </c>
      <c r="AX364" s="11" t="s">
        <v>1820</v>
      </c>
      <c r="AY364" s="177" t="s">
        <v>1872</v>
      </c>
    </row>
    <row r="365" spans="2:51" s="11" customFormat="1" ht="13.5">
      <c r="B365" s="176"/>
      <c r="D365" s="173" t="s">
        <v>1885</v>
      </c>
      <c r="E365" s="177" t="s">
        <v>1766</v>
      </c>
      <c r="F365" s="178" t="s">
        <v>1303</v>
      </c>
      <c r="H365" s="179">
        <v>20</v>
      </c>
      <c r="I365" s="180"/>
      <c r="L365" s="176"/>
      <c r="M365" s="181"/>
      <c r="N365" s="182"/>
      <c r="O365" s="182"/>
      <c r="P365" s="182"/>
      <c r="Q365" s="182"/>
      <c r="R365" s="182"/>
      <c r="S365" s="182"/>
      <c r="T365" s="183"/>
      <c r="AT365" s="177" t="s">
        <v>1885</v>
      </c>
      <c r="AU365" s="177" t="s">
        <v>1828</v>
      </c>
      <c r="AV365" s="11" t="s">
        <v>1828</v>
      </c>
      <c r="AW365" s="11" t="s">
        <v>1783</v>
      </c>
      <c r="AX365" s="11" t="s">
        <v>1820</v>
      </c>
      <c r="AY365" s="177" t="s">
        <v>1872</v>
      </c>
    </row>
    <row r="366" spans="2:51" s="11" customFormat="1" ht="13.5">
      <c r="B366" s="176"/>
      <c r="D366" s="173" t="s">
        <v>1885</v>
      </c>
      <c r="E366" s="177" t="s">
        <v>1766</v>
      </c>
      <c r="F366" s="178" t="s">
        <v>1913</v>
      </c>
      <c r="H366" s="179">
        <v>520</v>
      </c>
      <c r="I366" s="180"/>
      <c r="L366" s="176"/>
      <c r="M366" s="181"/>
      <c r="N366" s="182"/>
      <c r="O366" s="182"/>
      <c r="P366" s="182"/>
      <c r="Q366" s="182"/>
      <c r="R366" s="182"/>
      <c r="S366" s="182"/>
      <c r="T366" s="183"/>
      <c r="AT366" s="177" t="s">
        <v>1885</v>
      </c>
      <c r="AU366" s="177" t="s">
        <v>1828</v>
      </c>
      <c r="AV366" s="11" t="s">
        <v>1828</v>
      </c>
      <c r="AW366" s="11" t="s">
        <v>1783</v>
      </c>
      <c r="AX366" s="11" t="s">
        <v>1820</v>
      </c>
      <c r="AY366" s="177" t="s">
        <v>1872</v>
      </c>
    </row>
    <row r="367" spans="2:51" s="11" customFormat="1" ht="13.5">
      <c r="B367" s="176"/>
      <c r="D367" s="173" t="s">
        <v>1885</v>
      </c>
      <c r="E367" s="177" t="s">
        <v>1766</v>
      </c>
      <c r="F367" s="178" t="s">
        <v>1766</v>
      </c>
      <c r="H367" s="179">
        <v>0</v>
      </c>
      <c r="I367" s="180"/>
      <c r="L367" s="176"/>
      <c r="M367" s="181"/>
      <c r="N367" s="182"/>
      <c r="O367" s="182"/>
      <c r="P367" s="182"/>
      <c r="Q367" s="182"/>
      <c r="R367" s="182"/>
      <c r="S367" s="182"/>
      <c r="T367" s="183"/>
      <c r="AT367" s="177" t="s">
        <v>1885</v>
      </c>
      <c r="AU367" s="177" t="s">
        <v>1828</v>
      </c>
      <c r="AV367" s="11" t="s">
        <v>1828</v>
      </c>
      <c r="AW367" s="11" t="s">
        <v>1783</v>
      </c>
      <c r="AX367" s="11" t="s">
        <v>1820</v>
      </c>
      <c r="AY367" s="177" t="s">
        <v>1872</v>
      </c>
    </row>
    <row r="368" spans="2:51" s="12" customFormat="1" ht="13.5">
      <c r="B368" s="184"/>
      <c r="D368" s="173" t="s">
        <v>1885</v>
      </c>
      <c r="E368" s="197" t="s">
        <v>1766</v>
      </c>
      <c r="F368" s="198" t="s">
        <v>1914</v>
      </c>
      <c r="H368" s="193" t="s">
        <v>1766</v>
      </c>
      <c r="I368" s="189"/>
      <c r="L368" s="184"/>
      <c r="M368" s="190"/>
      <c r="N368" s="191"/>
      <c r="O368" s="191"/>
      <c r="P368" s="191"/>
      <c r="Q368" s="191"/>
      <c r="R368" s="191"/>
      <c r="S368" s="191"/>
      <c r="T368" s="192"/>
      <c r="AT368" s="193" t="s">
        <v>1885</v>
      </c>
      <c r="AU368" s="193" t="s">
        <v>1828</v>
      </c>
      <c r="AV368" s="12" t="s">
        <v>1767</v>
      </c>
      <c r="AW368" s="12" t="s">
        <v>1783</v>
      </c>
      <c r="AX368" s="12" t="s">
        <v>1820</v>
      </c>
      <c r="AY368" s="193" t="s">
        <v>1872</v>
      </c>
    </row>
    <row r="369" spans="2:51" s="11" customFormat="1" ht="13.5">
      <c r="B369" s="176"/>
      <c r="D369" s="173" t="s">
        <v>1885</v>
      </c>
      <c r="E369" s="177" t="s">
        <v>1766</v>
      </c>
      <c r="F369" s="178" t="s">
        <v>1915</v>
      </c>
      <c r="H369" s="179">
        <v>140</v>
      </c>
      <c r="I369" s="180"/>
      <c r="L369" s="176"/>
      <c r="M369" s="181"/>
      <c r="N369" s="182"/>
      <c r="O369" s="182"/>
      <c r="P369" s="182"/>
      <c r="Q369" s="182"/>
      <c r="R369" s="182"/>
      <c r="S369" s="182"/>
      <c r="T369" s="183"/>
      <c r="AT369" s="177" t="s">
        <v>1885</v>
      </c>
      <c r="AU369" s="177" t="s">
        <v>1828</v>
      </c>
      <c r="AV369" s="11" t="s">
        <v>1828</v>
      </c>
      <c r="AW369" s="11" t="s">
        <v>1783</v>
      </c>
      <c r="AX369" s="11" t="s">
        <v>1820</v>
      </c>
      <c r="AY369" s="177" t="s">
        <v>1872</v>
      </c>
    </row>
    <row r="370" spans="2:51" s="13" customFormat="1" ht="13.5">
      <c r="B370" s="199"/>
      <c r="D370" s="185" t="s">
        <v>1885</v>
      </c>
      <c r="E370" s="200" t="s">
        <v>1766</v>
      </c>
      <c r="F370" s="201" t="s">
        <v>1916</v>
      </c>
      <c r="H370" s="202">
        <v>6962.25</v>
      </c>
      <c r="I370" s="203"/>
      <c r="L370" s="199"/>
      <c r="M370" s="204"/>
      <c r="N370" s="205"/>
      <c r="O370" s="205"/>
      <c r="P370" s="205"/>
      <c r="Q370" s="205"/>
      <c r="R370" s="205"/>
      <c r="S370" s="205"/>
      <c r="T370" s="206"/>
      <c r="AT370" s="207" t="s">
        <v>1885</v>
      </c>
      <c r="AU370" s="207" t="s">
        <v>1828</v>
      </c>
      <c r="AV370" s="13" t="s">
        <v>1879</v>
      </c>
      <c r="AW370" s="13" t="s">
        <v>1783</v>
      </c>
      <c r="AX370" s="13" t="s">
        <v>1767</v>
      </c>
      <c r="AY370" s="207" t="s">
        <v>1872</v>
      </c>
    </row>
    <row r="371" spans="2:65" s="1" customFormat="1" ht="31.5" customHeight="1">
      <c r="B371" s="160"/>
      <c r="C371" s="161" t="s">
        <v>1422</v>
      </c>
      <c r="D371" s="161" t="s">
        <v>1874</v>
      </c>
      <c r="E371" s="162" t="s">
        <v>1423</v>
      </c>
      <c r="F371" s="163" t="s">
        <v>1424</v>
      </c>
      <c r="G371" s="164" t="s">
        <v>1877</v>
      </c>
      <c r="H371" s="165">
        <v>150</v>
      </c>
      <c r="I371" s="166"/>
      <c r="J371" s="167">
        <f>ROUND(I371*H371,2)</f>
        <v>0</v>
      </c>
      <c r="K371" s="163" t="s">
        <v>1878</v>
      </c>
      <c r="L371" s="35"/>
      <c r="M371" s="168" t="s">
        <v>1766</v>
      </c>
      <c r="N371" s="169" t="s">
        <v>1791</v>
      </c>
      <c r="O371" s="36"/>
      <c r="P371" s="170">
        <f>O371*H371</f>
        <v>0</v>
      </c>
      <c r="Q371" s="170">
        <v>0</v>
      </c>
      <c r="R371" s="170">
        <f>Q371*H371</f>
        <v>0</v>
      </c>
      <c r="S371" s="170">
        <v>0</v>
      </c>
      <c r="T371" s="171">
        <f>S371*H371</f>
        <v>0</v>
      </c>
      <c r="AR371" s="18" t="s">
        <v>1879</v>
      </c>
      <c r="AT371" s="18" t="s">
        <v>1874</v>
      </c>
      <c r="AU371" s="18" t="s">
        <v>1828</v>
      </c>
      <c r="AY371" s="18" t="s">
        <v>1872</v>
      </c>
      <c r="BE371" s="172">
        <f>IF(N371="základní",J371,0)</f>
        <v>0</v>
      </c>
      <c r="BF371" s="172">
        <f>IF(N371="snížená",J371,0)</f>
        <v>0</v>
      </c>
      <c r="BG371" s="172">
        <f>IF(N371="zákl. přenesená",J371,0)</f>
        <v>0</v>
      </c>
      <c r="BH371" s="172">
        <f>IF(N371="sníž. přenesená",J371,0)</f>
        <v>0</v>
      </c>
      <c r="BI371" s="172">
        <f>IF(N371="nulová",J371,0)</f>
        <v>0</v>
      </c>
      <c r="BJ371" s="18" t="s">
        <v>1767</v>
      </c>
      <c r="BK371" s="172">
        <f>ROUND(I371*H371,2)</f>
        <v>0</v>
      </c>
      <c r="BL371" s="18" t="s">
        <v>1879</v>
      </c>
      <c r="BM371" s="18" t="s">
        <v>1425</v>
      </c>
    </row>
    <row r="372" spans="2:47" s="1" customFormat="1" ht="27">
      <c r="B372" s="35"/>
      <c r="D372" s="173" t="s">
        <v>1881</v>
      </c>
      <c r="F372" s="174" t="s">
        <v>1426</v>
      </c>
      <c r="I372" s="134"/>
      <c r="L372" s="35"/>
      <c r="M372" s="65"/>
      <c r="N372" s="36"/>
      <c r="O372" s="36"/>
      <c r="P372" s="36"/>
      <c r="Q372" s="36"/>
      <c r="R372" s="36"/>
      <c r="S372" s="36"/>
      <c r="T372" s="66"/>
      <c r="AT372" s="18" t="s">
        <v>1881</v>
      </c>
      <c r="AU372" s="18" t="s">
        <v>1828</v>
      </c>
    </row>
    <row r="373" spans="2:47" s="1" customFormat="1" ht="27">
      <c r="B373" s="35"/>
      <c r="D373" s="173" t="s">
        <v>1883</v>
      </c>
      <c r="F373" s="175" t="s">
        <v>1427</v>
      </c>
      <c r="I373" s="134"/>
      <c r="L373" s="35"/>
      <c r="M373" s="65"/>
      <c r="N373" s="36"/>
      <c r="O373" s="36"/>
      <c r="P373" s="36"/>
      <c r="Q373" s="36"/>
      <c r="R373" s="36"/>
      <c r="S373" s="36"/>
      <c r="T373" s="66"/>
      <c r="AT373" s="18" t="s">
        <v>1883</v>
      </c>
      <c r="AU373" s="18" t="s">
        <v>1828</v>
      </c>
    </row>
    <row r="374" spans="2:51" s="11" customFormat="1" ht="13.5">
      <c r="B374" s="176"/>
      <c r="D374" s="173" t="s">
        <v>1885</v>
      </c>
      <c r="E374" s="177" t="s">
        <v>1766</v>
      </c>
      <c r="F374" s="178" t="s">
        <v>1905</v>
      </c>
      <c r="H374" s="179">
        <v>150</v>
      </c>
      <c r="I374" s="180"/>
      <c r="L374" s="176"/>
      <c r="M374" s="181"/>
      <c r="N374" s="182"/>
      <c r="O374" s="182"/>
      <c r="P374" s="182"/>
      <c r="Q374" s="182"/>
      <c r="R374" s="182"/>
      <c r="S374" s="182"/>
      <c r="T374" s="183"/>
      <c r="AT374" s="177" t="s">
        <v>1885</v>
      </c>
      <c r="AU374" s="177" t="s">
        <v>1828</v>
      </c>
      <c r="AV374" s="11" t="s">
        <v>1828</v>
      </c>
      <c r="AW374" s="11" t="s">
        <v>1783</v>
      </c>
      <c r="AX374" s="11" t="s">
        <v>1767</v>
      </c>
      <c r="AY374" s="177" t="s">
        <v>1872</v>
      </c>
    </row>
    <row r="375" spans="2:51" s="12" customFormat="1" ht="13.5">
      <c r="B375" s="184"/>
      <c r="D375" s="185" t="s">
        <v>1885</v>
      </c>
      <c r="E375" s="186" t="s">
        <v>1766</v>
      </c>
      <c r="F375" s="187" t="s">
        <v>1906</v>
      </c>
      <c r="H375" s="188" t="s">
        <v>1766</v>
      </c>
      <c r="I375" s="189"/>
      <c r="L375" s="184"/>
      <c r="M375" s="190"/>
      <c r="N375" s="191"/>
      <c r="O375" s="191"/>
      <c r="P375" s="191"/>
      <c r="Q375" s="191"/>
      <c r="R375" s="191"/>
      <c r="S375" s="191"/>
      <c r="T375" s="192"/>
      <c r="AT375" s="193" t="s">
        <v>1885</v>
      </c>
      <c r="AU375" s="193" t="s">
        <v>1828</v>
      </c>
      <c r="AV375" s="12" t="s">
        <v>1767</v>
      </c>
      <c r="AW375" s="12" t="s">
        <v>1783</v>
      </c>
      <c r="AX375" s="12" t="s">
        <v>1820</v>
      </c>
      <c r="AY375" s="193" t="s">
        <v>1872</v>
      </c>
    </row>
    <row r="376" spans="2:65" s="1" customFormat="1" ht="22.5" customHeight="1">
      <c r="B376" s="160"/>
      <c r="C376" s="161" t="s">
        <v>1428</v>
      </c>
      <c r="D376" s="161" t="s">
        <v>1874</v>
      </c>
      <c r="E376" s="162" t="s">
        <v>1429</v>
      </c>
      <c r="F376" s="163" t="s">
        <v>1430</v>
      </c>
      <c r="G376" s="164" t="s">
        <v>1877</v>
      </c>
      <c r="H376" s="165">
        <v>140</v>
      </c>
      <c r="I376" s="166"/>
      <c r="J376" s="167">
        <f>ROUND(I376*H376,2)</f>
        <v>0</v>
      </c>
      <c r="K376" s="163" t="s">
        <v>1878</v>
      </c>
      <c r="L376" s="35"/>
      <c r="M376" s="168" t="s">
        <v>1766</v>
      </c>
      <c r="N376" s="169" t="s">
        <v>1791</v>
      </c>
      <c r="O376" s="36"/>
      <c r="P376" s="170">
        <f>O376*H376</f>
        <v>0</v>
      </c>
      <c r="Q376" s="170">
        <v>0.1837</v>
      </c>
      <c r="R376" s="170">
        <f>Q376*H376</f>
        <v>25.718</v>
      </c>
      <c r="S376" s="170">
        <v>0</v>
      </c>
      <c r="T376" s="171">
        <f>S376*H376</f>
        <v>0</v>
      </c>
      <c r="AR376" s="18" t="s">
        <v>1879</v>
      </c>
      <c r="AT376" s="18" t="s">
        <v>1874</v>
      </c>
      <c r="AU376" s="18" t="s">
        <v>1828</v>
      </c>
      <c r="AY376" s="18" t="s">
        <v>1872</v>
      </c>
      <c r="BE376" s="172">
        <f>IF(N376="základní",J376,0)</f>
        <v>0</v>
      </c>
      <c r="BF376" s="172">
        <f>IF(N376="snížená",J376,0)</f>
        <v>0</v>
      </c>
      <c r="BG376" s="172">
        <f>IF(N376="zákl. přenesená",J376,0)</f>
        <v>0</v>
      </c>
      <c r="BH376" s="172">
        <f>IF(N376="sníž. přenesená",J376,0)</f>
        <v>0</v>
      </c>
      <c r="BI376" s="172">
        <f>IF(N376="nulová",J376,0)</f>
        <v>0</v>
      </c>
      <c r="BJ376" s="18" t="s">
        <v>1767</v>
      </c>
      <c r="BK376" s="172">
        <f>ROUND(I376*H376,2)</f>
        <v>0</v>
      </c>
      <c r="BL376" s="18" t="s">
        <v>1879</v>
      </c>
      <c r="BM376" s="18" t="s">
        <v>1431</v>
      </c>
    </row>
    <row r="377" spans="2:47" s="1" customFormat="1" ht="27">
      <c r="B377" s="35"/>
      <c r="D377" s="173" t="s">
        <v>1881</v>
      </c>
      <c r="F377" s="174" t="s">
        <v>1432</v>
      </c>
      <c r="I377" s="134"/>
      <c r="L377" s="35"/>
      <c r="M377" s="65"/>
      <c r="N377" s="36"/>
      <c r="O377" s="36"/>
      <c r="P377" s="36"/>
      <c r="Q377" s="36"/>
      <c r="R377" s="36"/>
      <c r="S377" s="36"/>
      <c r="T377" s="66"/>
      <c r="AT377" s="18" t="s">
        <v>1881</v>
      </c>
      <c r="AU377" s="18" t="s">
        <v>1828</v>
      </c>
    </row>
    <row r="378" spans="2:47" s="1" customFormat="1" ht="148.5">
      <c r="B378" s="35"/>
      <c r="D378" s="173" t="s">
        <v>1883</v>
      </c>
      <c r="F378" s="175" t="s">
        <v>1433</v>
      </c>
      <c r="I378" s="134"/>
      <c r="L378" s="35"/>
      <c r="M378" s="65"/>
      <c r="N378" s="36"/>
      <c r="O378" s="36"/>
      <c r="P378" s="36"/>
      <c r="Q378" s="36"/>
      <c r="R378" s="36"/>
      <c r="S378" s="36"/>
      <c r="T378" s="66"/>
      <c r="AT378" s="18" t="s">
        <v>1883</v>
      </c>
      <c r="AU378" s="18" t="s">
        <v>1828</v>
      </c>
    </row>
    <row r="379" spans="2:51" s="12" customFormat="1" ht="13.5">
      <c r="B379" s="184"/>
      <c r="D379" s="173" t="s">
        <v>1885</v>
      </c>
      <c r="E379" s="197" t="s">
        <v>1766</v>
      </c>
      <c r="F379" s="198" t="s">
        <v>1434</v>
      </c>
      <c r="H379" s="193" t="s">
        <v>1766</v>
      </c>
      <c r="I379" s="189"/>
      <c r="L379" s="184"/>
      <c r="M379" s="190"/>
      <c r="N379" s="191"/>
      <c r="O379" s="191"/>
      <c r="P379" s="191"/>
      <c r="Q379" s="191"/>
      <c r="R379" s="191"/>
      <c r="S379" s="191"/>
      <c r="T379" s="192"/>
      <c r="AT379" s="193" t="s">
        <v>1885</v>
      </c>
      <c r="AU379" s="193" t="s">
        <v>1828</v>
      </c>
      <c r="AV379" s="12" t="s">
        <v>1767</v>
      </c>
      <c r="AW379" s="12" t="s">
        <v>1783</v>
      </c>
      <c r="AX379" s="12" t="s">
        <v>1820</v>
      </c>
      <c r="AY379" s="193" t="s">
        <v>1872</v>
      </c>
    </row>
    <row r="380" spans="2:51" s="11" customFormat="1" ht="13.5">
      <c r="B380" s="176"/>
      <c r="D380" s="173" t="s">
        <v>1885</v>
      </c>
      <c r="E380" s="177" t="s">
        <v>1766</v>
      </c>
      <c r="F380" s="178" t="s">
        <v>1376</v>
      </c>
      <c r="H380" s="179">
        <v>80</v>
      </c>
      <c r="I380" s="180"/>
      <c r="L380" s="176"/>
      <c r="M380" s="181"/>
      <c r="N380" s="182"/>
      <c r="O380" s="182"/>
      <c r="P380" s="182"/>
      <c r="Q380" s="182"/>
      <c r="R380" s="182"/>
      <c r="S380" s="182"/>
      <c r="T380" s="183"/>
      <c r="AT380" s="177" t="s">
        <v>1885</v>
      </c>
      <c r="AU380" s="177" t="s">
        <v>1828</v>
      </c>
      <c r="AV380" s="11" t="s">
        <v>1828</v>
      </c>
      <c r="AW380" s="11" t="s">
        <v>1783</v>
      </c>
      <c r="AX380" s="11" t="s">
        <v>1820</v>
      </c>
      <c r="AY380" s="177" t="s">
        <v>1872</v>
      </c>
    </row>
    <row r="381" spans="2:51" s="11" customFormat="1" ht="13.5">
      <c r="B381" s="176"/>
      <c r="D381" s="173" t="s">
        <v>1885</v>
      </c>
      <c r="E381" s="177" t="s">
        <v>1766</v>
      </c>
      <c r="F381" s="178" t="s">
        <v>1377</v>
      </c>
      <c r="H381" s="179">
        <v>60</v>
      </c>
      <c r="I381" s="180"/>
      <c r="L381" s="176"/>
      <c r="M381" s="181"/>
      <c r="N381" s="182"/>
      <c r="O381" s="182"/>
      <c r="P381" s="182"/>
      <c r="Q381" s="182"/>
      <c r="R381" s="182"/>
      <c r="S381" s="182"/>
      <c r="T381" s="183"/>
      <c r="AT381" s="177" t="s">
        <v>1885</v>
      </c>
      <c r="AU381" s="177" t="s">
        <v>1828</v>
      </c>
      <c r="AV381" s="11" t="s">
        <v>1828</v>
      </c>
      <c r="AW381" s="11" t="s">
        <v>1783</v>
      </c>
      <c r="AX381" s="11" t="s">
        <v>1820</v>
      </c>
      <c r="AY381" s="177" t="s">
        <v>1872</v>
      </c>
    </row>
    <row r="382" spans="2:51" s="13" customFormat="1" ht="13.5">
      <c r="B382" s="199"/>
      <c r="D382" s="185" t="s">
        <v>1885</v>
      </c>
      <c r="E382" s="200" t="s">
        <v>1766</v>
      </c>
      <c r="F382" s="201" t="s">
        <v>1916</v>
      </c>
      <c r="H382" s="202">
        <v>140</v>
      </c>
      <c r="I382" s="203"/>
      <c r="L382" s="199"/>
      <c r="M382" s="204"/>
      <c r="N382" s="205"/>
      <c r="O382" s="205"/>
      <c r="P382" s="205"/>
      <c r="Q382" s="205"/>
      <c r="R382" s="205"/>
      <c r="S382" s="205"/>
      <c r="T382" s="206"/>
      <c r="AT382" s="207" t="s">
        <v>1885</v>
      </c>
      <c r="AU382" s="207" t="s">
        <v>1828</v>
      </c>
      <c r="AV382" s="13" t="s">
        <v>1879</v>
      </c>
      <c r="AW382" s="13" t="s">
        <v>1783</v>
      </c>
      <c r="AX382" s="13" t="s">
        <v>1767</v>
      </c>
      <c r="AY382" s="207" t="s">
        <v>1872</v>
      </c>
    </row>
    <row r="383" spans="2:65" s="1" customFormat="1" ht="22.5" customHeight="1">
      <c r="B383" s="160"/>
      <c r="C383" s="209" t="s">
        <v>1435</v>
      </c>
      <c r="D383" s="209" t="s">
        <v>1282</v>
      </c>
      <c r="E383" s="210" t="s">
        <v>1436</v>
      </c>
      <c r="F383" s="211" t="s">
        <v>1437</v>
      </c>
      <c r="G383" s="212" t="s">
        <v>2051</v>
      </c>
      <c r="H383" s="213">
        <v>28.56</v>
      </c>
      <c r="I383" s="214"/>
      <c r="J383" s="215">
        <f>ROUND(I383*H383,2)</f>
        <v>0</v>
      </c>
      <c r="K383" s="211" t="s">
        <v>1878</v>
      </c>
      <c r="L383" s="216"/>
      <c r="M383" s="217" t="s">
        <v>1766</v>
      </c>
      <c r="N383" s="218" t="s">
        <v>1791</v>
      </c>
      <c r="O383" s="36"/>
      <c r="P383" s="170">
        <f>O383*H383</f>
        <v>0</v>
      </c>
      <c r="Q383" s="170">
        <v>1</v>
      </c>
      <c r="R383" s="170">
        <f>Q383*H383</f>
        <v>28.56</v>
      </c>
      <c r="S383" s="170">
        <v>0</v>
      </c>
      <c r="T383" s="171">
        <f>S383*H383</f>
        <v>0</v>
      </c>
      <c r="AR383" s="18" t="s">
        <v>1933</v>
      </c>
      <c r="AT383" s="18" t="s">
        <v>1282</v>
      </c>
      <c r="AU383" s="18" t="s">
        <v>1828</v>
      </c>
      <c r="AY383" s="18" t="s">
        <v>1872</v>
      </c>
      <c r="BE383" s="172">
        <f>IF(N383="základní",J383,0)</f>
        <v>0</v>
      </c>
      <c r="BF383" s="172">
        <f>IF(N383="snížená",J383,0)</f>
        <v>0</v>
      </c>
      <c r="BG383" s="172">
        <f>IF(N383="zákl. přenesená",J383,0)</f>
        <v>0</v>
      </c>
      <c r="BH383" s="172">
        <f>IF(N383="sníž. přenesená",J383,0)</f>
        <v>0</v>
      </c>
      <c r="BI383" s="172">
        <f>IF(N383="nulová",J383,0)</f>
        <v>0</v>
      </c>
      <c r="BJ383" s="18" t="s">
        <v>1767</v>
      </c>
      <c r="BK383" s="172">
        <f>ROUND(I383*H383,2)</f>
        <v>0</v>
      </c>
      <c r="BL383" s="18" t="s">
        <v>1879</v>
      </c>
      <c r="BM383" s="18" t="s">
        <v>1438</v>
      </c>
    </row>
    <row r="384" spans="2:47" s="1" customFormat="1" ht="27">
      <c r="B384" s="35"/>
      <c r="D384" s="173" t="s">
        <v>1881</v>
      </c>
      <c r="F384" s="174" t="s">
        <v>1439</v>
      </c>
      <c r="I384" s="134"/>
      <c r="L384" s="35"/>
      <c r="M384" s="65"/>
      <c r="N384" s="36"/>
      <c r="O384" s="36"/>
      <c r="P384" s="36"/>
      <c r="Q384" s="36"/>
      <c r="R384" s="36"/>
      <c r="S384" s="36"/>
      <c r="T384" s="66"/>
      <c r="AT384" s="18" t="s">
        <v>1881</v>
      </c>
      <c r="AU384" s="18" t="s">
        <v>1828</v>
      </c>
    </row>
    <row r="385" spans="2:47" s="1" customFormat="1" ht="27">
      <c r="B385" s="35"/>
      <c r="D385" s="173" t="s">
        <v>1440</v>
      </c>
      <c r="F385" s="175" t="s">
        <v>1441</v>
      </c>
      <c r="I385" s="134"/>
      <c r="L385" s="35"/>
      <c r="M385" s="65"/>
      <c r="N385" s="36"/>
      <c r="O385" s="36"/>
      <c r="P385" s="36"/>
      <c r="Q385" s="36"/>
      <c r="R385" s="36"/>
      <c r="S385" s="36"/>
      <c r="T385" s="66"/>
      <c r="AT385" s="18" t="s">
        <v>1440</v>
      </c>
      <c r="AU385" s="18" t="s">
        <v>1828</v>
      </c>
    </row>
    <row r="386" spans="2:51" s="11" customFormat="1" ht="13.5">
      <c r="B386" s="176"/>
      <c r="D386" s="173" t="s">
        <v>1885</v>
      </c>
      <c r="F386" s="178" t="s">
        <v>1442</v>
      </c>
      <c r="H386" s="179">
        <v>28.56</v>
      </c>
      <c r="I386" s="180"/>
      <c r="L386" s="176"/>
      <c r="M386" s="181"/>
      <c r="N386" s="182"/>
      <c r="O386" s="182"/>
      <c r="P386" s="182"/>
      <c r="Q386" s="182"/>
      <c r="R386" s="182"/>
      <c r="S386" s="182"/>
      <c r="T386" s="183"/>
      <c r="AT386" s="177" t="s">
        <v>1885</v>
      </c>
      <c r="AU386" s="177" t="s">
        <v>1828</v>
      </c>
      <c r="AV386" s="11" t="s">
        <v>1828</v>
      </c>
      <c r="AW386" s="11" t="s">
        <v>1748</v>
      </c>
      <c r="AX386" s="11" t="s">
        <v>1767</v>
      </c>
      <c r="AY386" s="177" t="s">
        <v>1872</v>
      </c>
    </row>
    <row r="387" spans="2:63" s="10" customFormat="1" ht="29.25" customHeight="1">
      <c r="B387" s="146"/>
      <c r="D387" s="157" t="s">
        <v>1819</v>
      </c>
      <c r="E387" s="158" t="s">
        <v>1933</v>
      </c>
      <c r="F387" s="158" t="s">
        <v>1443</v>
      </c>
      <c r="I387" s="149"/>
      <c r="J387" s="159">
        <f>BK387</f>
        <v>0</v>
      </c>
      <c r="L387" s="146"/>
      <c r="M387" s="151"/>
      <c r="N387" s="152"/>
      <c r="O387" s="152"/>
      <c r="P387" s="153">
        <f>SUM(P388:P527)</f>
        <v>0</v>
      </c>
      <c r="Q387" s="152"/>
      <c r="R387" s="153">
        <f>SUM(R388:R527)</f>
        <v>36.9376996</v>
      </c>
      <c r="S387" s="152"/>
      <c r="T387" s="154">
        <f>SUM(T388:T527)</f>
        <v>5.2908</v>
      </c>
      <c r="AR387" s="147" t="s">
        <v>1767</v>
      </c>
      <c r="AT387" s="155" t="s">
        <v>1819</v>
      </c>
      <c r="AU387" s="155" t="s">
        <v>1767</v>
      </c>
      <c r="AY387" s="147" t="s">
        <v>1872</v>
      </c>
      <c r="BK387" s="156">
        <f>SUM(BK388:BK527)</f>
        <v>0</v>
      </c>
    </row>
    <row r="388" spans="2:65" s="1" customFormat="1" ht="22.5" customHeight="1">
      <c r="B388" s="160"/>
      <c r="C388" s="161" t="s">
        <v>1444</v>
      </c>
      <c r="D388" s="161" t="s">
        <v>1874</v>
      </c>
      <c r="E388" s="162" t="s">
        <v>1445</v>
      </c>
      <c r="F388" s="163" t="s">
        <v>1446</v>
      </c>
      <c r="G388" s="164" t="s">
        <v>1347</v>
      </c>
      <c r="H388" s="165">
        <v>1</v>
      </c>
      <c r="I388" s="166"/>
      <c r="J388" s="167">
        <f>ROUND(I388*H388,2)</f>
        <v>0</v>
      </c>
      <c r="K388" s="163" t="s">
        <v>1878</v>
      </c>
      <c r="L388" s="35"/>
      <c r="M388" s="168" t="s">
        <v>1766</v>
      </c>
      <c r="N388" s="169" t="s">
        <v>1791</v>
      </c>
      <c r="O388" s="36"/>
      <c r="P388" s="170">
        <f>O388*H388</f>
        <v>0</v>
      </c>
      <c r="Q388" s="170">
        <v>0.00273</v>
      </c>
      <c r="R388" s="170">
        <f>Q388*H388</f>
        <v>0.00273</v>
      </c>
      <c r="S388" s="170">
        <v>0</v>
      </c>
      <c r="T388" s="171">
        <f>S388*H388</f>
        <v>0</v>
      </c>
      <c r="AR388" s="18" t="s">
        <v>1879</v>
      </c>
      <c r="AT388" s="18" t="s">
        <v>1874</v>
      </c>
      <c r="AU388" s="18" t="s">
        <v>1828</v>
      </c>
      <c r="AY388" s="18" t="s">
        <v>1872</v>
      </c>
      <c r="BE388" s="172">
        <f>IF(N388="základní",J388,0)</f>
        <v>0</v>
      </c>
      <c r="BF388" s="172">
        <f>IF(N388="snížená",J388,0)</f>
        <v>0</v>
      </c>
      <c r="BG388" s="172">
        <f>IF(N388="zákl. přenesená",J388,0)</f>
        <v>0</v>
      </c>
      <c r="BH388" s="172">
        <f>IF(N388="sníž. přenesená",J388,0)</f>
        <v>0</v>
      </c>
      <c r="BI388" s="172">
        <f>IF(N388="nulová",J388,0)</f>
        <v>0</v>
      </c>
      <c r="BJ388" s="18" t="s">
        <v>1767</v>
      </c>
      <c r="BK388" s="172">
        <f>ROUND(I388*H388,2)</f>
        <v>0</v>
      </c>
      <c r="BL388" s="18" t="s">
        <v>1879</v>
      </c>
      <c r="BM388" s="18" t="s">
        <v>1447</v>
      </c>
    </row>
    <row r="389" spans="2:47" s="1" customFormat="1" ht="13.5">
      <c r="B389" s="35"/>
      <c r="D389" s="173" t="s">
        <v>1881</v>
      </c>
      <c r="F389" s="174" t="s">
        <v>1448</v>
      </c>
      <c r="I389" s="134"/>
      <c r="L389" s="35"/>
      <c r="M389" s="65"/>
      <c r="N389" s="36"/>
      <c r="O389" s="36"/>
      <c r="P389" s="36"/>
      <c r="Q389" s="36"/>
      <c r="R389" s="36"/>
      <c r="S389" s="36"/>
      <c r="T389" s="66"/>
      <c r="AT389" s="18" t="s">
        <v>1881</v>
      </c>
      <c r="AU389" s="18" t="s">
        <v>1828</v>
      </c>
    </row>
    <row r="390" spans="2:47" s="1" customFormat="1" ht="94.5">
      <c r="B390" s="35"/>
      <c r="D390" s="173" t="s">
        <v>1883</v>
      </c>
      <c r="F390" s="175" t="s">
        <v>1449</v>
      </c>
      <c r="I390" s="134"/>
      <c r="L390" s="35"/>
      <c r="M390" s="65"/>
      <c r="N390" s="36"/>
      <c r="O390" s="36"/>
      <c r="P390" s="36"/>
      <c r="Q390" s="36"/>
      <c r="R390" s="36"/>
      <c r="S390" s="36"/>
      <c r="T390" s="66"/>
      <c r="AT390" s="18" t="s">
        <v>1883</v>
      </c>
      <c r="AU390" s="18" t="s">
        <v>1828</v>
      </c>
    </row>
    <row r="391" spans="2:51" s="11" customFormat="1" ht="13.5">
      <c r="B391" s="176"/>
      <c r="D391" s="173" t="s">
        <v>1885</v>
      </c>
      <c r="E391" s="177" t="s">
        <v>1766</v>
      </c>
      <c r="F391" s="178" t="s">
        <v>1450</v>
      </c>
      <c r="H391" s="179">
        <v>1</v>
      </c>
      <c r="I391" s="180"/>
      <c r="L391" s="176"/>
      <c r="M391" s="181"/>
      <c r="N391" s="182"/>
      <c r="O391" s="182"/>
      <c r="P391" s="182"/>
      <c r="Q391" s="182"/>
      <c r="R391" s="182"/>
      <c r="S391" s="182"/>
      <c r="T391" s="183"/>
      <c r="AT391" s="177" t="s">
        <v>1885</v>
      </c>
      <c r="AU391" s="177" t="s">
        <v>1828</v>
      </c>
      <c r="AV391" s="11" t="s">
        <v>1828</v>
      </c>
      <c r="AW391" s="11" t="s">
        <v>1783</v>
      </c>
      <c r="AX391" s="11" t="s">
        <v>1767</v>
      </c>
      <c r="AY391" s="177" t="s">
        <v>1872</v>
      </c>
    </row>
    <row r="392" spans="2:51" s="12" customFormat="1" ht="13.5">
      <c r="B392" s="184"/>
      <c r="D392" s="185" t="s">
        <v>1885</v>
      </c>
      <c r="E392" s="186" t="s">
        <v>1766</v>
      </c>
      <c r="F392" s="187" t="s">
        <v>1451</v>
      </c>
      <c r="H392" s="188" t="s">
        <v>1766</v>
      </c>
      <c r="I392" s="189"/>
      <c r="L392" s="184"/>
      <c r="M392" s="190"/>
      <c r="N392" s="191"/>
      <c r="O392" s="191"/>
      <c r="P392" s="191"/>
      <c r="Q392" s="191"/>
      <c r="R392" s="191"/>
      <c r="S392" s="191"/>
      <c r="T392" s="192"/>
      <c r="AT392" s="193" t="s">
        <v>1885</v>
      </c>
      <c r="AU392" s="193" t="s">
        <v>1828</v>
      </c>
      <c r="AV392" s="12" t="s">
        <v>1767</v>
      </c>
      <c r="AW392" s="12" t="s">
        <v>1783</v>
      </c>
      <c r="AX392" s="12" t="s">
        <v>1820</v>
      </c>
      <c r="AY392" s="193" t="s">
        <v>1872</v>
      </c>
    </row>
    <row r="393" spans="2:65" s="1" customFormat="1" ht="22.5" customHeight="1">
      <c r="B393" s="160"/>
      <c r="C393" s="161" t="s">
        <v>1452</v>
      </c>
      <c r="D393" s="161" t="s">
        <v>1874</v>
      </c>
      <c r="E393" s="162" t="s">
        <v>1453</v>
      </c>
      <c r="F393" s="163" t="s">
        <v>1454</v>
      </c>
      <c r="G393" s="164" t="s">
        <v>1347</v>
      </c>
      <c r="H393" s="165">
        <v>1</v>
      </c>
      <c r="I393" s="166"/>
      <c r="J393" s="167">
        <f>ROUND(I393*H393,2)</f>
        <v>0</v>
      </c>
      <c r="K393" s="163" t="s">
        <v>1878</v>
      </c>
      <c r="L393" s="35"/>
      <c r="M393" s="168" t="s">
        <v>1766</v>
      </c>
      <c r="N393" s="169" t="s">
        <v>1791</v>
      </c>
      <c r="O393" s="36"/>
      <c r="P393" s="170">
        <f>O393*H393</f>
        <v>0</v>
      </c>
      <c r="Q393" s="170">
        <v>1.2794</v>
      </c>
      <c r="R393" s="170">
        <f>Q393*H393</f>
        <v>1.2794</v>
      </c>
      <c r="S393" s="170">
        <v>0</v>
      </c>
      <c r="T393" s="171">
        <f>S393*H393</f>
        <v>0</v>
      </c>
      <c r="AR393" s="18" t="s">
        <v>1879</v>
      </c>
      <c r="AT393" s="18" t="s">
        <v>1874</v>
      </c>
      <c r="AU393" s="18" t="s">
        <v>1828</v>
      </c>
      <c r="AY393" s="18" t="s">
        <v>1872</v>
      </c>
      <c r="BE393" s="172">
        <f>IF(N393="základní",J393,0)</f>
        <v>0</v>
      </c>
      <c r="BF393" s="172">
        <f>IF(N393="snížená",J393,0)</f>
        <v>0</v>
      </c>
      <c r="BG393" s="172">
        <f>IF(N393="zákl. přenesená",J393,0)</f>
        <v>0</v>
      </c>
      <c r="BH393" s="172">
        <f>IF(N393="sníž. přenesená",J393,0)</f>
        <v>0</v>
      </c>
      <c r="BI393" s="172">
        <f>IF(N393="nulová",J393,0)</f>
        <v>0</v>
      </c>
      <c r="BJ393" s="18" t="s">
        <v>1767</v>
      </c>
      <c r="BK393" s="172">
        <f>ROUND(I393*H393,2)</f>
        <v>0</v>
      </c>
      <c r="BL393" s="18" t="s">
        <v>1879</v>
      </c>
      <c r="BM393" s="18" t="s">
        <v>1455</v>
      </c>
    </row>
    <row r="394" spans="2:47" s="1" customFormat="1" ht="13.5">
      <c r="B394" s="35"/>
      <c r="D394" s="173" t="s">
        <v>1881</v>
      </c>
      <c r="F394" s="174" t="s">
        <v>1456</v>
      </c>
      <c r="I394" s="134"/>
      <c r="L394" s="35"/>
      <c r="M394" s="65"/>
      <c r="N394" s="36"/>
      <c r="O394" s="36"/>
      <c r="P394" s="36"/>
      <c r="Q394" s="36"/>
      <c r="R394" s="36"/>
      <c r="S394" s="36"/>
      <c r="T394" s="66"/>
      <c r="AT394" s="18" t="s">
        <v>1881</v>
      </c>
      <c r="AU394" s="18" t="s">
        <v>1828</v>
      </c>
    </row>
    <row r="395" spans="2:47" s="1" customFormat="1" ht="67.5">
      <c r="B395" s="35"/>
      <c r="D395" s="173" t="s">
        <v>1883</v>
      </c>
      <c r="F395" s="175" t="s">
        <v>1457</v>
      </c>
      <c r="I395" s="134"/>
      <c r="L395" s="35"/>
      <c r="M395" s="65"/>
      <c r="N395" s="36"/>
      <c r="O395" s="36"/>
      <c r="P395" s="36"/>
      <c r="Q395" s="36"/>
      <c r="R395" s="36"/>
      <c r="S395" s="36"/>
      <c r="T395" s="66"/>
      <c r="AT395" s="18" t="s">
        <v>1883</v>
      </c>
      <c r="AU395" s="18" t="s">
        <v>1828</v>
      </c>
    </row>
    <row r="396" spans="2:51" s="11" customFormat="1" ht="13.5">
      <c r="B396" s="176"/>
      <c r="D396" s="173" t="s">
        <v>1885</v>
      </c>
      <c r="E396" s="177" t="s">
        <v>1766</v>
      </c>
      <c r="F396" s="178" t="s">
        <v>1458</v>
      </c>
      <c r="H396" s="179">
        <v>1</v>
      </c>
      <c r="I396" s="180"/>
      <c r="L396" s="176"/>
      <c r="M396" s="181"/>
      <c r="N396" s="182"/>
      <c r="O396" s="182"/>
      <c r="P396" s="182"/>
      <c r="Q396" s="182"/>
      <c r="R396" s="182"/>
      <c r="S396" s="182"/>
      <c r="T396" s="183"/>
      <c r="AT396" s="177" t="s">
        <v>1885</v>
      </c>
      <c r="AU396" s="177" t="s">
        <v>1828</v>
      </c>
      <c r="AV396" s="11" t="s">
        <v>1828</v>
      </c>
      <c r="AW396" s="11" t="s">
        <v>1783</v>
      </c>
      <c r="AX396" s="11" t="s">
        <v>1767</v>
      </c>
      <c r="AY396" s="177" t="s">
        <v>1872</v>
      </c>
    </row>
    <row r="397" spans="2:51" s="12" customFormat="1" ht="13.5">
      <c r="B397" s="184"/>
      <c r="D397" s="185" t="s">
        <v>1885</v>
      </c>
      <c r="E397" s="186" t="s">
        <v>1766</v>
      </c>
      <c r="F397" s="187" t="s">
        <v>1459</v>
      </c>
      <c r="H397" s="188" t="s">
        <v>1766</v>
      </c>
      <c r="I397" s="189"/>
      <c r="L397" s="184"/>
      <c r="M397" s="190"/>
      <c r="N397" s="191"/>
      <c r="O397" s="191"/>
      <c r="P397" s="191"/>
      <c r="Q397" s="191"/>
      <c r="R397" s="191"/>
      <c r="S397" s="191"/>
      <c r="T397" s="192"/>
      <c r="AT397" s="193" t="s">
        <v>1885</v>
      </c>
      <c r="AU397" s="193" t="s">
        <v>1828</v>
      </c>
      <c r="AV397" s="12" t="s">
        <v>1767</v>
      </c>
      <c r="AW397" s="12" t="s">
        <v>1783</v>
      </c>
      <c r="AX397" s="12" t="s">
        <v>1820</v>
      </c>
      <c r="AY397" s="193" t="s">
        <v>1872</v>
      </c>
    </row>
    <row r="398" spans="2:65" s="1" customFormat="1" ht="31.5" customHeight="1">
      <c r="B398" s="160"/>
      <c r="C398" s="209" t="s">
        <v>1460</v>
      </c>
      <c r="D398" s="209" t="s">
        <v>1282</v>
      </c>
      <c r="E398" s="210" t="s">
        <v>1461</v>
      </c>
      <c r="F398" s="211" t="s">
        <v>1462</v>
      </c>
      <c r="G398" s="212" t="s">
        <v>1347</v>
      </c>
      <c r="H398" s="213">
        <v>1</v>
      </c>
      <c r="I398" s="214"/>
      <c r="J398" s="215">
        <f>ROUND(I398*H398,2)</f>
        <v>0</v>
      </c>
      <c r="K398" s="211" t="s">
        <v>1878</v>
      </c>
      <c r="L398" s="216"/>
      <c r="M398" s="217" t="s">
        <v>1766</v>
      </c>
      <c r="N398" s="218" t="s">
        <v>1791</v>
      </c>
      <c r="O398" s="36"/>
      <c r="P398" s="170">
        <f>O398*H398</f>
        <v>0</v>
      </c>
      <c r="Q398" s="170">
        <v>0.042</v>
      </c>
      <c r="R398" s="170">
        <f>Q398*H398</f>
        <v>0.042</v>
      </c>
      <c r="S398" s="170">
        <v>0</v>
      </c>
      <c r="T398" s="171">
        <f>S398*H398</f>
        <v>0</v>
      </c>
      <c r="AR398" s="18" t="s">
        <v>1933</v>
      </c>
      <c r="AT398" s="18" t="s">
        <v>1282</v>
      </c>
      <c r="AU398" s="18" t="s">
        <v>1828</v>
      </c>
      <c r="AY398" s="18" t="s">
        <v>1872</v>
      </c>
      <c r="BE398" s="172">
        <f>IF(N398="základní",J398,0)</f>
        <v>0</v>
      </c>
      <c r="BF398" s="172">
        <f>IF(N398="snížená",J398,0)</f>
        <v>0</v>
      </c>
      <c r="BG398" s="172">
        <f>IF(N398="zákl. přenesená",J398,0)</f>
        <v>0</v>
      </c>
      <c r="BH398" s="172">
        <f>IF(N398="sníž. přenesená",J398,0)</f>
        <v>0</v>
      </c>
      <c r="BI398" s="172">
        <f>IF(N398="nulová",J398,0)</f>
        <v>0</v>
      </c>
      <c r="BJ398" s="18" t="s">
        <v>1767</v>
      </c>
      <c r="BK398" s="172">
        <f>ROUND(I398*H398,2)</f>
        <v>0</v>
      </c>
      <c r="BL398" s="18" t="s">
        <v>1879</v>
      </c>
      <c r="BM398" s="18" t="s">
        <v>1463</v>
      </c>
    </row>
    <row r="399" spans="2:47" s="1" customFormat="1" ht="27">
      <c r="B399" s="35"/>
      <c r="D399" s="185" t="s">
        <v>1881</v>
      </c>
      <c r="F399" s="222" t="s">
        <v>1464</v>
      </c>
      <c r="I399" s="134"/>
      <c r="L399" s="35"/>
      <c r="M399" s="65"/>
      <c r="N399" s="36"/>
      <c r="O399" s="36"/>
      <c r="P399" s="36"/>
      <c r="Q399" s="36"/>
      <c r="R399" s="36"/>
      <c r="S399" s="36"/>
      <c r="T399" s="66"/>
      <c r="AT399" s="18" t="s">
        <v>1881</v>
      </c>
      <c r="AU399" s="18" t="s">
        <v>1828</v>
      </c>
    </row>
    <row r="400" spans="2:65" s="1" customFormat="1" ht="22.5" customHeight="1">
      <c r="B400" s="160"/>
      <c r="C400" s="161" t="s">
        <v>1465</v>
      </c>
      <c r="D400" s="161" t="s">
        <v>1874</v>
      </c>
      <c r="E400" s="162" t="s">
        <v>1466</v>
      </c>
      <c r="F400" s="163" t="s">
        <v>1467</v>
      </c>
      <c r="G400" s="164" t="s">
        <v>1347</v>
      </c>
      <c r="H400" s="165">
        <v>1</v>
      </c>
      <c r="I400" s="166"/>
      <c r="J400" s="167">
        <f>ROUND(I400*H400,2)</f>
        <v>0</v>
      </c>
      <c r="K400" s="163" t="s">
        <v>1878</v>
      </c>
      <c r="L400" s="35"/>
      <c r="M400" s="168" t="s">
        <v>1766</v>
      </c>
      <c r="N400" s="169" t="s">
        <v>1791</v>
      </c>
      <c r="O400" s="36"/>
      <c r="P400" s="170">
        <f>O400*H400</f>
        <v>0</v>
      </c>
      <c r="Q400" s="170">
        <v>1.47325</v>
      </c>
      <c r="R400" s="170">
        <f>Q400*H400</f>
        <v>1.47325</v>
      </c>
      <c r="S400" s="170">
        <v>0</v>
      </c>
      <c r="T400" s="171">
        <f>S400*H400</f>
        <v>0</v>
      </c>
      <c r="AR400" s="18" t="s">
        <v>1879</v>
      </c>
      <c r="AT400" s="18" t="s">
        <v>1874</v>
      </c>
      <c r="AU400" s="18" t="s">
        <v>1828</v>
      </c>
      <c r="AY400" s="18" t="s">
        <v>1872</v>
      </c>
      <c r="BE400" s="172">
        <f>IF(N400="základní",J400,0)</f>
        <v>0</v>
      </c>
      <c r="BF400" s="172">
        <f>IF(N400="snížená",J400,0)</f>
        <v>0</v>
      </c>
      <c r="BG400" s="172">
        <f>IF(N400="zákl. přenesená",J400,0)</f>
        <v>0</v>
      </c>
      <c r="BH400" s="172">
        <f>IF(N400="sníž. přenesená",J400,0)</f>
        <v>0</v>
      </c>
      <c r="BI400" s="172">
        <f>IF(N400="nulová",J400,0)</f>
        <v>0</v>
      </c>
      <c r="BJ400" s="18" t="s">
        <v>1767</v>
      </c>
      <c r="BK400" s="172">
        <f>ROUND(I400*H400,2)</f>
        <v>0</v>
      </c>
      <c r="BL400" s="18" t="s">
        <v>1879</v>
      </c>
      <c r="BM400" s="18" t="s">
        <v>1468</v>
      </c>
    </row>
    <row r="401" spans="2:47" s="1" customFormat="1" ht="13.5">
      <c r="B401" s="35"/>
      <c r="D401" s="173" t="s">
        <v>1881</v>
      </c>
      <c r="F401" s="174" t="s">
        <v>1469</v>
      </c>
      <c r="I401" s="134"/>
      <c r="L401" s="35"/>
      <c r="M401" s="65"/>
      <c r="N401" s="36"/>
      <c r="O401" s="36"/>
      <c r="P401" s="36"/>
      <c r="Q401" s="36"/>
      <c r="R401" s="36"/>
      <c r="S401" s="36"/>
      <c r="T401" s="66"/>
      <c r="AT401" s="18" t="s">
        <v>1881</v>
      </c>
      <c r="AU401" s="18" t="s">
        <v>1828</v>
      </c>
    </row>
    <row r="402" spans="2:47" s="1" customFormat="1" ht="67.5">
      <c r="B402" s="35"/>
      <c r="D402" s="173" t="s">
        <v>1883</v>
      </c>
      <c r="F402" s="175" t="s">
        <v>1457</v>
      </c>
      <c r="I402" s="134"/>
      <c r="L402" s="35"/>
      <c r="M402" s="65"/>
      <c r="N402" s="36"/>
      <c r="O402" s="36"/>
      <c r="P402" s="36"/>
      <c r="Q402" s="36"/>
      <c r="R402" s="36"/>
      <c r="S402" s="36"/>
      <c r="T402" s="66"/>
      <c r="AT402" s="18" t="s">
        <v>1883</v>
      </c>
      <c r="AU402" s="18" t="s">
        <v>1828</v>
      </c>
    </row>
    <row r="403" spans="2:51" s="11" customFormat="1" ht="13.5">
      <c r="B403" s="176"/>
      <c r="D403" s="173" t="s">
        <v>1885</v>
      </c>
      <c r="E403" s="177" t="s">
        <v>1766</v>
      </c>
      <c r="F403" s="178" t="s">
        <v>1458</v>
      </c>
      <c r="H403" s="179">
        <v>1</v>
      </c>
      <c r="I403" s="180"/>
      <c r="L403" s="176"/>
      <c r="M403" s="181"/>
      <c r="N403" s="182"/>
      <c r="O403" s="182"/>
      <c r="P403" s="182"/>
      <c r="Q403" s="182"/>
      <c r="R403" s="182"/>
      <c r="S403" s="182"/>
      <c r="T403" s="183"/>
      <c r="AT403" s="177" t="s">
        <v>1885</v>
      </c>
      <c r="AU403" s="177" t="s">
        <v>1828</v>
      </c>
      <c r="AV403" s="11" t="s">
        <v>1828</v>
      </c>
      <c r="AW403" s="11" t="s">
        <v>1783</v>
      </c>
      <c r="AX403" s="11" t="s">
        <v>1767</v>
      </c>
      <c r="AY403" s="177" t="s">
        <v>1872</v>
      </c>
    </row>
    <row r="404" spans="2:51" s="12" customFormat="1" ht="13.5">
      <c r="B404" s="184"/>
      <c r="D404" s="185" t="s">
        <v>1885</v>
      </c>
      <c r="E404" s="186" t="s">
        <v>1766</v>
      </c>
      <c r="F404" s="187" t="s">
        <v>1470</v>
      </c>
      <c r="H404" s="188" t="s">
        <v>1766</v>
      </c>
      <c r="I404" s="189"/>
      <c r="L404" s="184"/>
      <c r="M404" s="190"/>
      <c r="N404" s="191"/>
      <c r="O404" s="191"/>
      <c r="P404" s="191"/>
      <c r="Q404" s="191"/>
      <c r="R404" s="191"/>
      <c r="S404" s="191"/>
      <c r="T404" s="192"/>
      <c r="AT404" s="193" t="s">
        <v>1885</v>
      </c>
      <c r="AU404" s="193" t="s">
        <v>1828</v>
      </c>
      <c r="AV404" s="12" t="s">
        <v>1767</v>
      </c>
      <c r="AW404" s="12" t="s">
        <v>1783</v>
      </c>
      <c r="AX404" s="12" t="s">
        <v>1820</v>
      </c>
      <c r="AY404" s="193" t="s">
        <v>1872</v>
      </c>
    </row>
    <row r="405" spans="2:65" s="1" customFormat="1" ht="31.5" customHeight="1">
      <c r="B405" s="160"/>
      <c r="C405" s="209" t="s">
        <v>1471</v>
      </c>
      <c r="D405" s="209" t="s">
        <v>1282</v>
      </c>
      <c r="E405" s="210" t="s">
        <v>1472</v>
      </c>
      <c r="F405" s="211" t="s">
        <v>1473</v>
      </c>
      <c r="G405" s="212" t="s">
        <v>1347</v>
      </c>
      <c r="H405" s="213">
        <v>1</v>
      </c>
      <c r="I405" s="214"/>
      <c r="J405" s="215">
        <f>ROUND(I405*H405,2)</f>
        <v>0</v>
      </c>
      <c r="K405" s="211" t="s">
        <v>1878</v>
      </c>
      <c r="L405" s="216"/>
      <c r="M405" s="217" t="s">
        <v>1766</v>
      </c>
      <c r="N405" s="218" t="s">
        <v>1791</v>
      </c>
      <c r="O405" s="36"/>
      <c r="P405" s="170">
        <f>O405*H405</f>
        <v>0</v>
      </c>
      <c r="Q405" s="170">
        <v>0.073</v>
      </c>
      <c r="R405" s="170">
        <f>Q405*H405</f>
        <v>0.073</v>
      </c>
      <c r="S405" s="170">
        <v>0</v>
      </c>
      <c r="T405" s="171">
        <f>S405*H405</f>
        <v>0</v>
      </c>
      <c r="AR405" s="18" t="s">
        <v>1933</v>
      </c>
      <c r="AT405" s="18" t="s">
        <v>1282</v>
      </c>
      <c r="AU405" s="18" t="s">
        <v>1828</v>
      </c>
      <c r="AY405" s="18" t="s">
        <v>1872</v>
      </c>
      <c r="BE405" s="172">
        <f>IF(N405="základní",J405,0)</f>
        <v>0</v>
      </c>
      <c r="BF405" s="172">
        <f>IF(N405="snížená",J405,0)</f>
        <v>0</v>
      </c>
      <c r="BG405" s="172">
        <f>IF(N405="zákl. přenesená",J405,0)</f>
        <v>0</v>
      </c>
      <c r="BH405" s="172">
        <f>IF(N405="sníž. přenesená",J405,0)</f>
        <v>0</v>
      </c>
      <c r="BI405" s="172">
        <f>IF(N405="nulová",J405,0)</f>
        <v>0</v>
      </c>
      <c r="BJ405" s="18" t="s">
        <v>1767</v>
      </c>
      <c r="BK405" s="172">
        <f>ROUND(I405*H405,2)</f>
        <v>0</v>
      </c>
      <c r="BL405" s="18" t="s">
        <v>1879</v>
      </c>
      <c r="BM405" s="18" t="s">
        <v>1474</v>
      </c>
    </row>
    <row r="406" spans="2:47" s="1" customFormat="1" ht="27">
      <c r="B406" s="35"/>
      <c r="D406" s="185" t="s">
        <v>1881</v>
      </c>
      <c r="F406" s="222" t="s">
        <v>1475</v>
      </c>
      <c r="I406" s="134"/>
      <c r="L406" s="35"/>
      <c r="M406" s="65"/>
      <c r="N406" s="36"/>
      <c r="O406" s="36"/>
      <c r="P406" s="36"/>
      <c r="Q406" s="36"/>
      <c r="R406" s="36"/>
      <c r="S406" s="36"/>
      <c r="T406" s="66"/>
      <c r="AT406" s="18" t="s">
        <v>1881</v>
      </c>
      <c r="AU406" s="18" t="s">
        <v>1828</v>
      </c>
    </row>
    <row r="407" spans="2:65" s="1" customFormat="1" ht="22.5" customHeight="1">
      <c r="B407" s="160"/>
      <c r="C407" s="161" t="s">
        <v>1476</v>
      </c>
      <c r="D407" s="161" t="s">
        <v>1874</v>
      </c>
      <c r="E407" s="162" t="s">
        <v>1477</v>
      </c>
      <c r="F407" s="163" t="s">
        <v>1478</v>
      </c>
      <c r="G407" s="164" t="s">
        <v>1347</v>
      </c>
      <c r="H407" s="165">
        <v>3</v>
      </c>
      <c r="I407" s="166"/>
      <c r="J407" s="167">
        <f>ROUND(I407*H407,2)</f>
        <v>0</v>
      </c>
      <c r="K407" s="163" t="s">
        <v>1878</v>
      </c>
      <c r="L407" s="35"/>
      <c r="M407" s="168" t="s">
        <v>1766</v>
      </c>
      <c r="N407" s="169" t="s">
        <v>1791</v>
      </c>
      <c r="O407" s="36"/>
      <c r="P407" s="170">
        <f>O407*H407</f>
        <v>0</v>
      </c>
      <c r="Q407" s="170">
        <v>0</v>
      </c>
      <c r="R407" s="170">
        <f>Q407*H407</f>
        <v>0</v>
      </c>
      <c r="S407" s="170">
        <v>0</v>
      </c>
      <c r="T407" s="171">
        <f>S407*H407</f>
        <v>0</v>
      </c>
      <c r="AR407" s="18" t="s">
        <v>1879</v>
      </c>
      <c r="AT407" s="18" t="s">
        <v>1874</v>
      </c>
      <c r="AU407" s="18" t="s">
        <v>1828</v>
      </c>
      <c r="AY407" s="18" t="s">
        <v>1872</v>
      </c>
      <c r="BE407" s="172">
        <f>IF(N407="základní",J407,0)</f>
        <v>0</v>
      </c>
      <c r="BF407" s="172">
        <f>IF(N407="snížená",J407,0)</f>
        <v>0</v>
      </c>
      <c r="BG407" s="172">
        <f>IF(N407="zákl. přenesená",J407,0)</f>
        <v>0</v>
      </c>
      <c r="BH407" s="172">
        <f>IF(N407="sníž. přenesená",J407,0)</f>
        <v>0</v>
      </c>
      <c r="BI407" s="172">
        <f>IF(N407="nulová",J407,0)</f>
        <v>0</v>
      </c>
      <c r="BJ407" s="18" t="s">
        <v>1767</v>
      </c>
      <c r="BK407" s="172">
        <f>ROUND(I407*H407,2)</f>
        <v>0</v>
      </c>
      <c r="BL407" s="18" t="s">
        <v>1879</v>
      </c>
      <c r="BM407" s="18" t="s">
        <v>1479</v>
      </c>
    </row>
    <row r="408" spans="2:47" s="1" customFormat="1" ht="13.5">
      <c r="B408" s="35"/>
      <c r="D408" s="173" t="s">
        <v>1881</v>
      </c>
      <c r="F408" s="174" t="s">
        <v>1478</v>
      </c>
      <c r="I408" s="134"/>
      <c r="L408" s="35"/>
      <c r="M408" s="65"/>
      <c r="N408" s="36"/>
      <c r="O408" s="36"/>
      <c r="P408" s="36"/>
      <c r="Q408" s="36"/>
      <c r="R408" s="36"/>
      <c r="S408" s="36"/>
      <c r="T408" s="66"/>
      <c r="AT408" s="18" t="s">
        <v>1881</v>
      </c>
      <c r="AU408" s="18" t="s">
        <v>1828</v>
      </c>
    </row>
    <row r="409" spans="2:47" s="1" customFormat="1" ht="81">
      <c r="B409" s="35"/>
      <c r="D409" s="173" t="s">
        <v>1883</v>
      </c>
      <c r="F409" s="175" t="s">
        <v>1480</v>
      </c>
      <c r="I409" s="134"/>
      <c r="L409" s="35"/>
      <c r="M409" s="65"/>
      <c r="N409" s="36"/>
      <c r="O409" s="36"/>
      <c r="P409" s="36"/>
      <c r="Q409" s="36"/>
      <c r="R409" s="36"/>
      <c r="S409" s="36"/>
      <c r="T409" s="66"/>
      <c r="AT409" s="18" t="s">
        <v>1883</v>
      </c>
      <c r="AU409" s="18" t="s">
        <v>1828</v>
      </c>
    </row>
    <row r="410" spans="2:51" s="11" customFormat="1" ht="13.5">
      <c r="B410" s="176"/>
      <c r="D410" s="173" t="s">
        <v>1885</v>
      </c>
      <c r="E410" s="177" t="s">
        <v>1766</v>
      </c>
      <c r="F410" s="178" t="s">
        <v>1481</v>
      </c>
      <c r="H410" s="179">
        <v>3</v>
      </c>
      <c r="I410" s="180"/>
      <c r="L410" s="176"/>
      <c r="M410" s="181"/>
      <c r="N410" s="182"/>
      <c r="O410" s="182"/>
      <c r="P410" s="182"/>
      <c r="Q410" s="182"/>
      <c r="R410" s="182"/>
      <c r="S410" s="182"/>
      <c r="T410" s="183"/>
      <c r="AT410" s="177" t="s">
        <v>1885</v>
      </c>
      <c r="AU410" s="177" t="s">
        <v>1828</v>
      </c>
      <c r="AV410" s="11" t="s">
        <v>1828</v>
      </c>
      <c r="AW410" s="11" t="s">
        <v>1783</v>
      </c>
      <c r="AX410" s="11" t="s">
        <v>1767</v>
      </c>
      <c r="AY410" s="177" t="s">
        <v>1872</v>
      </c>
    </row>
    <row r="411" spans="2:51" s="12" customFormat="1" ht="13.5">
      <c r="B411" s="184"/>
      <c r="D411" s="185" t="s">
        <v>1885</v>
      </c>
      <c r="E411" s="186" t="s">
        <v>1766</v>
      </c>
      <c r="F411" s="187" t="s">
        <v>1482</v>
      </c>
      <c r="H411" s="188" t="s">
        <v>1766</v>
      </c>
      <c r="I411" s="189"/>
      <c r="L411" s="184"/>
      <c r="M411" s="190"/>
      <c r="N411" s="191"/>
      <c r="O411" s="191"/>
      <c r="P411" s="191"/>
      <c r="Q411" s="191"/>
      <c r="R411" s="191"/>
      <c r="S411" s="191"/>
      <c r="T411" s="192"/>
      <c r="AT411" s="193" t="s">
        <v>1885</v>
      </c>
      <c r="AU411" s="193" t="s">
        <v>1828</v>
      </c>
      <c r="AV411" s="12" t="s">
        <v>1767</v>
      </c>
      <c r="AW411" s="12" t="s">
        <v>1783</v>
      </c>
      <c r="AX411" s="12" t="s">
        <v>1820</v>
      </c>
      <c r="AY411" s="193" t="s">
        <v>1872</v>
      </c>
    </row>
    <row r="412" spans="2:65" s="1" customFormat="1" ht="22.5" customHeight="1">
      <c r="B412" s="160"/>
      <c r="C412" s="161" t="s">
        <v>1483</v>
      </c>
      <c r="D412" s="161" t="s">
        <v>1874</v>
      </c>
      <c r="E412" s="162" t="s">
        <v>1484</v>
      </c>
      <c r="F412" s="163" t="s">
        <v>1485</v>
      </c>
      <c r="G412" s="164" t="s">
        <v>1347</v>
      </c>
      <c r="H412" s="165">
        <v>11</v>
      </c>
      <c r="I412" s="166"/>
      <c r="J412" s="167">
        <f>ROUND(I412*H412,2)</f>
        <v>0</v>
      </c>
      <c r="K412" s="163" t="s">
        <v>1878</v>
      </c>
      <c r="L412" s="35"/>
      <c r="M412" s="168" t="s">
        <v>1766</v>
      </c>
      <c r="N412" s="169" t="s">
        <v>1791</v>
      </c>
      <c r="O412" s="36"/>
      <c r="P412" s="170">
        <f>O412*H412</f>
        <v>0</v>
      </c>
      <c r="Q412" s="170">
        <v>0</v>
      </c>
      <c r="R412" s="170">
        <f>Q412*H412</f>
        <v>0</v>
      </c>
      <c r="S412" s="170">
        <v>0</v>
      </c>
      <c r="T412" s="171">
        <f>S412*H412</f>
        <v>0</v>
      </c>
      <c r="AR412" s="18" t="s">
        <v>1879</v>
      </c>
      <c r="AT412" s="18" t="s">
        <v>1874</v>
      </c>
      <c r="AU412" s="18" t="s">
        <v>1828</v>
      </c>
      <c r="AY412" s="18" t="s">
        <v>1872</v>
      </c>
      <c r="BE412" s="172">
        <f>IF(N412="základní",J412,0)</f>
        <v>0</v>
      </c>
      <c r="BF412" s="172">
        <f>IF(N412="snížená",J412,0)</f>
        <v>0</v>
      </c>
      <c r="BG412" s="172">
        <f>IF(N412="zákl. přenesená",J412,0)</f>
        <v>0</v>
      </c>
      <c r="BH412" s="172">
        <f>IF(N412="sníž. přenesená",J412,0)</f>
        <v>0</v>
      </c>
      <c r="BI412" s="172">
        <f>IF(N412="nulová",J412,0)</f>
        <v>0</v>
      </c>
      <c r="BJ412" s="18" t="s">
        <v>1767</v>
      </c>
      <c r="BK412" s="172">
        <f>ROUND(I412*H412,2)</f>
        <v>0</v>
      </c>
      <c r="BL412" s="18" t="s">
        <v>1879</v>
      </c>
      <c r="BM412" s="18" t="s">
        <v>1486</v>
      </c>
    </row>
    <row r="413" spans="2:47" s="1" customFormat="1" ht="13.5">
      <c r="B413" s="35"/>
      <c r="D413" s="173" t="s">
        <v>1881</v>
      </c>
      <c r="F413" s="174" t="s">
        <v>1485</v>
      </c>
      <c r="I413" s="134"/>
      <c r="L413" s="35"/>
      <c r="M413" s="65"/>
      <c r="N413" s="36"/>
      <c r="O413" s="36"/>
      <c r="P413" s="36"/>
      <c r="Q413" s="36"/>
      <c r="R413" s="36"/>
      <c r="S413" s="36"/>
      <c r="T413" s="66"/>
      <c r="AT413" s="18" t="s">
        <v>1881</v>
      </c>
      <c r="AU413" s="18" t="s">
        <v>1828</v>
      </c>
    </row>
    <row r="414" spans="2:47" s="1" customFormat="1" ht="81">
      <c r="B414" s="35"/>
      <c r="D414" s="173" t="s">
        <v>1883</v>
      </c>
      <c r="F414" s="175" t="s">
        <v>1480</v>
      </c>
      <c r="I414" s="134"/>
      <c r="L414" s="35"/>
      <c r="M414" s="65"/>
      <c r="N414" s="36"/>
      <c r="O414" s="36"/>
      <c r="P414" s="36"/>
      <c r="Q414" s="36"/>
      <c r="R414" s="36"/>
      <c r="S414" s="36"/>
      <c r="T414" s="66"/>
      <c r="AT414" s="18" t="s">
        <v>1883</v>
      </c>
      <c r="AU414" s="18" t="s">
        <v>1828</v>
      </c>
    </row>
    <row r="415" spans="2:51" s="11" customFormat="1" ht="13.5">
      <c r="B415" s="176"/>
      <c r="D415" s="173" t="s">
        <v>1885</v>
      </c>
      <c r="E415" s="177" t="s">
        <v>1766</v>
      </c>
      <c r="F415" s="178" t="s">
        <v>1487</v>
      </c>
      <c r="H415" s="179">
        <v>11</v>
      </c>
      <c r="I415" s="180"/>
      <c r="L415" s="176"/>
      <c r="M415" s="181"/>
      <c r="N415" s="182"/>
      <c r="O415" s="182"/>
      <c r="P415" s="182"/>
      <c r="Q415" s="182"/>
      <c r="R415" s="182"/>
      <c r="S415" s="182"/>
      <c r="T415" s="183"/>
      <c r="AT415" s="177" t="s">
        <v>1885</v>
      </c>
      <c r="AU415" s="177" t="s">
        <v>1828</v>
      </c>
      <c r="AV415" s="11" t="s">
        <v>1828</v>
      </c>
      <c r="AW415" s="11" t="s">
        <v>1783</v>
      </c>
      <c r="AX415" s="11" t="s">
        <v>1767</v>
      </c>
      <c r="AY415" s="177" t="s">
        <v>1872</v>
      </c>
    </row>
    <row r="416" spans="2:51" s="12" customFormat="1" ht="13.5">
      <c r="B416" s="184"/>
      <c r="D416" s="185" t="s">
        <v>1885</v>
      </c>
      <c r="E416" s="186" t="s">
        <v>1766</v>
      </c>
      <c r="F416" s="187" t="s">
        <v>1488</v>
      </c>
      <c r="H416" s="188" t="s">
        <v>1766</v>
      </c>
      <c r="I416" s="189"/>
      <c r="L416" s="184"/>
      <c r="M416" s="190"/>
      <c r="N416" s="191"/>
      <c r="O416" s="191"/>
      <c r="P416" s="191"/>
      <c r="Q416" s="191"/>
      <c r="R416" s="191"/>
      <c r="S416" s="191"/>
      <c r="T416" s="192"/>
      <c r="AT416" s="193" t="s">
        <v>1885</v>
      </c>
      <c r="AU416" s="193" t="s">
        <v>1828</v>
      </c>
      <c r="AV416" s="12" t="s">
        <v>1767</v>
      </c>
      <c r="AW416" s="12" t="s">
        <v>1783</v>
      </c>
      <c r="AX416" s="12" t="s">
        <v>1820</v>
      </c>
      <c r="AY416" s="193" t="s">
        <v>1872</v>
      </c>
    </row>
    <row r="417" spans="2:65" s="1" customFormat="1" ht="22.5" customHeight="1">
      <c r="B417" s="160"/>
      <c r="C417" s="161" t="s">
        <v>1489</v>
      </c>
      <c r="D417" s="161" t="s">
        <v>1874</v>
      </c>
      <c r="E417" s="162" t="s">
        <v>1490</v>
      </c>
      <c r="F417" s="163" t="s">
        <v>1491</v>
      </c>
      <c r="G417" s="164" t="s">
        <v>1347</v>
      </c>
      <c r="H417" s="165">
        <v>7</v>
      </c>
      <c r="I417" s="166"/>
      <c r="J417" s="167">
        <f>ROUND(I417*H417,2)</f>
        <v>0</v>
      </c>
      <c r="K417" s="163" t="s">
        <v>1878</v>
      </c>
      <c r="L417" s="35"/>
      <c r="M417" s="168" t="s">
        <v>1766</v>
      </c>
      <c r="N417" s="169" t="s">
        <v>1791</v>
      </c>
      <c r="O417" s="36"/>
      <c r="P417" s="170">
        <f>O417*H417</f>
        <v>0</v>
      </c>
      <c r="Q417" s="170">
        <v>0</v>
      </c>
      <c r="R417" s="170">
        <f>Q417*H417</f>
        <v>0</v>
      </c>
      <c r="S417" s="170">
        <v>0</v>
      </c>
      <c r="T417" s="171">
        <f>S417*H417</f>
        <v>0</v>
      </c>
      <c r="AR417" s="18" t="s">
        <v>1879</v>
      </c>
      <c r="AT417" s="18" t="s">
        <v>1874</v>
      </c>
      <c r="AU417" s="18" t="s">
        <v>1828</v>
      </c>
      <c r="AY417" s="18" t="s">
        <v>1872</v>
      </c>
      <c r="BE417" s="172">
        <f>IF(N417="základní",J417,0)</f>
        <v>0</v>
      </c>
      <c r="BF417" s="172">
        <f>IF(N417="snížená",J417,0)</f>
        <v>0</v>
      </c>
      <c r="BG417" s="172">
        <f>IF(N417="zákl. přenesená",J417,0)</f>
        <v>0</v>
      </c>
      <c r="BH417" s="172">
        <f>IF(N417="sníž. přenesená",J417,0)</f>
        <v>0</v>
      </c>
      <c r="BI417" s="172">
        <f>IF(N417="nulová",J417,0)</f>
        <v>0</v>
      </c>
      <c r="BJ417" s="18" t="s">
        <v>1767</v>
      </c>
      <c r="BK417" s="172">
        <f>ROUND(I417*H417,2)</f>
        <v>0</v>
      </c>
      <c r="BL417" s="18" t="s">
        <v>1879</v>
      </c>
      <c r="BM417" s="18" t="s">
        <v>1492</v>
      </c>
    </row>
    <row r="418" spans="2:47" s="1" customFormat="1" ht="13.5">
      <c r="B418" s="35"/>
      <c r="D418" s="173" t="s">
        <v>1881</v>
      </c>
      <c r="F418" s="174" t="s">
        <v>1491</v>
      </c>
      <c r="I418" s="134"/>
      <c r="L418" s="35"/>
      <c r="M418" s="65"/>
      <c r="N418" s="36"/>
      <c r="O418" s="36"/>
      <c r="P418" s="36"/>
      <c r="Q418" s="36"/>
      <c r="R418" s="36"/>
      <c r="S418" s="36"/>
      <c r="T418" s="66"/>
      <c r="AT418" s="18" t="s">
        <v>1881</v>
      </c>
      <c r="AU418" s="18" t="s">
        <v>1828</v>
      </c>
    </row>
    <row r="419" spans="2:47" s="1" customFormat="1" ht="81">
      <c r="B419" s="35"/>
      <c r="D419" s="173" t="s">
        <v>1883</v>
      </c>
      <c r="F419" s="175" t="s">
        <v>1480</v>
      </c>
      <c r="I419" s="134"/>
      <c r="L419" s="35"/>
      <c r="M419" s="65"/>
      <c r="N419" s="36"/>
      <c r="O419" s="36"/>
      <c r="P419" s="36"/>
      <c r="Q419" s="36"/>
      <c r="R419" s="36"/>
      <c r="S419" s="36"/>
      <c r="T419" s="66"/>
      <c r="AT419" s="18" t="s">
        <v>1883</v>
      </c>
      <c r="AU419" s="18" t="s">
        <v>1828</v>
      </c>
    </row>
    <row r="420" spans="2:51" s="11" customFormat="1" ht="13.5">
      <c r="B420" s="176"/>
      <c r="D420" s="173" t="s">
        <v>1885</v>
      </c>
      <c r="E420" s="177" t="s">
        <v>1766</v>
      </c>
      <c r="F420" s="178" t="s">
        <v>1493</v>
      </c>
      <c r="H420" s="179">
        <v>7</v>
      </c>
      <c r="I420" s="180"/>
      <c r="L420" s="176"/>
      <c r="M420" s="181"/>
      <c r="N420" s="182"/>
      <c r="O420" s="182"/>
      <c r="P420" s="182"/>
      <c r="Q420" s="182"/>
      <c r="R420" s="182"/>
      <c r="S420" s="182"/>
      <c r="T420" s="183"/>
      <c r="AT420" s="177" t="s">
        <v>1885</v>
      </c>
      <c r="AU420" s="177" t="s">
        <v>1828</v>
      </c>
      <c r="AV420" s="11" t="s">
        <v>1828</v>
      </c>
      <c r="AW420" s="11" t="s">
        <v>1783</v>
      </c>
      <c r="AX420" s="11" t="s">
        <v>1767</v>
      </c>
      <c r="AY420" s="177" t="s">
        <v>1872</v>
      </c>
    </row>
    <row r="421" spans="2:51" s="12" customFormat="1" ht="13.5">
      <c r="B421" s="184"/>
      <c r="D421" s="185" t="s">
        <v>1885</v>
      </c>
      <c r="E421" s="186" t="s">
        <v>1766</v>
      </c>
      <c r="F421" s="187" t="s">
        <v>1494</v>
      </c>
      <c r="H421" s="188" t="s">
        <v>1766</v>
      </c>
      <c r="I421" s="189"/>
      <c r="L421" s="184"/>
      <c r="M421" s="190"/>
      <c r="N421" s="191"/>
      <c r="O421" s="191"/>
      <c r="P421" s="191"/>
      <c r="Q421" s="191"/>
      <c r="R421" s="191"/>
      <c r="S421" s="191"/>
      <c r="T421" s="192"/>
      <c r="AT421" s="193" t="s">
        <v>1885</v>
      </c>
      <c r="AU421" s="193" t="s">
        <v>1828</v>
      </c>
      <c r="AV421" s="12" t="s">
        <v>1767</v>
      </c>
      <c r="AW421" s="12" t="s">
        <v>1783</v>
      </c>
      <c r="AX421" s="12" t="s">
        <v>1820</v>
      </c>
      <c r="AY421" s="193" t="s">
        <v>1872</v>
      </c>
    </row>
    <row r="422" spans="2:65" s="1" customFormat="1" ht="31.5" customHeight="1">
      <c r="B422" s="160"/>
      <c r="C422" s="161" t="s">
        <v>1495</v>
      </c>
      <c r="D422" s="161" t="s">
        <v>1874</v>
      </c>
      <c r="E422" s="162" t="s">
        <v>1496</v>
      </c>
      <c r="F422" s="163" t="s">
        <v>1497</v>
      </c>
      <c r="G422" s="164" t="s">
        <v>1920</v>
      </c>
      <c r="H422" s="165">
        <v>96</v>
      </c>
      <c r="I422" s="166"/>
      <c r="J422" s="167">
        <f>ROUND(I422*H422,2)</f>
        <v>0</v>
      </c>
      <c r="K422" s="163" t="s">
        <v>1878</v>
      </c>
      <c r="L422" s="35"/>
      <c r="M422" s="168" t="s">
        <v>1766</v>
      </c>
      <c r="N422" s="169" t="s">
        <v>1791</v>
      </c>
      <c r="O422" s="36"/>
      <c r="P422" s="170">
        <f>O422*H422</f>
        <v>0</v>
      </c>
      <c r="Q422" s="170">
        <v>0</v>
      </c>
      <c r="R422" s="170">
        <f>Q422*H422</f>
        <v>0</v>
      </c>
      <c r="S422" s="170">
        <v>0</v>
      </c>
      <c r="T422" s="171">
        <f>S422*H422</f>
        <v>0</v>
      </c>
      <c r="AR422" s="18" t="s">
        <v>1879</v>
      </c>
      <c r="AT422" s="18" t="s">
        <v>1874</v>
      </c>
      <c r="AU422" s="18" t="s">
        <v>1828</v>
      </c>
      <c r="AY422" s="18" t="s">
        <v>1872</v>
      </c>
      <c r="BE422" s="172">
        <f>IF(N422="základní",J422,0)</f>
        <v>0</v>
      </c>
      <c r="BF422" s="172">
        <f>IF(N422="snížená",J422,0)</f>
        <v>0</v>
      </c>
      <c r="BG422" s="172">
        <f>IF(N422="zákl. přenesená",J422,0)</f>
        <v>0</v>
      </c>
      <c r="BH422" s="172">
        <f>IF(N422="sníž. přenesená",J422,0)</f>
        <v>0</v>
      </c>
      <c r="BI422" s="172">
        <f>IF(N422="nulová",J422,0)</f>
        <v>0</v>
      </c>
      <c r="BJ422" s="18" t="s">
        <v>1767</v>
      </c>
      <c r="BK422" s="172">
        <f>ROUND(I422*H422,2)</f>
        <v>0</v>
      </c>
      <c r="BL422" s="18" t="s">
        <v>1879</v>
      </c>
      <c r="BM422" s="18" t="s">
        <v>1498</v>
      </c>
    </row>
    <row r="423" spans="2:47" s="1" customFormat="1" ht="27">
      <c r="B423" s="35"/>
      <c r="D423" s="173" t="s">
        <v>1881</v>
      </c>
      <c r="F423" s="174" t="s">
        <v>1499</v>
      </c>
      <c r="I423" s="134"/>
      <c r="L423" s="35"/>
      <c r="M423" s="65"/>
      <c r="N423" s="36"/>
      <c r="O423" s="36"/>
      <c r="P423" s="36"/>
      <c r="Q423" s="36"/>
      <c r="R423" s="36"/>
      <c r="S423" s="36"/>
      <c r="T423" s="66"/>
      <c r="AT423" s="18" t="s">
        <v>1881</v>
      </c>
      <c r="AU423" s="18" t="s">
        <v>1828</v>
      </c>
    </row>
    <row r="424" spans="2:47" s="1" customFormat="1" ht="94.5">
      <c r="B424" s="35"/>
      <c r="D424" s="173" t="s">
        <v>1883</v>
      </c>
      <c r="F424" s="175" t="s">
        <v>1500</v>
      </c>
      <c r="I424" s="134"/>
      <c r="L424" s="35"/>
      <c r="M424" s="65"/>
      <c r="N424" s="36"/>
      <c r="O424" s="36"/>
      <c r="P424" s="36"/>
      <c r="Q424" s="36"/>
      <c r="R424" s="36"/>
      <c r="S424" s="36"/>
      <c r="T424" s="66"/>
      <c r="AT424" s="18" t="s">
        <v>1883</v>
      </c>
      <c r="AU424" s="18" t="s">
        <v>1828</v>
      </c>
    </row>
    <row r="425" spans="2:51" s="12" customFormat="1" ht="13.5">
      <c r="B425" s="184"/>
      <c r="D425" s="173" t="s">
        <v>1885</v>
      </c>
      <c r="E425" s="197" t="s">
        <v>1766</v>
      </c>
      <c r="F425" s="198" t="s">
        <v>1501</v>
      </c>
      <c r="H425" s="193" t="s">
        <v>1766</v>
      </c>
      <c r="I425" s="189"/>
      <c r="L425" s="184"/>
      <c r="M425" s="190"/>
      <c r="N425" s="191"/>
      <c r="O425" s="191"/>
      <c r="P425" s="191"/>
      <c r="Q425" s="191"/>
      <c r="R425" s="191"/>
      <c r="S425" s="191"/>
      <c r="T425" s="192"/>
      <c r="AT425" s="193" t="s">
        <v>1885</v>
      </c>
      <c r="AU425" s="193" t="s">
        <v>1828</v>
      </c>
      <c r="AV425" s="12" t="s">
        <v>1767</v>
      </c>
      <c r="AW425" s="12" t="s">
        <v>1783</v>
      </c>
      <c r="AX425" s="12" t="s">
        <v>1820</v>
      </c>
      <c r="AY425" s="193" t="s">
        <v>1872</v>
      </c>
    </row>
    <row r="426" spans="2:51" s="11" customFormat="1" ht="13.5">
      <c r="B426" s="176"/>
      <c r="D426" s="173" t="s">
        <v>1885</v>
      </c>
      <c r="E426" s="177" t="s">
        <v>1766</v>
      </c>
      <c r="F426" s="178" t="s">
        <v>1502</v>
      </c>
      <c r="H426" s="179">
        <v>1</v>
      </c>
      <c r="I426" s="180"/>
      <c r="L426" s="176"/>
      <c r="M426" s="181"/>
      <c r="N426" s="182"/>
      <c r="O426" s="182"/>
      <c r="P426" s="182"/>
      <c r="Q426" s="182"/>
      <c r="R426" s="182"/>
      <c r="S426" s="182"/>
      <c r="T426" s="183"/>
      <c r="AT426" s="177" t="s">
        <v>1885</v>
      </c>
      <c r="AU426" s="177" t="s">
        <v>1828</v>
      </c>
      <c r="AV426" s="11" t="s">
        <v>1828</v>
      </c>
      <c r="AW426" s="11" t="s">
        <v>1783</v>
      </c>
      <c r="AX426" s="11" t="s">
        <v>1820</v>
      </c>
      <c r="AY426" s="177" t="s">
        <v>1872</v>
      </c>
    </row>
    <row r="427" spans="2:51" s="11" customFormat="1" ht="13.5">
      <c r="B427" s="176"/>
      <c r="D427" s="173" t="s">
        <v>1885</v>
      </c>
      <c r="E427" s="177" t="s">
        <v>1766</v>
      </c>
      <c r="F427" s="178" t="s">
        <v>1503</v>
      </c>
      <c r="H427" s="179">
        <v>2.5</v>
      </c>
      <c r="I427" s="180"/>
      <c r="L427" s="176"/>
      <c r="M427" s="181"/>
      <c r="N427" s="182"/>
      <c r="O427" s="182"/>
      <c r="P427" s="182"/>
      <c r="Q427" s="182"/>
      <c r="R427" s="182"/>
      <c r="S427" s="182"/>
      <c r="T427" s="183"/>
      <c r="AT427" s="177" t="s">
        <v>1885</v>
      </c>
      <c r="AU427" s="177" t="s">
        <v>1828</v>
      </c>
      <c r="AV427" s="11" t="s">
        <v>1828</v>
      </c>
      <c r="AW427" s="11" t="s">
        <v>1783</v>
      </c>
      <c r="AX427" s="11" t="s">
        <v>1820</v>
      </c>
      <c r="AY427" s="177" t="s">
        <v>1872</v>
      </c>
    </row>
    <row r="428" spans="2:51" s="11" customFormat="1" ht="13.5">
      <c r="B428" s="176"/>
      <c r="D428" s="173" t="s">
        <v>1885</v>
      </c>
      <c r="E428" s="177" t="s">
        <v>1766</v>
      </c>
      <c r="F428" s="178" t="s">
        <v>1504</v>
      </c>
      <c r="H428" s="179">
        <v>10</v>
      </c>
      <c r="I428" s="180"/>
      <c r="L428" s="176"/>
      <c r="M428" s="181"/>
      <c r="N428" s="182"/>
      <c r="O428" s="182"/>
      <c r="P428" s="182"/>
      <c r="Q428" s="182"/>
      <c r="R428" s="182"/>
      <c r="S428" s="182"/>
      <c r="T428" s="183"/>
      <c r="AT428" s="177" t="s">
        <v>1885</v>
      </c>
      <c r="AU428" s="177" t="s">
        <v>1828</v>
      </c>
      <c r="AV428" s="11" t="s">
        <v>1828</v>
      </c>
      <c r="AW428" s="11" t="s">
        <v>1783</v>
      </c>
      <c r="AX428" s="11" t="s">
        <v>1820</v>
      </c>
      <c r="AY428" s="177" t="s">
        <v>1872</v>
      </c>
    </row>
    <row r="429" spans="2:51" s="11" customFormat="1" ht="13.5">
      <c r="B429" s="176"/>
      <c r="D429" s="173" t="s">
        <v>1885</v>
      </c>
      <c r="E429" s="177" t="s">
        <v>1766</v>
      </c>
      <c r="F429" s="178" t="s">
        <v>1505</v>
      </c>
      <c r="H429" s="179">
        <v>1.5</v>
      </c>
      <c r="I429" s="180"/>
      <c r="L429" s="176"/>
      <c r="M429" s="181"/>
      <c r="N429" s="182"/>
      <c r="O429" s="182"/>
      <c r="P429" s="182"/>
      <c r="Q429" s="182"/>
      <c r="R429" s="182"/>
      <c r="S429" s="182"/>
      <c r="T429" s="183"/>
      <c r="AT429" s="177" t="s">
        <v>1885</v>
      </c>
      <c r="AU429" s="177" t="s">
        <v>1828</v>
      </c>
      <c r="AV429" s="11" t="s">
        <v>1828</v>
      </c>
      <c r="AW429" s="11" t="s">
        <v>1783</v>
      </c>
      <c r="AX429" s="11" t="s">
        <v>1820</v>
      </c>
      <c r="AY429" s="177" t="s">
        <v>1872</v>
      </c>
    </row>
    <row r="430" spans="2:51" s="11" customFormat="1" ht="13.5">
      <c r="B430" s="176"/>
      <c r="D430" s="173" t="s">
        <v>1885</v>
      </c>
      <c r="E430" s="177" t="s">
        <v>1766</v>
      </c>
      <c r="F430" s="178" t="s">
        <v>1506</v>
      </c>
      <c r="H430" s="179">
        <v>2</v>
      </c>
      <c r="I430" s="180"/>
      <c r="L430" s="176"/>
      <c r="M430" s="181"/>
      <c r="N430" s="182"/>
      <c r="O430" s="182"/>
      <c r="P430" s="182"/>
      <c r="Q430" s="182"/>
      <c r="R430" s="182"/>
      <c r="S430" s="182"/>
      <c r="T430" s="183"/>
      <c r="AT430" s="177" t="s">
        <v>1885</v>
      </c>
      <c r="AU430" s="177" t="s">
        <v>1828</v>
      </c>
      <c r="AV430" s="11" t="s">
        <v>1828</v>
      </c>
      <c r="AW430" s="11" t="s">
        <v>1783</v>
      </c>
      <c r="AX430" s="11" t="s">
        <v>1820</v>
      </c>
      <c r="AY430" s="177" t="s">
        <v>1872</v>
      </c>
    </row>
    <row r="431" spans="2:51" s="11" customFormat="1" ht="13.5">
      <c r="B431" s="176"/>
      <c r="D431" s="173" t="s">
        <v>1885</v>
      </c>
      <c r="E431" s="177" t="s">
        <v>1766</v>
      </c>
      <c r="F431" s="178" t="s">
        <v>1507</v>
      </c>
      <c r="H431" s="179">
        <v>4.5</v>
      </c>
      <c r="I431" s="180"/>
      <c r="L431" s="176"/>
      <c r="M431" s="181"/>
      <c r="N431" s="182"/>
      <c r="O431" s="182"/>
      <c r="P431" s="182"/>
      <c r="Q431" s="182"/>
      <c r="R431" s="182"/>
      <c r="S431" s="182"/>
      <c r="T431" s="183"/>
      <c r="AT431" s="177" t="s">
        <v>1885</v>
      </c>
      <c r="AU431" s="177" t="s">
        <v>1828</v>
      </c>
      <c r="AV431" s="11" t="s">
        <v>1828</v>
      </c>
      <c r="AW431" s="11" t="s">
        <v>1783</v>
      </c>
      <c r="AX431" s="11" t="s">
        <v>1820</v>
      </c>
      <c r="AY431" s="177" t="s">
        <v>1872</v>
      </c>
    </row>
    <row r="432" spans="2:51" s="11" customFormat="1" ht="13.5">
      <c r="B432" s="176"/>
      <c r="D432" s="173" t="s">
        <v>1885</v>
      </c>
      <c r="E432" s="177" t="s">
        <v>1766</v>
      </c>
      <c r="F432" s="178" t="s">
        <v>1508</v>
      </c>
      <c r="H432" s="179">
        <v>1.5</v>
      </c>
      <c r="I432" s="180"/>
      <c r="L432" s="176"/>
      <c r="M432" s="181"/>
      <c r="N432" s="182"/>
      <c r="O432" s="182"/>
      <c r="P432" s="182"/>
      <c r="Q432" s="182"/>
      <c r="R432" s="182"/>
      <c r="S432" s="182"/>
      <c r="T432" s="183"/>
      <c r="AT432" s="177" t="s">
        <v>1885</v>
      </c>
      <c r="AU432" s="177" t="s">
        <v>1828</v>
      </c>
      <c r="AV432" s="11" t="s">
        <v>1828</v>
      </c>
      <c r="AW432" s="11" t="s">
        <v>1783</v>
      </c>
      <c r="AX432" s="11" t="s">
        <v>1820</v>
      </c>
      <c r="AY432" s="177" t="s">
        <v>1872</v>
      </c>
    </row>
    <row r="433" spans="2:51" s="11" customFormat="1" ht="13.5">
      <c r="B433" s="176"/>
      <c r="D433" s="173" t="s">
        <v>1885</v>
      </c>
      <c r="E433" s="177" t="s">
        <v>1766</v>
      </c>
      <c r="F433" s="178" t="s">
        <v>1509</v>
      </c>
      <c r="H433" s="179">
        <v>2</v>
      </c>
      <c r="I433" s="180"/>
      <c r="L433" s="176"/>
      <c r="M433" s="181"/>
      <c r="N433" s="182"/>
      <c r="O433" s="182"/>
      <c r="P433" s="182"/>
      <c r="Q433" s="182"/>
      <c r="R433" s="182"/>
      <c r="S433" s="182"/>
      <c r="T433" s="183"/>
      <c r="AT433" s="177" t="s">
        <v>1885</v>
      </c>
      <c r="AU433" s="177" t="s">
        <v>1828</v>
      </c>
      <c r="AV433" s="11" t="s">
        <v>1828</v>
      </c>
      <c r="AW433" s="11" t="s">
        <v>1783</v>
      </c>
      <c r="AX433" s="11" t="s">
        <v>1820</v>
      </c>
      <c r="AY433" s="177" t="s">
        <v>1872</v>
      </c>
    </row>
    <row r="434" spans="2:51" s="11" customFormat="1" ht="13.5">
      <c r="B434" s="176"/>
      <c r="D434" s="173" t="s">
        <v>1885</v>
      </c>
      <c r="E434" s="177" t="s">
        <v>1766</v>
      </c>
      <c r="F434" s="178" t="s">
        <v>1510</v>
      </c>
      <c r="H434" s="179">
        <v>2</v>
      </c>
      <c r="I434" s="180"/>
      <c r="L434" s="176"/>
      <c r="M434" s="181"/>
      <c r="N434" s="182"/>
      <c r="O434" s="182"/>
      <c r="P434" s="182"/>
      <c r="Q434" s="182"/>
      <c r="R434" s="182"/>
      <c r="S434" s="182"/>
      <c r="T434" s="183"/>
      <c r="AT434" s="177" t="s">
        <v>1885</v>
      </c>
      <c r="AU434" s="177" t="s">
        <v>1828</v>
      </c>
      <c r="AV434" s="11" t="s">
        <v>1828</v>
      </c>
      <c r="AW434" s="11" t="s">
        <v>1783</v>
      </c>
      <c r="AX434" s="11" t="s">
        <v>1820</v>
      </c>
      <c r="AY434" s="177" t="s">
        <v>1872</v>
      </c>
    </row>
    <row r="435" spans="2:51" s="11" customFormat="1" ht="13.5">
      <c r="B435" s="176"/>
      <c r="D435" s="173" t="s">
        <v>1885</v>
      </c>
      <c r="E435" s="177" t="s">
        <v>1766</v>
      </c>
      <c r="F435" s="178" t="s">
        <v>1511</v>
      </c>
      <c r="H435" s="179">
        <v>4</v>
      </c>
      <c r="I435" s="180"/>
      <c r="L435" s="176"/>
      <c r="M435" s="181"/>
      <c r="N435" s="182"/>
      <c r="O435" s="182"/>
      <c r="P435" s="182"/>
      <c r="Q435" s="182"/>
      <c r="R435" s="182"/>
      <c r="S435" s="182"/>
      <c r="T435" s="183"/>
      <c r="AT435" s="177" t="s">
        <v>1885</v>
      </c>
      <c r="AU435" s="177" t="s">
        <v>1828</v>
      </c>
      <c r="AV435" s="11" t="s">
        <v>1828</v>
      </c>
      <c r="AW435" s="11" t="s">
        <v>1783</v>
      </c>
      <c r="AX435" s="11" t="s">
        <v>1820</v>
      </c>
      <c r="AY435" s="177" t="s">
        <v>1872</v>
      </c>
    </row>
    <row r="436" spans="2:51" s="11" customFormat="1" ht="13.5">
      <c r="B436" s="176"/>
      <c r="D436" s="173" t="s">
        <v>1885</v>
      </c>
      <c r="E436" s="177" t="s">
        <v>1766</v>
      </c>
      <c r="F436" s="178" t="s">
        <v>1512</v>
      </c>
      <c r="H436" s="179">
        <v>6.5</v>
      </c>
      <c r="I436" s="180"/>
      <c r="L436" s="176"/>
      <c r="M436" s="181"/>
      <c r="N436" s="182"/>
      <c r="O436" s="182"/>
      <c r="P436" s="182"/>
      <c r="Q436" s="182"/>
      <c r="R436" s="182"/>
      <c r="S436" s="182"/>
      <c r="T436" s="183"/>
      <c r="AT436" s="177" t="s">
        <v>1885</v>
      </c>
      <c r="AU436" s="177" t="s">
        <v>1828</v>
      </c>
      <c r="AV436" s="11" t="s">
        <v>1828</v>
      </c>
      <c r="AW436" s="11" t="s">
        <v>1783</v>
      </c>
      <c r="AX436" s="11" t="s">
        <v>1820</v>
      </c>
      <c r="AY436" s="177" t="s">
        <v>1872</v>
      </c>
    </row>
    <row r="437" spans="2:51" s="11" customFormat="1" ht="13.5">
      <c r="B437" s="176"/>
      <c r="D437" s="173" t="s">
        <v>1885</v>
      </c>
      <c r="E437" s="177" t="s">
        <v>1766</v>
      </c>
      <c r="F437" s="178" t="s">
        <v>1513</v>
      </c>
      <c r="H437" s="179">
        <v>6.5</v>
      </c>
      <c r="I437" s="180"/>
      <c r="L437" s="176"/>
      <c r="M437" s="181"/>
      <c r="N437" s="182"/>
      <c r="O437" s="182"/>
      <c r="P437" s="182"/>
      <c r="Q437" s="182"/>
      <c r="R437" s="182"/>
      <c r="S437" s="182"/>
      <c r="T437" s="183"/>
      <c r="AT437" s="177" t="s">
        <v>1885</v>
      </c>
      <c r="AU437" s="177" t="s">
        <v>1828</v>
      </c>
      <c r="AV437" s="11" t="s">
        <v>1828</v>
      </c>
      <c r="AW437" s="11" t="s">
        <v>1783</v>
      </c>
      <c r="AX437" s="11" t="s">
        <v>1820</v>
      </c>
      <c r="AY437" s="177" t="s">
        <v>1872</v>
      </c>
    </row>
    <row r="438" spans="2:51" s="11" customFormat="1" ht="13.5">
      <c r="B438" s="176"/>
      <c r="D438" s="173" t="s">
        <v>1885</v>
      </c>
      <c r="E438" s="177" t="s">
        <v>1766</v>
      </c>
      <c r="F438" s="178" t="s">
        <v>1514</v>
      </c>
      <c r="H438" s="179">
        <v>6.5</v>
      </c>
      <c r="I438" s="180"/>
      <c r="L438" s="176"/>
      <c r="M438" s="181"/>
      <c r="N438" s="182"/>
      <c r="O438" s="182"/>
      <c r="P438" s="182"/>
      <c r="Q438" s="182"/>
      <c r="R438" s="182"/>
      <c r="S438" s="182"/>
      <c r="T438" s="183"/>
      <c r="AT438" s="177" t="s">
        <v>1885</v>
      </c>
      <c r="AU438" s="177" t="s">
        <v>1828</v>
      </c>
      <c r="AV438" s="11" t="s">
        <v>1828</v>
      </c>
      <c r="AW438" s="11" t="s">
        <v>1783</v>
      </c>
      <c r="AX438" s="11" t="s">
        <v>1820</v>
      </c>
      <c r="AY438" s="177" t="s">
        <v>1872</v>
      </c>
    </row>
    <row r="439" spans="2:51" s="11" customFormat="1" ht="13.5">
      <c r="B439" s="176"/>
      <c r="D439" s="173" t="s">
        <v>1885</v>
      </c>
      <c r="E439" s="177" t="s">
        <v>1766</v>
      </c>
      <c r="F439" s="178" t="s">
        <v>1515</v>
      </c>
      <c r="H439" s="179">
        <v>6.5</v>
      </c>
      <c r="I439" s="180"/>
      <c r="L439" s="176"/>
      <c r="M439" s="181"/>
      <c r="N439" s="182"/>
      <c r="O439" s="182"/>
      <c r="P439" s="182"/>
      <c r="Q439" s="182"/>
      <c r="R439" s="182"/>
      <c r="S439" s="182"/>
      <c r="T439" s="183"/>
      <c r="AT439" s="177" t="s">
        <v>1885</v>
      </c>
      <c r="AU439" s="177" t="s">
        <v>1828</v>
      </c>
      <c r="AV439" s="11" t="s">
        <v>1828</v>
      </c>
      <c r="AW439" s="11" t="s">
        <v>1783</v>
      </c>
      <c r="AX439" s="11" t="s">
        <v>1820</v>
      </c>
      <c r="AY439" s="177" t="s">
        <v>1872</v>
      </c>
    </row>
    <row r="440" spans="2:51" s="11" customFormat="1" ht="13.5">
      <c r="B440" s="176"/>
      <c r="D440" s="173" t="s">
        <v>1885</v>
      </c>
      <c r="E440" s="177" t="s">
        <v>1766</v>
      </c>
      <c r="F440" s="178" t="s">
        <v>1516</v>
      </c>
      <c r="H440" s="179">
        <v>7</v>
      </c>
      <c r="I440" s="180"/>
      <c r="L440" s="176"/>
      <c r="M440" s="181"/>
      <c r="N440" s="182"/>
      <c r="O440" s="182"/>
      <c r="P440" s="182"/>
      <c r="Q440" s="182"/>
      <c r="R440" s="182"/>
      <c r="S440" s="182"/>
      <c r="T440" s="183"/>
      <c r="AT440" s="177" t="s">
        <v>1885</v>
      </c>
      <c r="AU440" s="177" t="s">
        <v>1828</v>
      </c>
      <c r="AV440" s="11" t="s">
        <v>1828</v>
      </c>
      <c r="AW440" s="11" t="s">
        <v>1783</v>
      </c>
      <c r="AX440" s="11" t="s">
        <v>1820</v>
      </c>
      <c r="AY440" s="177" t="s">
        <v>1872</v>
      </c>
    </row>
    <row r="441" spans="2:51" s="11" customFormat="1" ht="13.5">
      <c r="B441" s="176"/>
      <c r="D441" s="173" t="s">
        <v>1885</v>
      </c>
      <c r="E441" s="177" t="s">
        <v>1766</v>
      </c>
      <c r="F441" s="178" t="s">
        <v>1517</v>
      </c>
      <c r="H441" s="179">
        <v>7</v>
      </c>
      <c r="I441" s="180"/>
      <c r="L441" s="176"/>
      <c r="M441" s="181"/>
      <c r="N441" s="182"/>
      <c r="O441" s="182"/>
      <c r="P441" s="182"/>
      <c r="Q441" s="182"/>
      <c r="R441" s="182"/>
      <c r="S441" s="182"/>
      <c r="T441" s="183"/>
      <c r="AT441" s="177" t="s">
        <v>1885</v>
      </c>
      <c r="AU441" s="177" t="s">
        <v>1828</v>
      </c>
      <c r="AV441" s="11" t="s">
        <v>1828</v>
      </c>
      <c r="AW441" s="11" t="s">
        <v>1783</v>
      </c>
      <c r="AX441" s="11" t="s">
        <v>1820</v>
      </c>
      <c r="AY441" s="177" t="s">
        <v>1872</v>
      </c>
    </row>
    <row r="442" spans="2:51" s="11" customFormat="1" ht="13.5">
      <c r="B442" s="176"/>
      <c r="D442" s="173" t="s">
        <v>1885</v>
      </c>
      <c r="E442" s="177" t="s">
        <v>1766</v>
      </c>
      <c r="F442" s="178" t="s">
        <v>1518</v>
      </c>
      <c r="H442" s="179">
        <v>1.5</v>
      </c>
      <c r="I442" s="180"/>
      <c r="L442" s="176"/>
      <c r="M442" s="181"/>
      <c r="N442" s="182"/>
      <c r="O442" s="182"/>
      <c r="P442" s="182"/>
      <c r="Q442" s="182"/>
      <c r="R442" s="182"/>
      <c r="S442" s="182"/>
      <c r="T442" s="183"/>
      <c r="AT442" s="177" t="s">
        <v>1885</v>
      </c>
      <c r="AU442" s="177" t="s">
        <v>1828</v>
      </c>
      <c r="AV442" s="11" t="s">
        <v>1828</v>
      </c>
      <c r="AW442" s="11" t="s">
        <v>1783</v>
      </c>
      <c r="AX442" s="11" t="s">
        <v>1820</v>
      </c>
      <c r="AY442" s="177" t="s">
        <v>1872</v>
      </c>
    </row>
    <row r="443" spans="2:51" s="11" customFormat="1" ht="13.5">
      <c r="B443" s="176"/>
      <c r="D443" s="173" t="s">
        <v>1885</v>
      </c>
      <c r="E443" s="177" t="s">
        <v>1766</v>
      </c>
      <c r="F443" s="178" t="s">
        <v>1519</v>
      </c>
      <c r="H443" s="179">
        <v>6.5</v>
      </c>
      <c r="I443" s="180"/>
      <c r="L443" s="176"/>
      <c r="M443" s="181"/>
      <c r="N443" s="182"/>
      <c r="O443" s="182"/>
      <c r="P443" s="182"/>
      <c r="Q443" s="182"/>
      <c r="R443" s="182"/>
      <c r="S443" s="182"/>
      <c r="T443" s="183"/>
      <c r="AT443" s="177" t="s">
        <v>1885</v>
      </c>
      <c r="AU443" s="177" t="s">
        <v>1828</v>
      </c>
      <c r="AV443" s="11" t="s">
        <v>1828</v>
      </c>
      <c r="AW443" s="11" t="s">
        <v>1783</v>
      </c>
      <c r="AX443" s="11" t="s">
        <v>1820</v>
      </c>
      <c r="AY443" s="177" t="s">
        <v>1872</v>
      </c>
    </row>
    <row r="444" spans="2:51" s="11" customFormat="1" ht="13.5">
      <c r="B444" s="176"/>
      <c r="D444" s="173" t="s">
        <v>1885</v>
      </c>
      <c r="E444" s="177" t="s">
        <v>1766</v>
      </c>
      <c r="F444" s="178" t="s">
        <v>1520</v>
      </c>
      <c r="H444" s="179">
        <v>1</v>
      </c>
      <c r="I444" s="180"/>
      <c r="L444" s="176"/>
      <c r="M444" s="181"/>
      <c r="N444" s="182"/>
      <c r="O444" s="182"/>
      <c r="P444" s="182"/>
      <c r="Q444" s="182"/>
      <c r="R444" s="182"/>
      <c r="S444" s="182"/>
      <c r="T444" s="183"/>
      <c r="AT444" s="177" t="s">
        <v>1885</v>
      </c>
      <c r="AU444" s="177" t="s">
        <v>1828</v>
      </c>
      <c r="AV444" s="11" t="s">
        <v>1828</v>
      </c>
      <c r="AW444" s="11" t="s">
        <v>1783</v>
      </c>
      <c r="AX444" s="11" t="s">
        <v>1820</v>
      </c>
      <c r="AY444" s="177" t="s">
        <v>1872</v>
      </c>
    </row>
    <row r="445" spans="2:51" s="11" customFormat="1" ht="13.5">
      <c r="B445" s="176"/>
      <c r="D445" s="173" t="s">
        <v>1885</v>
      </c>
      <c r="E445" s="177" t="s">
        <v>1766</v>
      </c>
      <c r="F445" s="178" t="s">
        <v>1521</v>
      </c>
      <c r="H445" s="179">
        <v>6.5</v>
      </c>
      <c r="I445" s="180"/>
      <c r="L445" s="176"/>
      <c r="M445" s="181"/>
      <c r="N445" s="182"/>
      <c r="O445" s="182"/>
      <c r="P445" s="182"/>
      <c r="Q445" s="182"/>
      <c r="R445" s="182"/>
      <c r="S445" s="182"/>
      <c r="T445" s="183"/>
      <c r="AT445" s="177" t="s">
        <v>1885</v>
      </c>
      <c r="AU445" s="177" t="s">
        <v>1828</v>
      </c>
      <c r="AV445" s="11" t="s">
        <v>1828</v>
      </c>
      <c r="AW445" s="11" t="s">
        <v>1783</v>
      </c>
      <c r="AX445" s="11" t="s">
        <v>1820</v>
      </c>
      <c r="AY445" s="177" t="s">
        <v>1872</v>
      </c>
    </row>
    <row r="446" spans="2:51" s="11" customFormat="1" ht="13.5">
      <c r="B446" s="176"/>
      <c r="D446" s="173" t="s">
        <v>1885</v>
      </c>
      <c r="E446" s="177" t="s">
        <v>1766</v>
      </c>
      <c r="F446" s="178" t="s">
        <v>1522</v>
      </c>
      <c r="H446" s="179">
        <v>1.5</v>
      </c>
      <c r="I446" s="180"/>
      <c r="L446" s="176"/>
      <c r="M446" s="181"/>
      <c r="N446" s="182"/>
      <c r="O446" s="182"/>
      <c r="P446" s="182"/>
      <c r="Q446" s="182"/>
      <c r="R446" s="182"/>
      <c r="S446" s="182"/>
      <c r="T446" s="183"/>
      <c r="AT446" s="177" t="s">
        <v>1885</v>
      </c>
      <c r="AU446" s="177" t="s">
        <v>1828</v>
      </c>
      <c r="AV446" s="11" t="s">
        <v>1828</v>
      </c>
      <c r="AW446" s="11" t="s">
        <v>1783</v>
      </c>
      <c r="AX446" s="11" t="s">
        <v>1820</v>
      </c>
      <c r="AY446" s="177" t="s">
        <v>1872</v>
      </c>
    </row>
    <row r="447" spans="2:51" s="11" customFormat="1" ht="13.5">
      <c r="B447" s="176"/>
      <c r="D447" s="173" t="s">
        <v>1885</v>
      </c>
      <c r="E447" s="177" t="s">
        <v>1766</v>
      </c>
      <c r="F447" s="178" t="s">
        <v>1523</v>
      </c>
      <c r="H447" s="179">
        <v>6.5</v>
      </c>
      <c r="I447" s="180"/>
      <c r="L447" s="176"/>
      <c r="M447" s="181"/>
      <c r="N447" s="182"/>
      <c r="O447" s="182"/>
      <c r="P447" s="182"/>
      <c r="Q447" s="182"/>
      <c r="R447" s="182"/>
      <c r="S447" s="182"/>
      <c r="T447" s="183"/>
      <c r="AT447" s="177" t="s">
        <v>1885</v>
      </c>
      <c r="AU447" s="177" t="s">
        <v>1828</v>
      </c>
      <c r="AV447" s="11" t="s">
        <v>1828</v>
      </c>
      <c r="AW447" s="11" t="s">
        <v>1783</v>
      </c>
      <c r="AX447" s="11" t="s">
        <v>1820</v>
      </c>
      <c r="AY447" s="177" t="s">
        <v>1872</v>
      </c>
    </row>
    <row r="448" spans="2:51" s="11" customFormat="1" ht="13.5">
      <c r="B448" s="176"/>
      <c r="D448" s="173" t="s">
        <v>1885</v>
      </c>
      <c r="E448" s="177" t="s">
        <v>1766</v>
      </c>
      <c r="F448" s="178" t="s">
        <v>1524</v>
      </c>
      <c r="H448" s="179">
        <v>1.5</v>
      </c>
      <c r="I448" s="180"/>
      <c r="L448" s="176"/>
      <c r="M448" s="181"/>
      <c r="N448" s="182"/>
      <c r="O448" s="182"/>
      <c r="P448" s="182"/>
      <c r="Q448" s="182"/>
      <c r="R448" s="182"/>
      <c r="S448" s="182"/>
      <c r="T448" s="183"/>
      <c r="AT448" s="177" t="s">
        <v>1885</v>
      </c>
      <c r="AU448" s="177" t="s">
        <v>1828</v>
      </c>
      <c r="AV448" s="11" t="s">
        <v>1828</v>
      </c>
      <c r="AW448" s="11" t="s">
        <v>1783</v>
      </c>
      <c r="AX448" s="11" t="s">
        <v>1820</v>
      </c>
      <c r="AY448" s="177" t="s">
        <v>1872</v>
      </c>
    </row>
    <row r="449" spans="2:51" s="13" customFormat="1" ht="13.5">
      <c r="B449" s="199"/>
      <c r="D449" s="185" t="s">
        <v>1885</v>
      </c>
      <c r="E449" s="200" t="s">
        <v>1766</v>
      </c>
      <c r="F449" s="201" t="s">
        <v>1916</v>
      </c>
      <c r="H449" s="202">
        <v>96</v>
      </c>
      <c r="I449" s="203"/>
      <c r="L449" s="199"/>
      <c r="M449" s="204"/>
      <c r="N449" s="205"/>
      <c r="O449" s="205"/>
      <c r="P449" s="205"/>
      <c r="Q449" s="205"/>
      <c r="R449" s="205"/>
      <c r="S449" s="205"/>
      <c r="T449" s="206"/>
      <c r="AT449" s="207" t="s">
        <v>1885</v>
      </c>
      <c r="AU449" s="207" t="s">
        <v>1828</v>
      </c>
      <c r="AV449" s="13" t="s">
        <v>1879</v>
      </c>
      <c r="AW449" s="13" t="s">
        <v>1783</v>
      </c>
      <c r="AX449" s="13" t="s">
        <v>1767</v>
      </c>
      <c r="AY449" s="207" t="s">
        <v>1872</v>
      </c>
    </row>
    <row r="450" spans="2:65" s="1" customFormat="1" ht="22.5" customHeight="1">
      <c r="B450" s="160"/>
      <c r="C450" s="209" t="s">
        <v>1525</v>
      </c>
      <c r="D450" s="209" t="s">
        <v>1282</v>
      </c>
      <c r="E450" s="210" t="s">
        <v>1526</v>
      </c>
      <c r="F450" s="211" t="s">
        <v>1527</v>
      </c>
      <c r="G450" s="212" t="s">
        <v>1920</v>
      </c>
      <c r="H450" s="213">
        <v>104.928</v>
      </c>
      <c r="I450" s="214"/>
      <c r="J450" s="215">
        <f>ROUND(I450*H450,2)</f>
        <v>0</v>
      </c>
      <c r="K450" s="211" t="s">
        <v>1878</v>
      </c>
      <c r="L450" s="216"/>
      <c r="M450" s="217" t="s">
        <v>1766</v>
      </c>
      <c r="N450" s="218" t="s">
        <v>1791</v>
      </c>
      <c r="O450" s="36"/>
      <c r="P450" s="170">
        <f>O450*H450</f>
        <v>0</v>
      </c>
      <c r="Q450" s="170">
        <v>0.0032</v>
      </c>
      <c r="R450" s="170">
        <f>Q450*H450</f>
        <v>0.3357696</v>
      </c>
      <c r="S450" s="170">
        <v>0</v>
      </c>
      <c r="T450" s="171">
        <f>S450*H450</f>
        <v>0</v>
      </c>
      <c r="AR450" s="18" t="s">
        <v>1933</v>
      </c>
      <c r="AT450" s="18" t="s">
        <v>1282</v>
      </c>
      <c r="AU450" s="18" t="s">
        <v>1828</v>
      </c>
      <c r="AY450" s="18" t="s">
        <v>1872</v>
      </c>
      <c r="BE450" s="172">
        <f>IF(N450="základní",J450,0)</f>
        <v>0</v>
      </c>
      <c r="BF450" s="172">
        <f>IF(N450="snížená",J450,0)</f>
        <v>0</v>
      </c>
      <c r="BG450" s="172">
        <f>IF(N450="zákl. přenesená",J450,0)</f>
        <v>0</v>
      </c>
      <c r="BH450" s="172">
        <f>IF(N450="sníž. přenesená",J450,0)</f>
        <v>0</v>
      </c>
      <c r="BI450" s="172">
        <f>IF(N450="nulová",J450,0)</f>
        <v>0</v>
      </c>
      <c r="BJ450" s="18" t="s">
        <v>1767</v>
      </c>
      <c r="BK450" s="172">
        <f>ROUND(I450*H450,2)</f>
        <v>0</v>
      </c>
      <c r="BL450" s="18" t="s">
        <v>1879</v>
      </c>
      <c r="BM450" s="18" t="s">
        <v>1528</v>
      </c>
    </row>
    <row r="451" spans="2:47" s="1" customFormat="1" ht="27">
      <c r="B451" s="35"/>
      <c r="D451" s="173" t="s">
        <v>1881</v>
      </c>
      <c r="F451" s="174" t="s">
        <v>1529</v>
      </c>
      <c r="I451" s="134"/>
      <c r="L451" s="35"/>
      <c r="M451" s="65"/>
      <c r="N451" s="36"/>
      <c r="O451" s="36"/>
      <c r="P451" s="36"/>
      <c r="Q451" s="36"/>
      <c r="R451" s="36"/>
      <c r="S451" s="36"/>
      <c r="T451" s="66"/>
      <c r="AT451" s="18" t="s">
        <v>1881</v>
      </c>
      <c r="AU451" s="18" t="s">
        <v>1828</v>
      </c>
    </row>
    <row r="452" spans="2:51" s="11" customFormat="1" ht="13.5">
      <c r="B452" s="176"/>
      <c r="D452" s="185" t="s">
        <v>1885</v>
      </c>
      <c r="F452" s="195" t="s">
        <v>1530</v>
      </c>
      <c r="H452" s="196">
        <v>104.928</v>
      </c>
      <c r="I452" s="180"/>
      <c r="L452" s="176"/>
      <c r="M452" s="181"/>
      <c r="N452" s="182"/>
      <c r="O452" s="182"/>
      <c r="P452" s="182"/>
      <c r="Q452" s="182"/>
      <c r="R452" s="182"/>
      <c r="S452" s="182"/>
      <c r="T452" s="183"/>
      <c r="AT452" s="177" t="s">
        <v>1885</v>
      </c>
      <c r="AU452" s="177" t="s">
        <v>1828</v>
      </c>
      <c r="AV452" s="11" t="s">
        <v>1828</v>
      </c>
      <c r="AW452" s="11" t="s">
        <v>1748</v>
      </c>
      <c r="AX452" s="11" t="s">
        <v>1767</v>
      </c>
      <c r="AY452" s="177" t="s">
        <v>1872</v>
      </c>
    </row>
    <row r="453" spans="2:65" s="1" customFormat="1" ht="31.5" customHeight="1">
      <c r="B453" s="160"/>
      <c r="C453" s="161" t="s">
        <v>1531</v>
      </c>
      <c r="D453" s="161" t="s">
        <v>1874</v>
      </c>
      <c r="E453" s="162" t="s">
        <v>1532</v>
      </c>
      <c r="F453" s="163" t="s">
        <v>1533</v>
      </c>
      <c r="G453" s="164" t="s">
        <v>1347</v>
      </c>
      <c r="H453" s="165">
        <v>1</v>
      </c>
      <c r="I453" s="166"/>
      <c r="J453" s="167">
        <f>ROUND(I453*H453,2)</f>
        <v>0</v>
      </c>
      <c r="K453" s="163" t="s">
        <v>1878</v>
      </c>
      <c r="L453" s="35"/>
      <c r="M453" s="168" t="s">
        <v>1766</v>
      </c>
      <c r="N453" s="169" t="s">
        <v>1791</v>
      </c>
      <c r="O453" s="36"/>
      <c r="P453" s="170">
        <f>O453*H453</f>
        <v>0</v>
      </c>
      <c r="Q453" s="170">
        <v>0</v>
      </c>
      <c r="R453" s="170">
        <f>Q453*H453</f>
        <v>0</v>
      </c>
      <c r="S453" s="170">
        <v>0</v>
      </c>
      <c r="T453" s="171">
        <f>S453*H453</f>
        <v>0</v>
      </c>
      <c r="AR453" s="18" t="s">
        <v>1879</v>
      </c>
      <c r="AT453" s="18" t="s">
        <v>1874</v>
      </c>
      <c r="AU453" s="18" t="s">
        <v>1828</v>
      </c>
      <c r="AY453" s="18" t="s">
        <v>1872</v>
      </c>
      <c r="BE453" s="172">
        <f>IF(N453="základní",J453,0)</f>
        <v>0</v>
      </c>
      <c r="BF453" s="172">
        <f>IF(N453="snížená",J453,0)</f>
        <v>0</v>
      </c>
      <c r="BG453" s="172">
        <f>IF(N453="zákl. přenesená",J453,0)</f>
        <v>0</v>
      </c>
      <c r="BH453" s="172">
        <f>IF(N453="sníž. přenesená",J453,0)</f>
        <v>0</v>
      </c>
      <c r="BI453" s="172">
        <f>IF(N453="nulová",J453,0)</f>
        <v>0</v>
      </c>
      <c r="BJ453" s="18" t="s">
        <v>1767</v>
      </c>
      <c r="BK453" s="172">
        <f>ROUND(I453*H453,2)</f>
        <v>0</v>
      </c>
      <c r="BL453" s="18" t="s">
        <v>1879</v>
      </c>
      <c r="BM453" s="18" t="s">
        <v>1534</v>
      </c>
    </row>
    <row r="454" spans="2:47" s="1" customFormat="1" ht="27">
      <c r="B454" s="35"/>
      <c r="D454" s="173" t="s">
        <v>1881</v>
      </c>
      <c r="F454" s="174" t="s">
        <v>1535</v>
      </c>
      <c r="I454" s="134"/>
      <c r="L454" s="35"/>
      <c r="M454" s="65"/>
      <c r="N454" s="36"/>
      <c r="O454" s="36"/>
      <c r="P454" s="36"/>
      <c r="Q454" s="36"/>
      <c r="R454" s="36"/>
      <c r="S454" s="36"/>
      <c r="T454" s="66"/>
      <c r="AT454" s="18" t="s">
        <v>1881</v>
      </c>
      <c r="AU454" s="18" t="s">
        <v>1828</v>
      </c>
    </row>
    <row r="455" spans="2:47" s="1" customFormat="1" ht="27">
      <c r="B455" s="35"/>
      <c r="D455" s="173" t="s">
        <v>1883</v>
      </c>
      <c r="F455" s="175" t="s">
        <v>1536</v>
      </c>
      <c r="I455" s="134"/>
      <c r="L455" s="35"/>
      <c r="M455" s="65"/>
      <c r="N455" s="36"/>
      <c r="O455" s="36"/>
      <c r="P455" s="36"/>
      <c r="Q455" s="36"/>
      <c r="R455" s="36"/>
      <c r="S455" s="36"/>
      <c r="T455" s="66"/>
      <c r="AT455" s="18" t="s">
        <v>1883</v>
      </c>
      <c r="AU455" s="18" t="s">
        <v>1828</v>
      </c>
    </row>
    <row r="456" spans="2:51" s="11" customFormat="1" ht="13.5">
      <c r="B456" s="176"/>
      <c r="D456" s="173" t="s">
        <v>1885</v>
      </c>
      <c r="E456" s="177" t="s">
        <v>1766</v>
      </c>
      <c r="F456" s="178" t="s">
        <v>1537</v>
      </c>
      <c r="H456" s="179">
        <v>1</v>
      </c>
      <c r="I456" s="180"/>
      <c r="L456" s="176"/>
      <c r="M456" s="181"/>
      <c r="N456" s="182"/>
      <c r="O456" s="182"/>
      <c r="P456" s="182"/>
      <c r="Q456" s="182"/>
      <c r="R456" s="182"/>
      <c r="S456" s="182"/>
      <c r="T456" s="183"/>
      <c r="AT456" s="177" t="s">
        <v>1885</v>
      </c>
      <c r="AU456" s="177" t="s">
        <v>1828</v>
      </c>
      <c r="AV456" s="11" t="s">
        <v>1828</v>
      </c>
      <c r="AW456" s="11" t="s">
        <v>1783</v>
      </c>
      <c r="AX456" s="11" t="s">
        <v>1767</v>
      </c>
      <c r="AY456" s="177" t="s">
        <v>1872</v>
      </c>
    </row>
    <row r="457" spans="2:51" s="12" customFormat="1" ht="13.5">
      <c r="B457" s="184"/>
      <c r="D457" s="185" t="s">
        <v>1885</v>
      </c>
      <c r="E457" s="186" t="s">
        <v>1766</v>
      </c>
      <c r="F457" s="187" t="s">
        <v>1538</v>
      </c>
      <c r="H457" s="188" t="s">
        <v>1766</v>
      </c>
      <c r="I457" s="189"/>
      <c r="L457" s="184"/>
      <c r="M457" s="190"/>
      <c r="N457" s="191"/>
      <c r="O457" s="191"/>
      <c r="P457" s="191"/>
      <c r="Q457" s="191"/>
      <c r="R457" s="191"/>
      <c r="S457" s="191"/>
      <c r="T457" s="192"/>
      <c r="AT457" s="193" t="s">
        <v>1885</v>
      </c>
      <c r="AU457" s="193" t="s">
        <v>1828</v>
      </c>
      <c r="AV457" s="12" t="s">
        <v>1767</v>
      </c>
      <c r="AW457" s="12" t="s">
        <v>1783</v>
      </c>
      <c r="AX457" s="12" t="s">
        <v>1820</v>
      </c>
      <c r="AY457" s="193" t="s">
        <v>1872</v>
      </c>
    </row>
    <row r="458" spans="2:65" s="1" customFormat="1" ht="22.5" customHeight="1">
      <c r="B458" s="160"/>
      <c r="C458" s="209" t="s">
        <v>1539</v>
      </c>
      <c r="D458" s="209" t="s">
        <v>1282</v>
      </c>
      <c r="E458" s="210" t="s">
        <v>1540</v>
      </c>
      <c r="F458" s="211" t="s">
        <v>1541</v>
      </c>
      <c r="G458" s="212" t="s">
        <v>1347</v>
      </c>
      <c r="H458" s="213">
        <v>1</v>
      </c>
      <c r="I458" s="214"/>
      <c r="J458" s="215">
        <f>ROUND(I458*H458,2)</f>
        <v>0</v>
      </c>
      <c r="K458" s="211" t="s">
        <v>1878</v>
      </c>
      <c r="L458" s="216"/>
      <c r="M458" s="217" t="s">
        <v>1766</v>
      </c>
      <c r="N458" s="218" t="s">
        <v>1791</v>
      </c>
      <c r="O458" s="36"/>
      <c r="P458" s="170">
        <f>O458*H458</f>
        <v>0</v>
      </c>
      <c r="Q458" s="170">
        <v>0.00065</v>
      </c>
      <c r="R458" s="170">
        <f>Q458*H458</f>
        <v>0.00065</v>
      </c>
      <c r="S458" s="170">
        <v>0</v>
      </c>
      <c r="T458" s="171">
        <f>S458*H458</f>
        <v>0</v>
      </c>
      <c r="AR458" s="18" t="s">
        <v>1933</v>
      </c>
      <c r="AT458" s="18" t="s">
        <v>1282</v>
      </c>
      <c r="AU458" s="18" t="s">
        <v>1828</v>
      </c>
      <c r="AY458" s="18" t="s">
        <v>1872</v>
      </c>
      <c r="BE458" s="172">
        <f>IF(N458="základní",J458,0)</f>
        <v>0</v>
      </c>
      <c r="BF458" s="172">
        <f>IF(N458="snížená",J458,0)</f>
        <v>0</v>
      </c>
      <c r="BG458" s="172">
        <f>IF(N458="zákl. přenesená",J458,0)</f>
        <v>0</v>
      </c>
      <c r="BH458" s="172">
        <f>IF(N458="sníž. přenesená",J458,0)</f>
        <v>0</v>
      </c>
      <c r="BI458" s="172">
        <f>IF(N458="nulová",J458,0)</f>
        <v>0</v>
      </c>
      <c r="BJ458" s="18" t="s">
        <v>1767</v>
      </c>
      <c r="BK458" s="172">
        <f>ROUND(I458*H458,2)</f>
        <v>0</v>
      </c>
      <c r="BL458" s="18" t="s">
        <v>1879</v>
      </c>
      <c r="BM458" s="18" t="s">
        <v>1542</v>
      </c>
    </row>
    <row r="459" spans="2:47" s="1" customFormat="1" ht="27">
      <c r="B459" s="35"/>
      <c r="D459" s="185" t="s">
        <v>1881</v>
      </c>
      <c r="F459" s="222" t="s">
        <v>1543</v>
      </c>
      <c r="I459" s="134"/>
      <c r="L459" s="35"/>
      <c r="M459" s="65"/>
      <c r="N459" s="36"/>
      <c r="O459" s="36"/>
      <c r="P459" s="36"/>
      <c r="Q459" s="36"/>
      <c r="R459" s="36"/>
      <c r="S459" s="36"/>
      <c r="T459" s="66"/>
      <c r="AT459" s="18" t="s">
        <v>1881</v>
      </c>
      <c r="AU459" s="18" t="s">
        <v>1828</v>
      </c>
    </row>
    <row r="460" spans="2:65" s="1" customFormat="1" ht="22.5" customHeight="1">
      <c r="B460" s="160"/>
      <c r="C460" s="161" t="s">
        <v>1544</v>
      </c>
      <c r="D460" s="161" t="s">
        <v>1874</v>
      </c>
      <c r="E460" s="162" t="s">
        <v>1545</v>
      </c>
      <c r="F460" s="163" t="s">
        <v>1546</v>
      </c>
      <c r="G460" s="164" t="s">
        <v>1347</v>
      </c>
      <c r="H460" s="165">
        <v>23</v>
      </c>
      <c r="I460" s="166"/>
      <c r="J460" s="167">
        <f>ROUND(I460*H460,2)</f>
        <v>0</v>
      </c>
      <c r="K460" s="163" t="s">
        <v>1878</v>
      </c>
      <c r="L460" s="35"/>
      <c r="M460" s="168" t="s">
        <v>1766</v>
      </c>
      <c r="N460" s="169" t="s">
        <v>1791</v>
      </c>
      <c r="O460" s="36"/>
      <c r="P460" s="170">
        <f>O460*H460</f>
        <v>0</v>
      </c>
      <c r="Q460" s="170">
        <v>0.3409</v>
      </c>
      <c r="R460" s="170">
        <f>Q460*H460</f>
        <v>7.8407</v>
      </c>
      <c r="S460" s="170">
        <v>0</v>
      </c>
      <c r="T460" s="171">
        <f>S460*H460</f>
        <v>0</v>
      </c>
      <c r="AR460" s="18" t="s">
        <v>1879</v>
      </c>
      <c r="AT460" s="18" t="s">
        <v>1874</v>
      </c>
      <c r="AU460" s="18" t="s">
        <v>1828</v>
      </c>
      <c r="AY460" s="18" t="s">
        <v>1872</v>
      </c>
      <c r="BE460" s="172">
        <f>IF(N460="základní",J460,0)</f>
        <v>0</v>
      </c>
      <c r="BF460" s="172">
        <f>IF(N460="snížená",J460,0)</f>
        <v>0</v>
      </c>
      <c r="BG460" s="172">
        <f>IF(N460="zákl. přenesená",J460,0)</f>
        <v>0</v>
      </c>
      <c r="BH460" s="172">
        <f>IF(N460="sníž. přenesená",J460,0)</f>
        <v>0</v>
      </c>
      <c r="BI460" s="172">
        <f>IF(N460="nulová",J460,0)</f>
        <v>0</v>
      </c>
      <c r="BJ460" s="18" t="s">
        <v>1767</v>
      </c>
      <c r="BK460" s="172">
        <f>ROUND(I460*H460,2)</f>
        <v>0</v>
      </c>
      <c r="BL460" s="18" t="s">
        <v>1879</v>
      </c>
      <c r="BM460" s="18" t="s">
        <v>1547</v>
      </c>
    </row>
    <row r="461" spans="2:47" s="1" customFormat="1" ht="13.5">
      <c r="B461" s="35"/>
      <c r="D461" s="173" t="s">
        <v>1881</v>
      </c>
      <c r="F461" s="174" t="s">
        <v>1546</v>
      </c>
      <c r="I461" s="134"/>
      <c r="L461" s="35"/>
      <c r="M461" s="65"/>
      <c r="N461" s="36"/>
      <c r="O461" s="36"/>
      <c r="P461" s="36"/>
      <c r="Q461" s="36"/>
      <c r="R461" s="36"/>
      <c r="S461" s="36"/>
      <c r="T461" s="66"/>
      <c r="AT461" s="18" t="s">
        <v>1881</v>
      </c>
      <c r="AU461" s="18" t="s">
        <v>1828</v>
      </c>
    </row>
    <row r="462" spans="2:47" s="1" customFormat="1" ht="108">
      <c r="B462" s="35"/>
      <c r="D462" s="173" t="s">
        <v>1883</v>
      </c>
      <c r="F462" s="175" t="s">
        <v>1548</v>
      </c>
      <c r="I462" s="134"/>
      <c r="L462" s="35"/>
      <c r="M462" s="65"/>
      <c r="N462" s="36"/>
      <c r="O462" s="36"/>
      <c r="P462" s="36"/>
      <c r="Q462" s="36"/>
      <c r="R462" s="36"/>
      <c r="S462" s="36"/>
      <c r="T462" s="66"/>
      <c r="AT462" s="18" t="s">
        <v>1883</v>
      </c>
      <c r="AU462" s="18" t="s">
        <v>1828</v>
      </c>
    </row>
    <row r="463" spans="2:51" s="11" customFormat="1" ht="13.5">
      <c r="B463" s="176"/>
      <c r="D463" s="173" t="s">
        <v>1885</v>
      </c>
      <c r="E463" s="177" t="s">
        <v>1766</v>
      </c>
      <c r="F463" s="178" t="s">
        <v>1351</v>
      </c>
      <c r="H463" s="179">
        <v>23</v>
      </c>
      <c r="I463" s="180"/>
      <c r="L463" s="176"/>
      <c r="M463" s="181"/>
      <c r="N463" s="182"/>
      <c r="O463" s="182"/>
      <c r="P463" s="182"/>
      <c r="Q463" s="182"/>
      <c r="R463" s="182"/>
      <c r="S463" s="182"/>
      <c r="T463" s="183"/>
      <c r="AT463" s="177" t="s">
        <v>1885</v>
      </c>
      <c r="AU463" s="177" t="s">
        <v>1828</v>
      </c>
      <c r="AV463" s="11" t="s">
        <v>1828</v>
      </c>
      <c r="AW463" s="11" t="s">
        <v>1783</v>
      </c>
      <c r="AX463" s="11" t="s">
        <v>1767</v>
      </c>
      <c r="AY463" s="177" t="s">
        <v>1872</v>
      </c>
    </row>
    <row r="464" spans="2:51" s="12" customFormat="1" ht="13.5">
      <c r="B464" s="184"/>
      <c r="D464" s="173" t="s">
        <v>1885</v>
      </c>
      <c r="E464" s="197" t="s">
        <v>1766</v>
      </c>
      <c r="F464" s="198" t="s">
        <v>1549</v>
      </c>
      <c r="H464" s="193" t="s">
        <v>1766</v>
      </c>
      <c r="I464" s="189"/>
      <c r="L464" s="184"/>
      <c r="M464" s="190"/>
      <c r="N464" s="191"/>
      <c r="O464" s="191"/>
      <c r="P464" s="191"/>
      <c r="Q464" s="191"/>
      <c r="R464" s="191"/>
      <c r="S464" s="191"/>
      <c r="T464" s="192"/>
      <c r="AT464" s="193" t="s">
        <v>1885</v>
      </c>
      <c r="AU464" s="193" t="s">
        <v>1828</v>
      </c>
      <c r="AV464" s="12" t="s">
        <v>1767</v>
      </c>
      <c r="AW464" s="12" t="s">
        <v>1783</v>
      </c>
      <c r="AX464" s="12" t="s">
        <v>1820</v>
      </c>
      <c r="AY464" s="193" t="s">
        <v>1872</v>
      </c>
    </row>
    <row r="465" spans="2:51" s="12" customFormat="1" ht="13.5">
      <c r="B465" s="184"/>
      <c r="D465" s="173" t="s">
        <v>1885</v>
      </c>
      <c r="E465" s="197" t="s">
        <v>1766</v>
      </c>
      <c r="F465" s="198" t="s">
        <v>1550</v>
      </c>
      <c r="H465" s="193" t="s">
        <v>1766</v>
      </c>
      <c r="I465" s="189"/>
      <c r="L465" s="184"/>
      <c r="M465" s="190"/>
      <c r="N465" s="191"/>
      <c r="O465" s="191"/>
      <c r="P465" s="191"/>
      <c r="Q465" s="191"/>
      <c r="R465" s="191"/>
      <c r="S465" s="191"/>
      <c r="T465" s="192"/>
      <c r="AT465" s="193" t="s">
        <v>1885</v>
      </c>
      <c r="AU465" s="193" t="s">
        <v>1828</v>
      </c>
      <c r="AV465" s="12" t="s">
        <v>1767</v>
      </c>
      <c r="AW465" s="12" t="s">
        <v>1783</v>
      </c>
      <c r="AX465" s="12" t="s">
        <v>1820</v>
      </c>
      <c r="AY465" s="193" t="s">
        <v>1872</v>
      </c>
    </row>
    <row r="466" spans="2:51" s="12" customFormat="1" ht="13.5">
      <c r="B466" s="184"/>
      <c r="D466" s="173" t="s">
        <v>1885</v>
      </c>
      <c r="E466" s="197" t="s">
        <v>1766</v>
      </c>
      <c r="F466" s="198" t="s">
        <v>1551</v>
      </c>
      <c r="H466" s="193" t="s">
        <v>1766</v>
      </c>
      <c r="I466" s="189"/>
      <c r="L466" s="184"/>
      <c r="M466" s="190"/>
      <c r="N466" s="191"/>
      <c r="O466" s="191"/>
      <c r="P466" s="191"/>
      <c r="Q466" s="191"/>
      <c r="R466" s="191"/>
      <c r="S466" s="191"/>
      <c r="T466" s="192"/>
      <c r="AT466" s="193" t="s">
        <v>1885</v>
      </c>
      <c r="AU466" s="193" t="s">
        <v>1828</v>
      </c>
      <c r="AV466" s="12" t="s">
        <v>1767</v>
      </c>
      <c r="AW466" s="12" t="s">
        <v>1783</v>
      </c>
      <c r="AX466" s="12" t="s">
        <v>1820</v>
      </c>
      <c r="AY466" s="193" t="s">
        <v>1872</v>
      </c>
    </row>
    <row r="467" spans="2:51" s="12" customFormat="1" ht="13.5">
      <c r="B467" s="184"/>
      <c r="D467" s="173" t="s">
        <v>1885</v>
      </c>
      <c r="E467" s="197" t="s">
        <v>1766</v>
      </c>
      <c r="F467" s="198" t="s">
        <v>1552</v>
      </c>
      <c r="H467" s="193" t="s">
        <v>1766</v>
      </c>
      <c r="I467" s="189"/>
      <c r="L467" s="184"/>
      <c r="M467" s="190"/>
      <c r="N467" s="191"/>
      <c r="O467" s="191"/>
      <c r="P467" s="191"/>
      <c r="Q467" s="191"/>
      <c r="R467" s="191"/>
      <c r="S467" s="191"/>
      <c r="T467" s="192"/>
      <c r="AT467" s="193" t="s">
        <v>1885</v>
      </c>
      <c r="AU467" s="193" t="s">
        <v>1828</v>
      </c>
      <c r="AV467" s="12" t="s">
        <v>1767</v>
      </c>
      <c r="AW467" s="12" t="s">
        <v>1783</v>
      </c>
      <c r="AX467" s="12" t="s">
        <v>1820</v>
      </c>
      <c r="AY467" s="193" t="s">
        <v>1872</v>
      </c>
    </row>
    <row r="468" spans="2:51" s="12" customFormat="1" ht="13.5">
      <c r="B468" s="184"/>
      <c r="D468" s="173" t="s">
        <v>1885</v>
      </c>
      <c r="E468" s="197" t="s">
        <v>1766</v>
      </c>
      <c r="F468" s="198" t="s">
        <v>1553</v>
      </c>
      <c r="H468" s="193" t="s">
        <v>1766</v>
      </c>
      <c r="I468" s="189"/>
      <c r="L468" s="184"/>
      <c r="M468" s="190"/>
      <c r="N468" s="191"/>
      <c r="O468" s="191"/>
      <c r="P468" s="191"/>
      <c r="Q468" s="191"/>
      <c r="R468" s="191"/>
      <c r="S468" s="191"/>
      <c r="T468" s="192"/>
      <c r="AT468" s="193" t="s">
        <v>1885</v>
      </c>
      <c r="AU468" s="193" t="s">
        <v>1828</v>
      </c>
      <c r="AV468" s="12" t="s">
        <v>1767</v>
      </c>
      <c r="AW468" s="12" t="s">
        <v>1783</v>
      </c>
      <c r="AX468" s="12" t="s">
        <v>1820</v>
      </c>
      <c r="AY468" s="193" t="s">
        <v>1872</v>
      </c>
    </row>
    <row r="469" spans="2:51" s="12" customFormat="1" ht="13.5">
      <c r="B469" s="184"/>
      <c r="D469" s="173" t="s">
        <v>1885</v>
      </c>
      <c r="E469" s="197" t="s">
        <v>1766</v>
      </c>
      <c r="F469" s="198" t="s">
        <v>1554</v>
      </c>
      <c r="H469" s="193" t="s">
        <v>1766</v>
      </c>
      <c r="I469" s="189"/>
      <c r="L469" s="184"/>
      <c r="M469" s="190"/>
      <c r="N469" s="191"/>
      <c r="O469" s="191"/>
      <c r="P469" s="191"/>
      <c r="Q469" s="191"/>
      <c r="R469" s="191"/>
      <c r="S469" s="191"/>
      <c r="T469" s="192"/>
      <c r="AT469" s="193" t="s">
        <v>1885</v>
      </c>
      <c r="AU469" s="193" t="s">
        <v>1828</v>
      </c>
      <c r="AV469" s="12" t="s">
        <v>1767</v>
      </c>
      <c r="AW469" s="12" t="s">
        <v>1783</v>
      </c>
      <c r="AX469" s="12" t="s">
        <v>1820</v>
      </c>
      <c r="AY469" s="193" t="s">
        <v>1872</v>
      </c>
    </row>
    <row r="470" spans="2:51" s="12" customFormat="1" ht="13.5">
      <c r="B470" s="184"/>
      <c r="D470" s="173" t="s">
        <v>1885</v>
      </c>
      <c r="E470" s="197" t="s">
        <v>1766</v>
      </c>
      <c r="F470" s="198" t="s">
        <v>1555</v>
      </c>
      <c r="H470" s="193" t="s">
        <v>1766</v>
      </c>
      <c r="I470" s="189"/>
      <c r="L470" s="184"/>
      <c r="M470" s="190"/>
      <c r="N470" s="191"/>
      <c r="O470" s="191"/>
      <c r="P470" s="191"/>
      <c r="Q470" s="191"/>
      <c r="R470" s="191"/>
      <c r="S470" s="191"/>
      <c r="T470" s="192"/>
      <c r="AT470" s="193" t="s">
        <v>1885</v>
      </c>
      <c r="AU470" s="193" t="s">
        <v>1828</v>
      </c>
      <c r="AV470" s="12" t="s">
        <v>1767</v>
      </c>
      <c r="AW470" s="12" t="s">
        <v>1783</v>
      </c>
      <c r="AX470" s="12" t="s">
        <v>1820</v>
      </c>
      <c r="AY470" s="193" t="s">
        <v>1872</v>
      </c>
    </row>
    <row r="471" spans="2:51" s="12" customFormat="1" ht="13.5">
      <c r="B471" s="184"/>
      <c r="D471" s="173" t="s">
        <v>1885</v>
      </c>
      <c r="E471" s="197" t="s">
        <v>1766</v>
      </c>
      <c r="F471" s="198" t="s">
        <v>1556</v>
      </c>
      <c r="H471" s="193" t="s">
        <v>1766</v>
      </c>
      <c r="I471" s="189"/>
      <c r="L471" s="184"/>
      <c r="M471" s="190"/>
      <c r="N471" s="191"/>
      <c r="O471" s="191"/>
      <c r="P471" s="191"/>
      <c r="Q471" s="191"/>
      <c r="R471" s="191"/>
      <c r="S471" s="191"/>
      <c r="T471" s="192"/>
      <c r="AT471" s="193" t="s">
        <v>1885</v>
      </c>
      <c r="AU471" s="193" t="s">
        <v>1828</v>
      </c>
      <c r="AV471" s="12" t="s">
        <v>1767</v>
      </c>
      <c r="AW471" s="12" t="s">
        <v>1783</v>
      </c>
      <c r="AX471" s="12" t="s">
        <v>1820</v>
      </c>
      <c r="AY471" s="193" t="s">
        <v>1872</v>
      </c>
    </row>
    <row r="472" spans="2:51" s="12" customFormat="1" ht="13.5">
      <c r="B472" s="184"/>
      <c r="D472" s="173" t="s">
        <v>1885</v>
      </c>
      <c r="E472" s="197" t="s">
        <v>1766</v>
      </c>
      <c r="F472" s="198" t="s">
        <v>1557</v>
      </c>
      <c r="H472" s="193" t="s">
        <v>1766</v>
      </c>
      <c r="I472" s="189"/>
      <c r="L472" s="184"/>
      <c r="M472" s="190"/>
      <c r="N472" s="191"/>
      <c r="O472" s="191"/>
      <c r="P472" s="191"/>
      <c r="Q472" s="191"/>
      <c r="R472" s="191"/>
      <c r="S472" s="191"/>
      <c r="T472" s="192"/>
      <c r="AT472" s="193" t="s">
        <v>1885</v>
      </c>
      <c r="AU472" s="193" t="s">
        <v>1828</v>
      </c>
      <c r="AV472" s="12" t="s">
        <v>1767</v>
      </c>
      <c r="AW472" s="12" t="s">
        <v>1783</v>
      </c>
      <c r="AX472" s="12" t="s">
        <v>1820</v>
      </c>
      <c r="AY472" s="193" t="s">
        <v>1872</v>
      </c>
    </row>
    <row r="473" spans="2:51" s="12" customFormat="1" ht="13.5">
      <c r="B473" s="184"/>
      <c r="D473" s="173" t="s">
        <v>1885</v>
      </c>
      <c r="E473" s="197" t="s">
        <v>1766</v>
      </c>
      <c r="F473" s="198" t="s">
        <v>1558</v>
      </c>
      <c r="H473" s="193" t="s">
        <v>1766</v>
      </c>
      <c r="I473" s="189"/>
      <c r="L473" s="184"/>
      <c r="M473" s="190"/>
      <c r="N473" s="191"/>
      <c r="O473" s="191"/>
      <c r="P473" s="191"/>
      <c r="Q473" s="191"/>
      <c r="R473" s="191"/>
      <c r="S473" s="191"/>
      <c r="T473" s="192"/>
      <c r="AT473" s="193" t="s">
        <v>1885</v>
      </c>
      <c r="AU473" s="193" t="s">
        <v>1828</v>
      </c>
      <c r="AV473" s="12" t="s">
        <v>1767</v>
      </c>
      <c r="AW473" s="12" t="s">
        <v>1783</v>
      </c>
      <c r="AX473" s="12" t="s">
        <v>1820</v>
      </c>
      <c r="AY473" s="193" t="s">
        <v>1872</v>
      </c>
    </row>
    <row r="474" spans="2:51" s="12" customFormat="1" ht="13.5">
      <c r="B474" s="184"/>
      <c r="D474" s="173" t="s">
        <v>1885</v>
      </c>
      <c r="E474" s="197" t="s">
        <v>1766</v>
      </c>
      <c r="F474" s="198" t="s">
        <v>1559</v>
      </c>
      <c r="H474" s="193" t="s">
        <v>1766</v>
      </c>
      <c r="I474" s="189"/>
      <c r="L474" s="184"/>
      <c r="M474" s="190"/>
      <c r="N474" s="191"/>
      <c r="O474" s="191"/>
      <c r="P474" s="191"/>
      <c r="Q474" s="191"/>
      <c r="R474" s="191"/>
      <c r="S474" s="191"/>
      <c r="T474" s="192"/>
      <c r="AT474" s="193" t="s">
        <v>1885</v>
      </c>
      <c r="AU474" s="193" t="s">
        <v>1828</v>
      </c>
      <c r="AV474" s="12" t="s">
        <v>1767</v>
      </c>
      <c r="AW474" s="12" t="s">
        <v>1783</v>
      </c>
      <c r="AX474" s="12" t="s">
        <v>1820</v>
      </c>
      <c r="AY474" s="193" t="s">
        <v>1872</v>
      </c>
    </row>
    <row r="475" spans="2:51" s="12" customFormat="1" ht="13.5">
      <c r="B475" s="184"/>
      <c r="D475" s="173" t="s">
        <v>1885</v>
      </c>
      <c r="E475" s="197" t="s">
        <v>1766</v>
      </c>
      <c r="F475" s="198" t="s">
        <v>1560</v>
      </c>
      <c r="H475" s="193" t="s">
        <v>1766</v>
      </c>
      <c r="I475" s="189"/>
      <c r="L475" s="184"/>
      <c r="M475" s="190"/>
      <c r="N475" s="191"/>
      <c r="O475" s="191"/>
      <c r="P475" s="191"/>
      <c r="Q475" s="191"/>
      <c r="R475" s="191"/>
      <c r="S475" s="191"/>
      <c r="T475" s="192"/>
      <c r="AT475" s="193" t="s">
        <v>1885</v>
      </c>
      <c r="AU475" s="193" t="s">
        <v>1828</v>
      </c>
      <c r="AV475" s="12" t="s">
        <v>1767</v>
      </c>
      <c r="AW475" s="12" t="s">
        <v>1783</v>
      </c>
      <c r="AX475" s="12" t="s">
        <v>1820</v>
      </c>
      <c r="AY475" s="193" t="s">
        <v>1872</v>
      </c>
    </row>
    <row r="476" spans="2:51" s="12" customFormat="1" ht="13.5">
      <c r="B476" s="184"/>
      <c r="D476" s="173" t="s">
        <v>1885</v>
      </c>
      <c r="E476" s="197" t="s">
        <v>1766</v>
      </c>
      <c r="F476" s="198" t="s">
        <v>1561</v>
      </c>
      <c r="H476" s="193" t="s">
        <v>1766</v>
      </c>
      <c r="I476" s="189"/>
      <c r="L476" s="184"/>
      <c r="M476" s="190"/>
      <c r="N476" s="191"/>
      <c r="O476" s="191"/>
      <c r="P476" s="191"/>
      <c r="Q476" s="191"/>
      <c r="R476" s="191"/>
      <c r="S476" s="191"/>
      <c r="T476" s="192"/>
      <c r="AT476" s="193" t="s">
        <v>1885</v>
      </c>
      <c r="AU476" s="193" t="s">
        <v>1828</v>
      </c>
      <c r="AV476" s="12" t="s">
        <v>1767</v>
      </c>
      <c r="AW476" s="12" t="s">
        <v>1783</v>
      </c>
      <c r="AX476" s="12" t="s">
        <v>1820</v>
      </c>
      <c r="AY476" s="193" t="s">
        <v>1872</v>
      </c>
    </row>
    <row r="477" spans="2:51" s="12" customFormat="1" ht="13.5">
      <c r="B477" s="184"/>
      <c r="D477" s="173" t="s">
        <v>1885</v>
      </c>
      <c r="E477" s="197" t="s">
        <v>1766</v>
      </c>
      <c r="F477" s="198" t="s">
        <v>1562</v>
      </c>
      <c r="H477" s="193" t="s">
        <v>1766</v>
      </c>
      <c r="I477" s="189"/>
      <c r="L477" s="184"/>
      <c r="M477" s="190"/>
      <c r="N477" s="191"/>
      <c r="O477" s="191"/>
      <c r="P477" s="191"/>
      <c r="Q477" s="191"/>
      <c r="R477" s="191"/>
      <c r="S477" s="191"/>
      <c r="T477" s="192"/>
      <c r="AT477" s="193" t="s">
        <v>1885</v>
      </c>
      <c r="AU477" s="193" t="s">
        <v>1828</v>
      </c>
      <c r="AV477" s="12" t="s">
        <v>1767</v>
      </c>
      <c r="AW477" s="12" t="s">
        <v>1783</v>
      </c>
      <c r="AX477" s="12" t="s">
        <v>1820</v>
      </c>
      <c r="AY477" s="193" t="s">
        <v>1872</v>
      </c>
    </row>
    <row r="478" spans="2:51" s="12" customFormat="1" ht="13.5">
      <c r="B478" s="184"/>
      <c r="D478" s="173" t="s">
        <v>1885</v>
      </c>
      <c r="E478" s="197" t="s">
        <v>1766</v>
      </c>
      <c r="F478" s="198" t="s">
        <v>1563</v>
      </c>
      <c r="H478" s="193" t="s">
        <v>1766</v>
      </c>
      <c r="I478" s="189"/>
      <c r="L478" s="184"/>
      <c r="M478" s="190"/>
      <c r="N478" s="191"/>
      <c r="O478" s="191"/>
      <c r="P478" s="191"/>
      <c r="Q478" s="191"/>
      <c r="R478" s="191"/>
      <c r="S478" s="191"/>
      <c r="T478" s="192"/>
      <c r="AT478" s="193" t="s">
        <v>1885</v>
      </c>
      <c r="AU478" s="193" t="s">
        <v>1828</v>
      </c>
      <c r="AV478" s="12" t="s">
        <v>1767</v>
      </c>
      <c r="AW478" s="12" t="s">
        <v>1783</v>
      </c>
      <c r="AX478" s="12" t="s">
        <v>1820</v>
      </c>
      <c r="AY478" s="193" t="s">
        <v>1872</v>
      </c>
    </row>
    <row r="479" spans="2:51" s="12" customFormat="1" ht="13.5">
      <c r="B479" s="184"/>
      <c r="D479" s="173" t="s">
        <v>1885</v>
      </c>
      <c r="E479" s="197" t="s">
        <v>1766</v>
      </c>
      <c r="F479" s="198" t="s">
        <v>1564</v>
      </c>
      <c r="H479" s="193" t="s">
        <v>1766</v>
      </c>
      <c r="I479" s="189"/>
      <c r="L479" s="184"/>
      <c r="M479" s="190"/>
      <c r="N479" s="191"/>
      <c r="O479" s="191"/>
      <c r="P479" s="191"/>
      <c r="Q479" s="191"/>
      <c r="R479" s="191"/>
      <c r="S479" s="191"/>
      <c r="T479" s="192"/>
      <c r="AT479" s="193" t="s">
        <v>1885</v>
      </c>
      <c r="AU479" s="193" t="s">
        <v>1828</v>
      </c>
      <c r="AV479" s="12" t="s">
        <v>1767</v>
      </c>
      <c r="AW479" s="12" t="s">
        <v>1783</v>
      </c>
      <c r="AX479" s="12" t="s">
        <v>1820</v>
      </c>
      <c r="AY479" s="193" t="s">
        <v>1872</v>
      </c>
    </row>
    <row r="480" spans="2:51" s="12" customFormat="1" ht="13.5">
      <c r="B480" s="184"/>
      <c r="D480" s="173" t="s">
        <v>1885</v>
      </c>
      <c r="E480" s="197" t="s">
        <v>1766</v>
      </c>
      <c r="F480" s="198" t="s">
        <v>1565</v>
      </c>
      <c r="H480" s="193" t="s">
        <v>1766</v>
      </c>
      <c r="I480" s="189"/>
      <c r="L480" s="184"/>
      <c r="M480" s="190"/>
      <c r="N480" s="191"/>
      <c r="O480" s="191"/>
      <c r="P480" s="191"/>
      <c r="Q480" s="191"/>
      <c r="R480" s="191"/>
      <c r="S480" s="191"/>
      <c r="T480" s="192"/>
      <c r="AT480" s="193" t="s">
        <v>1885</v>
      </c>
      <c r="AU480" s="193" t="s">
        <v>1828</v>
      </c>
      <c r="AV480" s="12" t="s">
        <v>1767</v>
      </c>
      <c r="AW480" s="12" t="s">
        <v>1783</v>
      </c>
      <c r="AX480" s="12" t="s">
        <v>1820</v>
      </c>
      <c r="AY480" s="193" t="s">
        <v>1872</v>
      </c>
    </row>
    <row r="481" spans="2:51" s="12" customFormat="1" ht="13.5">
      <c r="B481" s="184"/>
      <c r="D481" s="173" t="s">
        <v>1885</v>
      </c>
      <c r="E481" s="197" t="s">
        <v>1766</v>
      </c>
      <c r="F481" s="198" t="s">
        <v>1566</v>
      </c>
      <c r="H481" s="193" t="s">
        <v>1766</v>
      </c>
      <c r="I481" s="189"/>
      <c r="L481" s="184"/>
      <c r="M481" s="190"/>
      <c r="N481" s="191"/>
      <c r="O481" s="191"/>
      <c r="P481" s="191"/>
      <c r="Q481" s="191"/>
      <c r="R481" s="191"/>
      <c r="S481" s="191"/>
      <c r="T481" s="192"/>
      <c r="AT481" s="193" t="s">
        <v>1885</v>
      </c>
      <c r="AU481" s="193" t="s">
        <v>1828</v>
      </c>
      <c r="AV481" s="12" t="s">
        <v>1767</v>
      </c>
      <c r="AW481" s="12" t="s">
        <v>1783</v>
      </c>
      <c r="AX481" s="12" t="s">
        <v>1820</v>
      </c>
      <c r="AY481" s="193" t="s">
        <v>1872</v>
      </c>
    </row>
    <row r="482" spans="2:51" s="12" customFormat="1" ht="13.5">
      <c r="B482" s="184"/>
      <c r="D482" s="173" t="s">
        <v>1885</v>
      </c>
      <c r="E482" s="197" t="s">
        <v>1766</v>
      </c>
      <c r="F482" s="198" t="s">
        <v>1567</v>
      </c>
      <c r="H482" s="193" t="s">
        <v>1766</v>
      </c>
      <c r="I482" s="189"/>
      <c r="L482" s="184"/>
      <c r="M482" s="190"/>
      <c r="N482" s="191"/>
      <c r="O482" s="191"/>
      <c r="P482" s="191"/>
      <c r="Q482" s="191"/>
      <c r="R482" s="191"/>
      <c r="S482" s="191"/>
      <c r="T482" s="192"/>
      <c r="AT482" s="193" t="s">
        <v>1885</v>
      </c>
      <c r="AU482" s="193" t="s">
        <v>1828</v>
      </c>
      <c r="AV482" s="12" t="s">
        <v>1767</v>
      </c>
      <c r="AW482" s="12" t="s">
        <v>1783</v>
      </c>
      <c r="AX482" s="12" t="s">
        <v>1820</v>
      </c>
      <c r="AY482" s="193" t="s">
        <v>1872</v>
      </c>
    </row>
    <row r="483" spans="2:51" s="12" customFormat="1" ht="13.5">
      <c r="B483" s="184"/>
      <c r="D483" s="173" t="s">
        <v>1885</v>
      </c>
      <c r="E483" s="197" t="s">
        <v>1766</v>
      </c>
      <c r="F483" s="198" t="s">
        <v>1568</v>
      </c>
      <c r="H483" s="193" t="s">
        <v>1766</v>
      </c>
      <c r="I483" s="189"/>
      <c r="L483" s="184"/>
      <c r="M483" s="190"/>
      <c r="N483" s="191"/>
      <c r="O483" s="191"/>
      <c r="P483" s="191"/>
      <c r="Q483" s="191"/>
      <c r="R483" s="191"/>
      <c r="S483" s="191"/>
      <c r="T483" s="192"/>
      <c r="AT483" s="193" t="s">
        <v>1885</v>
      </c>
      <c r="AU483" s="193" t="s">
        <v>1828</v>
      </c>
      <c r="AV483" s="12" t="s">
        <v>1767</v>
      </c>
      <c r="AW483" s="12" t="s">
        <v>1783</v>
      </c>
      <c r="AX483" s="12" t="s">
        <v>1820</v>
      </c>
      <c r="AY483" s="193" t="s">
        <v>1872</v>
      </c>
    </row>
    <row r="484" spans="2:51" s="12" customFormat="1" ht="13.5">
      <c r="B484" s="184"/>
      <c r="D484" s="173" t="s">
        <v>1885</v>
      </c>
      <c r="E484" s="197" t="s">
        <v>1766</v>
      </c>
      <c r="F484" s="198" t="s">
        <v>1569</v>
      </c>
      <c r="H484" s="193" t="s">
        <v>1766</v>
      </c>
      <c r="I484" s="189"/>
      <c r="L484" s="184"/>
      <c r="M484" s="190"/>
      <c r="N484" s="191"/>
      <c r="O484" s="191"/>
      <c r="P484" s="191"/>
      <c r="Q484" s="191"/>
      <c r="R484" s="191"/>
      <c r="S484" s="191"/>
      <c r="T484" s="192"/>
      <c r="AT484" s="193" t="s">
        <v>1885</v>
      </c>
      <c r="AU484" s="193" t="s">
        <v>1828</v>
      </c>
      <c r="AV484" s="12" t="s">
        <v>1767</v>
      </c>
      <c r="AW484" s="12" t="s">
        <v>1783</v>
      </c>
      <c r="AX484" s="12" t="s">
        <v>1820</v>
      </c>
      <c r="AY484" s="193" t="s">
        <v>1872</v>
      </c>
    </row>
    <row r="485" spans="2:51" s="12" customFormat="1" ht="13.5">
      <c r="B485" s="184"/>
      <c r="D485" s="173" t="s">
        <v>1885</v>
      </c>
      <c r="E485" s="197" t="s">
        <v>1766</v>
      </c>
      <c r="F485" s="198" t="s">
        <v>1570</v>
      </c>
      <c r="H485" s="193" t="s">
        <v>1766</v>
      </c>
      <c r="I485" s="189"/>
      <c r="L485" s="184"/>
      <c r="M485" s="190"/>
      <c r="N485" s="191"/>
      <c r="O485" s="191"/>
      <c r="P485" s="191"/>
      <c r="Q485" s="191"/>
      <c r="R485" s="191"/>
      <c r="S485" s="191"/>
      <c r="T485" s="192"/>
      <c r="AT485" s="193" t="s">
        <v>1885</v>
      </c>
      <c r="AU485" s="193" t="s">
        <v>1828</v>
      </c>
      <c r="AV485" s="12" t="s">
        <v>1767</v>
      </c>
      <c r="AW485" s="12" t="s">
        <v>1783</v>
      </c>
      <c r="AX485" s="12" t="s">
        <v>1820</v>
      </c>
      <c r="AY485" s="193" t="s">
        <v>1872</v>
      </c>
    </row>
    <row r="486" spans="2:51" s="12" customFormat="1" ht="13.5">
      <c r="B486" s="184"/>
      <c r="D486" s="185" t="s">
        <v>1885</v>
      </c>
      <c r="E486" s="186" t="s">
        <v>1766</v>
      </c>
      <c r="F486" s="187" t="s">
        <v>1571</v>
      </c>
      <c r="H486" s="188" t="s">
        <v>1766</v>
      </c>
      <c r="I486" s="189"/>
      <c r="L486" s="184"/>
      <c r="M486" s="190"/>
      <c r="N486" s="191"/>
      <c r="O486" s="191"/>
      <c r="P486" s="191"/>
      <c r="Q486" s="191"/>
      <c r="R486" s="191"/>
      <c r="S486" s="191"/>
      <c r="T486" s="192"/>
      <c r="AT486" s="193" t="s">
        <v>1885</v>
      </c>
      <c r="AU486" s="193" t="s">
        <v>1828</v>
      </c>
      <c r="AV486" s="12" t="s">
        <v>1767</v>
      </c>
      <c r="AW486" s="12" t="s">
        <v>1783</v>
      </c>
      <c r="AX486" s="12" t="s">
        <v>1820</v>
      </c>
      <c r="AY486" s="193" t="s">
        <v>1872</v>
      </c>
    </row>
    <row r="487" spans="2:65" s="1" customFormat="1" ht="22.5" customHeight="1">
      <c r="B487" s="160"/>
      <c r="C487" s="209" t="s">
        <v>1572</v>
      </c>
      <c r="D487" s="209" t="s">
        <v>1282</v>
      </c>
      <c r="E487" s="210" t="s">
        <v>1573</v>
      </c>
      <c r="F487" s="211" t="s">
        <v>1574</v>
      </c>
      <c r="G487" s="212" t="s">
        <v>1347</v>
      </c>
      <c r="H487" s="213">
        <v>23</v>
      </c>
      <c r="I487" s="214"/>
      <c r="J487" s="215">
        <f>ROUND(I487*H487,2)</f>
        <v>0</v>
      </c>
      <c r="K487" s="211" t="s">
        <v>1878</v>
      </c>
      <c r="L487" s="216"/>
      <c r="M487" s="217" t="s">
        <v>1766</v>
      </c>
      <c r="N487" s="218" t="s">
        <v>1791</v>
      </c>
      <c r="O487" s="36"/>
      <c r="P487" s="170">
        <f>O487*H487</f>
        <v>0</v>
      </c>
      <c r="Q487" s="170">
        <v>0.145</v>
      </c>
      <c r="R487" s="170">
        <f>Q487*H487</f>
        <v>3.335</v>
      </c>
      <c r="S487" s="170">
        <v>0</v>
      </c>
      <c r="T487" s="171">
        <f>S487*H487</f>
        <v>0</v>
      </c>
      <c r="AR487" s="18" t="s">
        <v>1933</v>
      </c>
      <c r="AT487" s="18" t="s">
        <v>1282</v>
      </c>
      <c r="AU487" s="18" t="s">
        <v>1828</v>
      </c>
      <c r="AY487" s="18" t="s">
        <v>1872</v>
      </c>
      <c r="BE487" s="172">
        <f>IF(N487="základní",J487,0)</f>
        <v>0</v>
      </c>
      <c r="BF487" s="172">
        <f>IF(N487="snížená",J487,0)</f>
        <v>0</v>
      </c>
      <c r="BG487" s="172">
        <f>IF(N487="zákl. přenesená",J487,0)</f>
        <v>0</v>
      </c>
      <c r="BH487" s="172">
        <f>IF(N487="sníž. přenesená",J487,0)</f>
        <v>0</v>
      </c>
      <c r="BI487" s="172">
        <f>IF(N487="nulová",J487,0)</f>
        <v>0</v>
      </c>
      <c r="BJ487" s="18" t="s">
        <v>1767</v>
      </c>
      <c r="BK487" s="172">
        <f>ROUND(I487*H487,2)</f>
        <v>0</v>
      </c>
      <c r="BL487" s="18" t="s">
        <v>1879</v>
      </c>
      <c r="BM487" s="18" t="s">
        <v>1575</v>
      </c>
    </row>
    <row r="488" spans="2:47" s="1" customFormat="1" ht="27">
      <c r="B488" s="35"/>
      <c r="D488" s="185" t="s">
        <v>1881</v>
      </c>
      <c r="F488" s="222" t="s">
        <v>1576</v>
      </c>
      <c r="I488" s="134"/>
      <c r="L488" s="35"/>
      <c r="M488" s="65"/>
      <c r="N488" s="36"/>
      <c r="O488" s="36"/>
      <c r="P488" s="36"/>
      <c r="Q488" s="36"/>
      <c r="R488" s="36"/>
      <c r="S488" s="36"/>
      <c r="T488" s="66"/>
      <c r="AT488" s="18" t="s">
        <v>1881</v>
      </c>
      <c r="AU488" s="18" t="s">
        <v>1828</v>
      </c>
    </row>
    <row r="489" spans="2:65" s="1" customFormat="1" ht="22.5" customHeight="1">
      <c r="B489" s="160"/>
      <c r="C489" s="209" t="s">
        <v>1577</v>
      </c>
      <c r="D489" s="209" t="s">
        <v>1282</v>
      </c>
      <c r="E489" s="210" t="s">
        <v>1578</v>
      </c>
      <c r="F489" s="211" t="s">
        <v>1579</v>
      </c>
      <c r="G489" s="212" t="s">
        <v>1347</v>
      </c>
      <c r="H489" s="213">
        <v>23</v>
      </c>
      <c r="I489" s="214"/>
      <c r="J489" s="215">
        <f>ROUND(I489*H489,2)</f>
        <v>0</v>
      </c>
      <c r="K489" s="211" t="s">
        <v>1878</v>
      </c>
      <c r="L489" s="216"/>
      <c r="M489" s="217" t="s">
        <v>1766</v>
      </c>
      <c r="N489" s="218" t="s">
        <v>1791</v>
      </c>
      <c r="O489" s="36"/>
      <c r="P489" s="170">
        <f>O489*H489</f>
        <v>0</v>
      </c>
      <c r="Q489" s="170">
        <v>0.072</v>
      </c>
      <c r="R489" s="170">
        <f>Q489*H489</f>
        <v>1.656</v>
      </c>
      <c r="S489" s="170">
        <v>0</v>
      </c>
      <c r="T489" s="171">
        <f>S489*H489</f>
        <v>0</v>
      </c>
      <c r="AR489" s="18" t="s">
        <v>1933</v>
      </c>
      <c r="AT489" s="18" t="s">
        <v>1282</v>
      </c>
      <c r="AU489" s="18" t="s">
        <v>1828</v>
      </c>
      <c r="AY489" s="18" t="s">
        <v>1872</v>
      </c>
      <c r="BE489" s="172">
        <f>IF(N489="základní",J489,0)</f>
        <v>0</v>
      </c>
      <c r="BF489" s="172">
        <f>IF(N489="snížená",J489,0)</f>
        <v>0</v>
      </c>
      <c r="BG489" s="172">
        <f>IF(N489="zákl. přenesená",J489,0)</f>
        <v>0</v>
      </c>
      <c r="BH489" s="172">
        <f>IF(N489="sníž. přenesená",J489,0)</f>
        <v>0</v>
      </c>
      <c r="BI489" s="172">
        <f>IF(N489="nulová",J489,0)</f>
        <v>0</v>
      </c>
      <c r="BJ489" s="18" t="s">
        <v>1767</v>
      </c>
      <c r="BK489" s="172">
        <f>ROUND(I489*H489,2)</f>
        <v>0</v>
      </c>
      <c r="BL489" s="18" t="s">
        <v>1879</v>
      </c>
      <c r="BM489" s="18" t="s">
        <v>1580</v>
      </c>
    </row>
    <row r="490" spans="2:47" s="1" customFormat="1" ht="27">
      <c r="B490" s="35"/>
      <c r="D490" s="185" t="s">
        <v>1881</v>
      </c>
      <c r="F490" s="222" t="s">
        <v>1581</v>
      </c>
      <c r="I490" s="134"/>
      <c r="L490" s="35"/>
      <c r="M490" s="65"/>
      <c r="N490" s="36"/>
      <c r="O490" s="36"/>
      <c r="P490" s="36"/>
      <c r="Q490" s="36"/>
      <c r="R490" s="36"/>
      <c r="S490" s="36"/>
      <c r="T490" s="66"/>
      <c r="AT490" s="18" t="s">
        <v>1881</v>
      </c>
      <c r="AU490" s="18" t="s">
        <v>1828</v>
      </c>
    </row>
    <row r="491" spans="2:65" s="1" customFormat="1" ht="22.5" customHeight="1">
      <c r="B491" s="160"/>
      <c r="C491" s="209" t="s">
        <v>1582</v>
      </c>
      <c r="D491" s="209" t="s">
        <v>1282</v>
      </c>
      <c r="E491" s="210" t="s">
        <v>1583</v>
      </c>
      <c r="F491" s="211" t="s">
        <v>1584</v>
      </c>
      <c r="G491" s="212" t="s">
        <v>1347</v>
      </c>
      <c r="H491" s="213">
        <v>23</v>
      </c>
      <c r="I491" s="214"/>
      <c r="J491" s="215">
        <f>ROUND(I491*H491,2)</f>
        <v>0</v>
      </c>
      <c r="K491" s="211" t="s">
        <v>1878</v>
      </c>
      <c r="L491" s="216"/>
      <c r="M491" s="217" t="s">
        <v>1766</v>
      </c>
      <c r="N491" s="218" t="s">
        <v>1791</v>
      </c>
      <c r="O491" s="36"/>
      <c r="P491" s="170">
        <f>O491*H491</f>
        <v>0</v>
      </c>
      <c r="Q491" s="170">
        <v>0.111</v>
      </c>
      <c r="R491" s="170">
        <f>Q491*H491</f>
        <v>2.553</v>
      </c>
      <c r="S491" s="170">
        <v>0</v>
      </c>
      <c r="T491" s="171">
        <f>S491*H491</f>
        <v>0</v>
      </c>
      <c r="AR491" s="18" t="s">
        <v>1933</v>
      </c>
      <c r="AT491" s="18" t="s">
        <v>1282</v>
      </c>
      <c r="AU491" s="18" t="s">
        <v>1828</v>
      </c>
      <c r="AY491" s="18" t="s">
        <v>1872</v>
      </c>
      <c r="BE491" s="172">
        <f>IF(N491="základní",J491,0)</f>
        <v>0</v>
      </c>
      <c r="BF491" s="172">
        <f>IF(N491="snížená",J491,0)</f>
        <v>0</v>
      </c>
      <c r="BG491" s="172">
        <f>IF(N491="zákl. přenesená",J491,0)</f>
        <v>0</v>
      </c>
      <c r="BH491" s="172">
        <f>IF(N491="sníž. přenesená",J491,0)</f>
        <v>0</v>
      </c>
      <c r="BI491" s="172">
        <f>IF(N491="nulová",J491,0)</f>
        <v>0</v>
      </c>
      <c r="BJ491" s="18" t="s">
        <v>1767</v>
      </c>
      <c r="BK491" s="172">
        <f>ROUND(I491*H491,2)</f>
        <v>0</v>
      </c>
      <c r="BL491" s="18" t="s">
        <v>1879</v>
      </c>
      <c r="BM491" s="18" t="s">
        <v>1585</v>
      </c>
    </row>
    <row r="492" spans="2:47" s="1" customFormat="1" ht="27">
      <c r="B492" s="35"/>
      <c r="D492" s="185" t="s">
        <v>1881</v>
      </c>
      <c r="F492" s="222" t="s">
        <v>1586</v>
      </c>
      <c r="I492" s="134"/>
      <c r="L492" s="35"/>
      <c r="M492" s="65"/>
      <c r="N492" s="36"/>
      <c r="O492" s="36"/>
      <c r="P492" s="36"/>
      <c r="Q492" s="36"/>
      <c r="R492" s="36"/>
      <c r="S492" s="36"/>
      <c r="T492" s="66"/>
      <c r="AT492" s="18" t="s">
        <v>1881</v>
      </c>
      <c r="AU492" s="18" t="s">
        <v>1828</v>
      </c>
    </row>
    <row r="493" spans="2:65" s="1" customFormat="1" ht="22.5" customHeight="1">
      <c r="B493" s="160"/>
      <c r="C493" s="209" t="s">
        <v>1587</v>
      </c>
      <c r="D493" s="209" t="s">
        <v>1282</v>
      </c>
      <c r="E493" s="210" t="s">
        <v>1588</v>
      </c>
      <c r="F493" s="211" t="s">
        <v>1589</v>
      </c>
      <c r="G493" s="212" t="s">
        <v>1347</v>
      </c>
      <c r="H493" s="213">
        <v>23</v>
      </c>
      <c r="I493" s="214"/>
      <c r="J493" s="215">
        <f>ROUND(I493*H493,2)</f>
        <v>0</v>
      </c>
      <c r="K493" s="211" t="s">
        <v>1878</v>
      </c>
      <c r="L493" s="216"/>
      <c r="M493" s="217" t="s">
        <v>1766</v>
      </c>
      <c r="N493" s="218" t="s">
        <v>1791</v>
      </c>
      <c r="O493" s="36"/>
      <c r="P493" s="170">
        <f>O493*H493</f>
        <v>0</v>
      </c>
      <c r="Q493" s="170">
        <v>0.057</v>
      </c>
      <c r="R493" s="170">
        <f>Q493*H493</f>
        <v>1.311</v>
      </c>
      <c r="S493" s="170">
        <v>0</v>
      </c>
      <c r="T493" s="171">
        <f>S493*H493</f>
        <v>0</v>
      </c>
      <c r="AR493" s="18" t="s">
        <v>1933</v>
      </c>
      <c r="AT493" s="18" t="s">
        <v>1282</v>
      </c>
      <c r="AU493" s="18" t="s">
        <v>1828</v>
      </c>
      <c r="AY493" s="18" t="s">
        <v>1872</v>
      </c>
      <c r="BE493" s="172">
        <f>IF(N493="základní",J493,0)</f>
        <v>0</v>
      </c>
      <c r="BF493" s="172">
        <f>IF(N493="snížená",J493,0)</f>
        <v>0</v>
      </c>
      <c r="BG493" s="172">
        <f>IF(N493="zákl. přenesená",J493,0)</f>
        <v>0</v>
      </c>
      <c r="BH493" s="172">
        <f>IF(N493="sníž. přenesená",J493,0)</f>
        <v>0</v>
      </c>
      <c r="BI493" s="172">
        <f>IF(N493="nulová",J493,0)</f>
        <v>0</v>
      </c>
      <c r="BJ493" s="18" t="s">
        <v>1767</v>
      </c>
      <c r="BK493" s="172">
        <f>ROUND(I493*H493,2)</f>
        <v>0</v>
      </c>
      <c r="BL493" s="18" t="s">
        <v>1879</v>
      </c>
      <c r="BM493" s="18" t="s">
        <v>1590</v>
      </c>
    </row>
    <row r="494" spans="2:47" s="1" customFormat="1" ht="27">
      <c r="B494" s="35"/>
      <c r="D494" s="185" t="s">
        <v>1881</v>
      </c>
      <c r="F494" s="222" t="s">
        <v>1591</v>
      </c>
      <c r="I494" s="134"/>
      <c r="L494" s="35"/>
      <c r="M494" s="65"/>
      <c r="N494" s="36"/>
      <c r="O494" s="36"/>
      <c r="P494" s="36"/>
      <c r="Q494" s="36"/>
      <c r="R494" s="36"/>
      <c r="S494" s="36"/>
      <c r="T494" s="66"/>
      <c r="AT494" s="18" t="s">
        <v>1881</v>
      </c>
      <c r="AU494" s="18" t="s">
        <v>1828</v>
      </c>
    </row>
    <row r="495" spans="2:65" s="1" customFormat="1" ht="22.5" customHeight="1">
      <c r="B495" s="160"/>
      <c r="C495" s="209" t="s">
        <v>1592</v>
      </c>
      <c r="D495" s="209" t="s">
        <v>1282</v>
      </c>
      <c r="E495" s="210" t="s">
        <v>1593</v>
      </c>
      <c r="F495" s="211" t="s">
        <v>1594</v>
      </c>
      <c r="G495" s="212" t="s">
        <v>1347</v>
      </c>
      <c r="H495" s="213">
        <v>23</v>
      </c>
      <c r="I495" s="214"/>
      <c r="J495" s="215">
        <f>ROUND(I495*H495,2)</f>
        <v>0</v>
      </c>
      <c r="K495" s="211" t="s">
        <v>1878</v>
      </c>
      <c r="L495" s="216"/>
      <c r="M495" s="217" t="s">
        <v>1766</v>
      </c>
      <c r="N495" s="218" t="s">
        <v>1791</v>
      </c>
      <c r="O495" s="36"/>
      <c r="P495" s="170">
        <f>O495*H495</f>
        <v>0</v>
      </c>
      <c r="Q495" s="170">
        <v>0.027</v>
      </c>
      <c r="R495" s="170">
        <f>Q495*H495</f>
        <v>0.621</v>
      </c>
      <c r="S495" s="170">
        <v>0</v>
      </c>
      <c r="T495" s="171">
        <f>S495*H495</f>
        <v>0</v>
      </c>
      <c r="AR495" s="18" t="s">
        <v>1933</v>
      </c>
      <c r="AT495" s="18" t="s">
        <v>1282</v>
      </c>
      <c r="AU495" s="18" t="s">
        <v>1828</v>
      </c>
      <c r="AY495" s="18" t="s">
        <v>1872</v>
      </c>
      <c r="BE495" s="172">
        <f>IF(N495="základní",J495,0)</f>
        <v>0</v>
      </c>
      <c r="BF495" s="172">
        <f>IF(N495="snížená",J495,0)</f>
        <v>0</v>
      </c>
      <c r="BG495" s="172">
        <f>IF(N495="zákl. přenesená",J495,0)</f>
        <v>0</v>
      </c>
      <c r="BH495" s="172">
        <f>IF(N495="sníž. přenesená",J495,0)</f>
        <v>0</v>
      </c>
      <c r="BI495" s="172">
        <f>IF(N495="nulová",J495,0)</f>
        <v>0</v>
      </c>
      <c r="BJ495" s="18" t="s">
        <v>1767</v>
      </c>
      <c r="BK495" s="172">
        <f>ROUND(I495*H495,2)</f>
        <v>0</v>
      </c>
      <c r="BL495" s="18" t="s">
        <v>1879</v>
      </c>
      <c r="BM495" s="18" t="s">
        <v>1595</v>
      </c>
    </row>
    <row r="496" spans="2:47" s="1" customFormat="1" ht="27">
      <c r="B496" s="35"/>
      <c r="D496" s="185" t="s">
        <v>1881</v>
      </c>
      <c r="F496" s="222" t="s">
        <v>1596</v>
      </c>
      <c r="I496" s="134"/>
      <c r="L496" s="35"/>
      <c r="M496" s="65"/>
      <c r="N496" s="36"/>
      <c r="O496" s="36"/>
      <c r="P496" s="36"/>
      <c r="Q496" s="36"/>
      <c r="R496" s="36"/>
      <c r="S496" s="36"/>
      <c r="T496" s="66"/>
      <c r="AT496" s="18" t="s">
        <v>1881</v>
      </c>
      <c r="AU496" s="18" t="s">
        <v>1828</v>
      </c>
    </row>
    <row r="497" spans="2:65" s="1" customFormat="1" ht="22.5" customHeight="1">
      <c r="B497" s="160"/>
      <c r="C497" s="161" t="s">
        <v>1597</v>
      </c>
      <c r="D497" s="161" t="s">
        <v>1874</v>
      </c>
      <c r="E497" s="162" t="s">
        <v>1598</v>
      </c>
      <c r="F497" s="163" t="s">
        <v>1599</v>
      </c>
      <c r="G497" s="164" t="s">
        <v>1347</v>
      </c>
      <c r="H497" s="165">
        <v>12</v>
      </c>
      <c r="I497" s="166"/>
      <c r="J497" s="167">
        <f>ROUND(I497*H497,2)</f>
        <v>0</v>
      </c>
      <c r="K497" s="163" t="s">
        <v>1878</v>
      </c>
      <c r="L497" s="35"/>
      <c r="M497" s="168" t="s">
        <v>1766</v>
      </c>
      <c r="N497" s="169" t="s">
        <v>1791</v>
      </c>
      <c r="O497" s="36"/>
      <c r="P497" s="170">
        <f>O497*H497</f>
        <v>0</v>
      </c>
      <c r="Q497" s="170">
        <v>0</v>
      </c>
      <c r="R497" s="170">
        <f>Q497*H497</f>
        <v>0</v>
      </c>
      <c r="S497" s="170">
        <v>0.1</v>
      </c>
      <c r="T497" s="171">
        <f>S497*H497</f>
        <v>1.2000000000000002</v>
      </c>
      <c r="AR497" s="18" t="s">
        <v>1879</v>
      </c>
      <c r="AT497" s="18" t="s">
        <v>1874</v>
      </c>
      <c r="AU497" s="18" t="s">
        <v>1828</v>
      </c>
      <c r="AY497" s="18" t="s">
        <v>1872</v>
      </c>
      <c r="BE497" s="172">
        <f>IF(N497="základní",J497,0)</f>
        <v>0</v>
      </c>
      <c r="BF497" s="172">
        <f>IF(N497="snížená",J497,0)</f>
        <v>0</v>
      </c>
      <c r="BG497" s="172">
        <f>IF(N497="zákl. přenesená",J497,0)</f>
        <v>0</v>
      </c>
      <c r="BH497" s="172">
        <f>IF(N497="sníž. přenesená",J497,0)</f>
        <v>0</v>
      </c>
      <c r="BI497" s="172">
        <f>IF(N497="nulová",J497,0)</f>
        <v>0</v>
      </c>
      <c r="BJ497" s="18" t="s">
        <v>1767</v>
      </c>
      <c r="BK497" s="172">
        <f>ROUND(I497*H497,2)</f>
        <v>0</v>
      </c>
      <c r="BL497" s="18" t="s">
        <v>1879</v>
      </c>
      <c r="BM497" s="18" t="s">
        <v>1600</v>
      </c>
    </row>
    <row r="498" spans="2:47" s="1" customFormat="1" ht="13.5">
      <c r="B498" s="35"/>
      <c r="D498" s="173" t="s">
        <v>1881</v>
      </c>
      <c r="F498" s="174" t="s">
        <v>1601</v>
      </c>
      <c r="I498" s="134"/>
      <c r="L498" s="35"/>
      <c r="M498" s="65"/>
      <c r="N498" s="36"/>
      <c r="O498" s="36"/>
      <c r="P498" s="36"/>
      <c r="Q498" s="36"/>
      <c r="R498" s="36"/>
      <c r="S498" s="36"/>
      <c r="T498" s="66"/>
      <c r="AT498" s="18" t="s">
        <v>1881</v>
      </c>
      <c r="AU498" s="18" t="s">
        <v>1828</v>
      </c>
    </row>
    <row r="499" spans="2:51" s="11" customFormat="1" ht="13.5">
      <c r="B499" s="176"/>
      <c r="D499" s="185" t="s">
        <v>1885</v>
      </c>
      <c r="E499" s="194" t="s">
        <v>1766</v>
      </c>
      <c r="F499" s="195" t="s">
        <v>1602</v>
      </c>
      <c r="H499" s="196">
        <v>12</v>
      </c>
      <c r="I499" s="180"/>
      <c r="L499" s="176"/>
      <c r="M499" s="181"/>
      <c r="N499" s="182"/>
      <c r="O499" s="182"/>
      <c r="P499" s="182"/>
      <c r="Q499" s="182"/>
      <c r="R499" s="182"/>
      <c r="S499" s="182"/>
      <c r="T499" s="183"/>
      <c r="AT499" s="177" t="s">
        <v>1885</v>
      </c>
      <c r="AU499" s="177" t="s">
        <v>1828</v>
      </c>
      <c r="AV499" s="11" t="s">
        <v>1828</v>
      </c>
      <c r="AW499" s="11" t="s">
        <v>1783</v>
      </c>
      <c r="AX499" s="11" t="s">
        <v>1767</v>
      </c>
      <c r="AY499" s="177" t="s">
        <v>1872</v>
      </c>
    </row>
    <row r="500" spans="2:65" s="1" customFormat="1" ht="22.5" customHeight="1">
      <c r="B500" s="160"/>
      <c r="C500" s="161" t="s">
        <v>1603</v>
      </c>
      <c r="D500" s="161" t="s">
        <v>1874</v>
      </c>
      <c r="E500" s="162" t="s">
        <v>1604</v>
      </c>
      <c r="F500" s="163" t="s">
        <v>1605</v>
      </c>
      <c r="G500" s="164" t="s">
        <v>1347</v>
      </c>
      <c r="H500" s="165">
        <v>23</v>
      </c>
      <c r="I500" s="166"/>
      <c r="J500" s="167">
        <f>ROUND(I500*H500,2)</f>
        <v>0</v>
      </c>
      <c r="K500" s="163" t="s">
        <v>1878</v>
      </c>
      <c r="L500" s="35"/>
      <c r="M500" s="168" t="s">
        <v>1766</v>
      </c>
      <c r="N500" s="169" t="s">
        <v>1791</v>
      </c>
      <c r="O500" s="36"/>
      <c r="P500" s="170">
        <f>O500*H500</f>
        <v>0</v>
      </c>
      <c r="Q500" s="170">
        <v>0.00936</v>
      </c>
      <c r="R500" s="170">
        <f>Q500*H500</f>
        <v>0.21528</v>
      </c>
      <c r="S500" s="170">
        <v>0</v>
      </c>
      <c r="T500" s="171">
        <f>S500*H500</f>
        <v>0</v>
      </c>
      <c r="AR500" s="18" t="s">
        <v>1879</v>
      </c>
      <c r="AT500" s="18" t="s">
        <v>1874</v>
      </c>
      <c r="AU500" s="18" t="s">
        <v>1828</v>
      </c>
      <c r="AY500" s="18" t="s">
        <v>1872</v>
      </c>
      <c r="BE500" s="172">
        <f>IF(N500="základní",J500,0)</f>
        <v>0</v>
      </c>
      <c r="BF500" s="172">
        <f>IF(N500="snížená",J500,0)</f>
        <v>0</v>
      </c>
      <c r="BG500" s="172">
        <f>IF(N500="zákl. přenesená",J500,0)</f>
        <v>0</v>
      </c>
      <c r="BH500" s="172">
        <f>IF(N500="sníž. přenesená",J500,0)</f>
        <v>0</v>
      </c>
      <c r="BI500" s="172">
        <f>IF(N500="nulová",J500,0)</f>
        <v>0</v>
      </c>
      <c r="BJ500" s="18" t="s">
        <v>1767</v>
      </c>
      <c r="BK500" s="172">
        <f>ROUND(I500*H500,2)</f>
        <v>0</v>
      </c>
      <c r="BL500" s="18" t="s">
        <v>1879</v>
      </c>
      <c r="BM500" s="18" t="s">
        <v>1606</v>
      </c>
    </row>
    <row r="501" spans="2:47" s="1" customFormat="1" ht="13.5">
      <c r="B501" s="35"/>
      <c r="D501" s="173" t="s">
        <v>1881</v>
      </c>
      <c r="F501" s="174" t="s">
        <v>1607</v>
      </c>
      <c r="I501" s="134"/>
      <c r="L501" s="35"/>
      <c r="M501" s="65"/>
      <c r="N501" s="36"/>
      <c r="O501" s="36"/>
      <c r="P501" s="36"/>
      <c r="Q501" s="36"/>
      <c r="R501" s="36"/>
      <c r="S501" s="36"/>
      <c r="T501" s="66"/>
      <c r="AT501" s="18" t="s">
        <v>1881</v>
      </c>
      <c r="AU501" s="18" t="s">
        <v>1828</v>
      </c>
    </row>
    <row r="502" spans="2:47" s="1" customFormat="1" ht="40.5">
      <c r="B502" s="35"/>
      <c r="D502" s="173" t="s">
        <v>1883</v>
      </c>
      <c r="F502" s="175" t="s">
        <v>1608</v>
      </c>
      <c r="I502" s="134"/>
      <c r="L502" s="35"/>
      <c r="M502" s="65"/>
      <c r="N502" s="36"/>
      <c r="O502" s="36"/>
      <c r="P502" s="36"/>
      <c r="Q502" s="36"/>
      <c r="R502" s="36"/>
      <c r="S502" s="36"/>
      <c r="T502" s="66"/>
      <c r="AT502" s="18" t="s">
        <v>1883</v>
      </c>
      <c r="AU502" s="18" t="s">
        <v>1828</v>
      </c>
    </row>
    <row r="503" spans="2:51" s="11" customFormat="1" ht="13.5">
      <c r="B503" s="176"/>
      <c r="D503" s="173" t="s">
        <v>1885</v>
      </c>
      <c r="E503" s="177" t="s">
        <v>1766</v>
      </c>
      <c r="F503" s="178" t="s">
        <v>1351</v>
      </c>
      <c r="H503" s="179">
        <v>23</v>
      </c>
      <c r="I503" s="180"/>
      <c r="L503" s="176"/>
      <c r="M503" s="181"/>
      <c r="N503" s="182"/>
      <c r="O503" s="182"/>
      <c r="P503" s="182"/>
      <c r="Q503" s="182"/>
      <c r="R503" s="182"/>
      <c r="S503" s="182"/>
      <c r="T503" s="183"/>
      <c r="AT503" s="177" t="s">
        <v>1885</v>
      </c>
      <c r="AU503" s="177" t="s">
        <v>1828</v>
      </c>
      <c r="AV503" s="11" t="s">
        <v>1828</v>
      </c>
      <c r="AW503" s="11" t="s">
        <v>1783</v>
      </c>
      <c r="AX503" s="11" t="s">
        <v>1767</v>
      </c>
      <c r="AY503" s="177" t="s">
        <v>1872</v>
      </c>
    </row>
    <row r="504" spans="2:51" s="12" customFormat="1" ht="27">
      <c r="B504" s="184"/>
      <c r="D504" s="185" t="s">
        <v>1885</v>
      </c>
      <c r="E504" s="186" t="s">
        <v>1766</v>
      </c>
      <c r="F504" s="187" t="s">
        <v>1966</v>
      </c>
      <c r="H504" s="188" t="s">
        <v>1766</v>
      </c>
      <c r="I504" s="189"/>
      <c r="L504" s="184"/>
      <c r="M504" s="190"/>
      <c r="N504" s="191"/>
      <c r="O504" s="191"/>
      <c r="P504" s="191"/>
      <c r="Q504" s="191"/>
      <c r="R504" s="191"/>
      <c r="S504" s="191"/>
      <c r="T504" s="192"/>
      <c r="AT504" s="193" t="s">
        <v>1885</v>
      </c>
      <c r="AU504" s="193" t="s">
        <v>1828</v>
      </c>
      <c r="AV504" s="12" t="s">
        <v>1767</v>
      </c>
      <c r="AW504" s="12" t="s">
        <v>1783</v>
      </c>
      <c r="AX504" s="12" t="s">
        <v>1820</v>
      </c>
      <c r="AY504" s="193" t="s">
        <v>1872</v>
      </c>
    </row>
    <row r="505" spans="2:65" s="1" customFormat="1" ht="22.5" customHeight="1">
      <c r="B505" s="160"/>
      <c r="C505" s="209" t="s">
        <v>1609</v>
      </c>
      <c r="D505" s="209" t="s">
        <v>1282</v>
      </c>
      <c r="E505" s="210" t="s">
        <v>1610</v>
      </c>
      <c r="F505" s="211" t="s">
        <v>1611</v>
      </c>
      <c r="G505" s="212" t="s">
        <v>1347</v>
      </c>
      <c r="H505" s="213">
        <v>23</v>
      </c>
      <c r="I505" s="214"/>
      <c r="J505" s="215">
        <f>ROUND(I505*H505,2)</f>
        <v>0</v>
      </c>
      <c r="K505" s="211" t="s">
        <v>1878</v>
      </c>
      <c r="L505" s="216"/>
      <c r="M505" s="217" t="s">
        <v>1766</v>
      </c>
      <c r="N505" s="218" t="s">
        <v>1791</v>
      </c>
      <c r="O505" s="36"/>
      <c r="P505" s="170">
        <f>O505*H505</f>
        <v>0</v>
      </c>
      <c r="Q505" s="170">
        <v>0.006</v>
      </c>
      <c r="R505" s="170">
        <f>Q505*H505</f>
        <v>0.138</v>
      </c>
      <c r="S505" s="170">
        <v>0</v>
      </c>
      <c r="T505" s="171">
        <f>S505*H505</f>
        <v>0</v>
      </c>
      <c r="AR505" s="18" t="s">
        <v>1933</v>
      </c>
      <c r="AT505" s="18" t="s">
        <v>1282</v>
      </c>
      <c r="AU505" s="18" t="s">
        <v>1828</v>
      </c>
      <c r="AY505" s="18" t="s">
        <v>1872</v>
      </c>
      <c r="BE505" s="172">
        <f>IF(N505="základní",J505,0)</f>
        <v>0</v>
      </c>
      <c r="BF505" s="172">
        <f>IF(N505="snížená",J505,0)</f>
        <v>0</v>
      </c>
      <c r="BG505" s="172">
        <f>IF(N505="zákl. přenesená",J505,0)</f>
        <v>0</v>
      </c>
      <c r="BH505" s="172">
        <f>IF(N505="sníž. přenesená",J505,0)</f>
        <v>0</v>
      </c>
      <c r="BI505" s="172">
        <f>IF(N505="nulová",J505,0)</f>
        <v>0</v>
      </c>
      <c r="BJ505" s="18" t="s">
        <v>1767</v>
      </c>
      <c r="BK505" s="172">
        <f>ROUND(I505*H505,2)</f>
        <v>0</v>
      </c>
      <c r="BL505" s="18" t="s">
        <v>1879</v>
      </c>
      <c r="BM505" s="18" t="s">
        <v>1612</v>
      </c>
    </row>
    <row r="506" spans="2:47" s="1" customFormat="1" ht="27">
      <c r="B506" s="35"/>
      <c r="D506" s="185" t="s">
        <v>1881</v>
      </c>
      <c r="F506" s="222" t="s">
        <v>1613</v>
      </c>
      <c r="I506" s="134"/>
      <c r="L506" s="35"/>
      <c r="M506" s="65"/>
      <c r="N506" s="36"/>
      <c r="O506" s="36"/>
      <c r="P506" s="36"/>
      <c r="Q506" s="36"/>
      <c r="R506" s="36"/>
      <c r="S506" s="36"/>
      <c r="T506" s="66"/>
      <c r="AT506" s="18" t="s">
        <v>1881</v>
      </c>
      <c r="AU506" s="18" t="s">
        <v>1828</v>
      </c>
    </row>
    <row r="507" spans="2:65" s="1" customFormat="1" ht="22.5" customHeight="1">
      <c r="B507" s="160"/>
      <c r="C507" s="209" t="s">
        <v>1614</v>
      </c>
      <c r="D507" s="209" t="s">
        <v>1282</v>
      </c>
      <c r="E507" s="210" t="s">
        <v>1615</v>
      </c>
      <c r="F507" s="211" t="s">
        <v>1616</v>
      </c>
      <c r="G507" s="212" t="s">
        <v>1347</v>
      </c>
      <c r="H507" s="213">
        <v>23</v>
      </c>
      <c r="I507" s="214"/>
      <c r="J507" s="215">
        <f>ROUND(I507*H507,2)</f>
        <v>0</v>
      </c>
      <c r="K507" s="211" t="s">
        <v>1878</v>
      </c>
      <c r="L507" s="216"/>
      <c r="M507" s="217" t="s">
        <v>1766</v>
      </c>
      <c r="N507" s="218" t="s">
        <v>1791</v>
      </c>
      <c r="O507" s="36"/>
      <c r="P507" s="170">
        <f>O507*H507</f>
        <v>0</v>
      </c>
      <c r="Q507" s="170">
        <v>0.06</v>
      </c>
      <c r="R507" s="170">
        <f>Q507*H507</f>
        <v>1.38</v>
      </c>
      <c r="S507" s="170">
        <v>0</v>
      </c>
      <c r="T507" s="171">
        <f>S507*H507</f>
        <v>0</v>
      </c>
      <c r="AR507" s="18" t="s">
        <v>1933</v>
      </c>
      <c r="AT507" s="18" t="s">
        <v>1282</v>
      </c>
      <c r="AU507" s="18" t="s">
        <v>1828</v>
      </c>
      <c r="AY507" s="18" t="s">
        <v>1872</v>
      </c>
      <c r="BE507" s="172">
        <f>IF(N507="základní",J507,0)</f>
        <v>0</v>
      </c>
      <c r="BF507" s="172">
        <f>IF(N507="snížená",J507,0)</f>
        <v>0</v>
      </c>
      <c r="BG507" s="172">
        <f>IF(N507="zákl. přenesená",J507,0)</f>
        <v>0</v>
      </c>
      <c r="BH507" s="172">
        <f>IF(N507="sníž. přenesená",J507,0)</f>
        <v>0</v>
      </c>
      <c r="BI507" s="172">
        <f>IF(N507="nulová",J507,0)</f>
        <v>0</v>
      </c>
      <c r="BJ507" s="18" t="s">
        <v>1767</v>
      </c>
      <c r="BK507" s="172">
        <f>ROUND(I507*H507,2)</f>
        <v>0</v>
      </c>
      <c r="BL507" s="18" t="s">
        <v>1879</v>
      </c>
      <c r="BM507" s="18" t="s">
        <v>1617</v>
      </c>
    </row>
    <row r="508" spans="2:47" s="1" customFormat="1" ht="27">
      <c r="B508" s="35"/>
      <c r="D508" s="185" t="s">
        <v>1881</v>
      </c>
      <c r="F508" s="222" t="s">
        <v>1618</v>
      </c>
      <c r="I508" s="134"/>
      <c r="L508" s="35"/>
      <c r="M508" s="65"/>
      <c r="N508" s="36"/>
      <c r="O508" s="36"/>
      <c r="P508" s="36"/>
      <c r="Q508" s="36"/>
      <c r="R508" s="36"/>
      <c r="S508" s="36"/>
      <c r="T508" s="66"/>
      <c r="AT508" s="18" t="s">
        <v>1881</v>
      </c>
      <c r="AU508" s="18" t="s">
        <v>1828</v>
      </c>
    </row>
    <row r="509" spans="2:65" s="1" customFormat="1" ht="22.5" customHeight="1">
      <c r="B509" s="160"/>
      <c r="C509" s="209" t="s">
        <v>1619</v>
      </c>
      <c r="D509" s="209" t="s">
        <v>1282</v>
      </c>
      <c r="E509" s="210" t="s">
        <v>1620</v>
      </c>
      <c r="F509" s="211" t="s">
        <v>1621</v>
      </c>
      <c r="G509" s="212" t="s">
        <v>1347</v>
      </c>
      <c r="H509" s="213">
        <v>23</v>
      </c>
      <c r="I509" s="214"/>
      <c r="J509" s="215">
        <f>ROUND(I509*H509,2)</f>
        <v>0</v>
      </c>
      <c r="K509" s="211" t="s">
        <v>1878</v>
      </c>
      <c r="L509" s="216"/>
      <c r="M509" s="217" t="s">
        <v>1766</v>
      </c>
      <c r="N509" s="218" t="s">
        <v>1791</v>
      </c>
      <c r="O509" s="36"/>
      <c r="P509" s="170">
        <f>O509*H509</f>
        <v>0</v>
      </c>
      <c r="Q509" s="170">
        <v>0.058</v>
      </c>
      <c r="R509" s="170">
        <f>Q509*H509</f>
        <v>1.334</v>
      </c>
      <c r="S509" s="170">
        <v>0</v>
      </c>
      <c r="T509" s="171">
        <f>S509*H509</f>
        <v>0</v>
      </c>
      <c r="AR509" s="18" t="s">
        <v>1933</v>
      </c>
      <c r="AT509" s="18" t="s">
        <v>1282</v>
      </c>
      <c r="AU509" s="18" t="s">
        <v>1828</v>
      </c>
      <c r="AY509" s="18" t="s">
        <v>1872</v>
      </c>
      <c r="BE509" s="172">
        <f>IF(N509="základní",J509,0)</f>
        <v>0</v>
      </c>
      <c r="BF509" s="172">
        <f>IF(N509="snížená",J509,0)</f>
        <v>0</v>
      </c>
      <c r="BG509" s="172">
        <f>IF(N509="zákl. přenesená",J509,0)</f>
        <v>0</v>
      </c>
      <c r="BH509" s="172">
        <f>IF(N509="sníž. přenesená",J509,0)</f>
        <v>0</v>
      </c>
      <c r="BI509" s="172">
        <f>IF(N509="nulová",J509,0)</f>
        <v>0</v>
      </c>
      <c r="BJ509" s="18" t="s">
        <v>1767</v>
      </c>
      <c r="BK509" s="172">
        <f>ROUND(I509*H509,2)</f>
        <v>0</v>
      </c>
      <c r="BL509" s="18" t="s">
        <v>1879</v>
      </c>
      <c r="BM509" s="18" t="s">
        <v>1622</v>
      </c>
    </row>
    <row r="510" spans="2:47" s="1" customFormat="1" ht="27">
      <c r="B510" s="35"/>
      <c r="D510" s="185" t="s">
        <v>1881</v>
      </c>
      <c r="F510" s="222" t="s">
        <v>1623</v>
      </c>
      <c r="I510" s="134"/>
      <c r="L510" s="35"/>
      <c r="M510" s="65"/>
      <c r="N510" s="36"/>
      <c r="O510" s="36"/>
      <c r="P510" s="36"/>
      <c r="Q510" s="36"/>
      <c r="R510" s="36"/>
      <c r="S510" s="36"/>
      <c r="T510" s="66"/>
      <c r="AT510" s="18" t="s">
        <v>1881</v>
      </c>
      <c r="AU510" s="18" t="s">
        <v>1828</v>
      </c>
    </row>
    <row r="511" spans="2:65" s="1" customFormat="1" ht="22.5" customHeight="1">
      <c r="B511" s="160"/>
      <c r="C511" s="161" t="s">
        <v>1624</v>
      </c>
      <c r="D511" s="161" t="s">
        <v>1874</v>
      </c>
      <c r="E511" s="162" t="s">
        <v>1625</v>
      </c>
      <c r="F511" s="163" t="s">
        <v>1626</v>
      </c>
      <c r="G511" s="164" t="s">
        <v>1347</v>
      </c>
      <c r="H511" s="165">
        <v>18</v>
      </c>
      <c r="I511" s="166"/>
      <c r="J511" s="167">
        <f>ROUND(I511*H511,2)</f>
        <v>0</v>
      </c>
      <c r="K511" s="163" t="s">
        <v>1878</v>
      </c>
      <c r="L511" s="35"/>
      <c r="M511" s="168" t="s">
        <v>1766</v>
      </c>
      <c r="N511" s="169" t="s">
        <v>1791</v>
      </c>
      <c r="O511" s="36"/>
      <c r="P511" s="170">
        <f>O511*H511</f>
        <v>0</v>
      </c>
      <c r="Q511" s="170">
        <v>0.32974</v>
      </c>
      <c r="R511" s="170">
        <f>Q511*H511</f>
        <v>5.93532</v>
      </c>
      <c r="S511" s="170">
        <v>0</v>
      </c>
      <c r="T511" s="171">
        <f>S511*H511</f>
        <v>0</v>
      </c>
      <c r="AR511" s="18" t="s">
        <v>1879</v>
      </c>
      <c r="AT511" s="18" t="s">
        <v>1874</v>
      </c>
      <c r="AU511" s="18" t="s">
        <v>1828</v>
      </c>
      <c r="AY511" s="18" t="s">
        <v>1872</v>
      </c>
      <c r="BE511" s="172">
        <f>IF(N511="základní",J511,0)</f>
        <v>0</v>
      </c>
      <c r="BF511" s="172">
        <f>IF(N511="snížená",J511,0)</f>
        <v>0</v>
      </c>
      <c r="BG511" s="172">
        <f>IF(N511="zákl. přenesená",J511,0)</f>
        <v>0</v>
      </c>
      <c r="BH511" s="172">
        <f>IF(N511="sníž. přenesená",J511,0)</f>
        <v>0</v>
      </c>
      <c r="BI511" s="172">
        <f>IF(N511="nulová",J511,0)</f>
        <v>0</v>
      </c>
      <c r="BJ511" s="18" t="s">
        <v>1767</v>
      </c>
      <c r="BK511" s="172">
        <f>ROUND(I511*H511,2)</f>
        <v>0</v>
      </c>
      <c r="BL511" s="18" t="s">
        <v>1879</v>
      </c>
      <c r="BM511" s="18" t="s">
        <v>1627</v>
      </c>
    </row>
    <row r="512" spans="2:47" s="1" customFormat="1" ht="13.5">
      <c r="B512" s="35"/>
      <c r="D512" s="173" t="s">
        <v>1881</v>
      </c>
      <c r="F512" s="174" t="s">
        <v>1626</v>
      </c>
      <c r="I512" s="134"/>
      <c r="L512" s="35"/>
      <c r="M512" s="65"/>
      <c r="N512" s="36"/>
      <c r="O512" s="36"/>
      <c r="P512" s="36"/>
      <c r="Q512" s="36"/>
      <c r="R512" s="36"/>
      <c r="S512" s="36"/>
      <c r="T512" s="66"/>
      <c r="AT512" s="18" t="s">
        <v>1881</v>
      </c>
      <c r="AU512" s="18" t="s">
        <v>1828</v>
      </c>
    </row>
    <row r="513" spans="2:47" s="1" customFormat="1" ht="108">
      <c r="B513" s="35"/>
      <c r="D513" s="173" t="s">
        <v>1883</v>
      </c>
      <c r="F513" s="175" t="s">
        <v>1628</v>
      </c>
      <c r="I513" s="134"/>
      <c r="L513" s="35"/>
      <c r="M513" s="65"/>
      <c r="N513" s="36"/>
      <c r="O513" s="36"/>
      <c r="P513" s="36"/>
      <c r="Q513" s="36"/>
      <c r="R513" s="36"/>
      <c r="S513" s="36"/>
      <c r="T513" s="66"/>
      <c r="AT513" s="18" t="s">
        <v>1883</v>
      </c>
      <c r="AU513" s="18" t="s">
        <v>1828</v>
      </c>
    </row>
    <row r="514" spans="2:51" s="11" customFormat="1" ht="13.5">
      <c r="B514" s="176"/>
      <c r="D514" s="185" t="s">
        <v>1885</v>
      </c>
      <c r="E514" s="194" t="s">
        <v>1766</v>
      </c>
      <c r="F514" s="195" t="s">
        <v>1629</v>
      </c>
      <c r="H514" s="196">
        <v>18</v>
      </c>
      <c r="I514" s="180"/>
      <c r="L514" s="176"/>
      <c r="M514" s="181"/>
      <c r="N514" s="182"/>
      <c r="O514" s="182"/>
      <c r="P514" s="182"/>
      <c r="Q514" s="182"/>
      <c r="R514" s="182"/>
      <c r="S514" s="182"/>
      <c r="T514" s="183"/>
      <c r="AT514" s="177" t="s">
        <v>1885</v>
      </c>
      <c r="AU514" s="177" t="s">
        <v>1828</v>
      </c>
      <c r="AV514" s="11" t="s">
        <v>1828</v>
      </c>
      <c r="AW514" s="11" t="s">
        <v>1783</v>
      </c>
      <c r="AX514" s="11" t="s">
        <v>1767</v>
      </c>
      <c r="AY514" s="177" t="s">
        <v>1872</v>
      </c>
    </row>
    <row r="515" spans="2:65" s="1" customFormat="1" ht="31.5" customHeight="1">
      <c r="B515" s="160"/>
      <c r="C515" s="161" t="s">
        <v>1630</v>
      </c>
      <c r="D515" s="161" t="s">
        <v>1874</v>
      </c>
      <c r="E515" s="162" t="s">
        <v>1631</v>
      </c>
      <c r="F515" s="163" t="s">
        <v>1632</v>
      </c>
      <c r="G515" s="164" t="s">
        <v>1347</v>
      </c>
      <c r="H515" s="165">
        <v>28</v>
      </c>
      <c r="I515" s="166"/>
      <c r="J515" s="167">
        <f>ROUND(I515*H515,2)</f>
        <v>0</v>
      </c>
      <c r="K515" s="163" t="s">
        <v>1878</v>
      </c>
      <c r="L515" s="35"/>
      <c r="M515" s="168" t="s">
        <v>1766</v>
      </c>
      <c r="N515" s="169" t="s">
        <v>1791</v>
      </c>
      <c r="O515" s="36"/>
      <c r="P515" s="170">
        <f>O515*H515</f>
        <v>0</v>
      </c>
      <c r="Q515" s="170">
        <v>0.2647</v>
      </c>
      <c r="R515" s="170">
        <f>Q515*H515</f>
        <v>7.4116</v>
      </c>
      <c r="S515" s="170">
        <v>0</v>
      </c>
      <c r="T515" s="171">
        <f>S515*H515</f>
        <v>0</v>
      </c>
      <c r="AR515" s="18" t="s">
        <v>1879</v>
      </c>
      <c r="AT515" s="18" t="s">
        <v>1874</v>
      </c>
      <c r="AU515" s="18" t="s">
        <v>1828</v>
      </c>
      <c r="AY515" s="18" t="s">
        <v>1872</v>
      </c>
      <c r="BE515" s="172">
        <f>IF(N515="základní",J515,0)</f>
        <v>0</v>
      </c>
      <c r="BF515" s="172">
        <f>IF(N515="snížená",J515,0)</f>
        <v>0</v>
      </c>
      <c r="BG515" s="172">
        <f>IF(N515="zákl. přenesená",J515,0)</f>
        <v>0</v>
      </c>
      <c r="BH515" s="172">
        <f>IF(N515="sníž. přenesená",J515,0)</f>
        <v>0</v>
      </c>
      <c r="BI515" s="172">
        <f>IF(N515="nulová",J515,0)</f>
        <v>0</v>
      </c>
      <c r="BJ515" s="18" t="s">
        <v>1767</v>
      </c>
      <c r="BK515" s="172">
        <f>ROUND(I515*H515,2)</f>
        <v>0</v>
      </c>
      <c r="BL515" s="18" t="s">
        <v>1879</v>
      </c>
      <c r="BM515" s="18" t="s">
        <v>1633</v>
      </c>
    </row>
    <row r="516" spans="2:47" s="1" customFormat="1" ht="27">
      <c r="B516" s="35"/>
      <c r="D516" s="173" t="s">
        <v>1881</v>
      </c>
      <c r="F516" s="174" t="s">
        <v>1634</v>
      </c>
      <c r="I516" s="134"/>
      <c r="L516" s="35"/>
      <c r="M516" s="65"/>
      <c r="N516" s="36"/>
      <c r="O516" s="36"/>
      <c r="P516" s="36"/>
      <c r="Q516" s="36"/>
      <c r="R516" s="36"/>
      <c r="S516" s="36"/>
      <c r="T516" s="66"/>
      <c r="AT516" s="18" t="s">
        <v>1881</v>
      </c>
      <c r="AU516" s="18" t="s">
        <v>1828</v>
      </c>
    </row>
    <row r="517" spans="2:47" s="1" customFormat="1" ht="108">
      <c r="B517" s="35"/>
      <c r="D517" s="173" t="s">
        <v>1883</v>
      </c>
      <c r="F517" s="175" t="s">
        <v>1628</v>
      </c>
      <c r="I517" s="134"/>
      <c r="L517" s="35"/>
      <c r="M517" s="65"/>
      <c r="N517" s="36"/>
      <c r="O517" s="36"/>
      <c r="P517" s="36"/>
      <c r="Q517" s="36"/>
      <c r="R517" s="36"/>
      <c r="S517" s="36"/>
      <c r="T517" s="66"/>
      <c r="AT517" s="18" t="s">
        <v>1883</v>
      </c>
      <c r="AU517" s="18" t="s">
        <v>1828</v>
      </c>
    </row>
    <row r="518" spans="2:51" s="11" customFormat="1" ht="13.5">
      <c r="B518" s="176"/>
      <c r="D518" s="185" t="s">
        <v>1885</v>
      </c>
      <c r="E518" s="194" t="s">
        <v>1766</v>
      </c>
      <c r="F518" s="195" t="s">
        <v>1635</v>
      </c>
      <c r="H518" s="196">
        <v>28</v>
      </c>
      <c r="I518" s="180"/>
      <c r="L518" s="176"/>
      <c r="M518" s="181"/>
      <c r="N518" s="182"/>
      <c r="O518" s="182"/>
      <c r="P518" s="182"/>
      <c r="Q518" s="182"/>
      <c r="R518" s="182"/>
      <c r="S518" s="182"/>
      <c r="T518" s="183"/>
      <c r="AT518" s="177" t="s">
        <v>1885</v>
      </c>
      <c r="AU518" s="177" t="s">
        <v>1828</v>
      </c>
      <c r="AV518" s="11" t="s">
        <v>1828</v>
      </c>
      <c r="AW518" s="11" t="s">
        <v>1783</v>
      </c>
      <c r="AX518" s="11" t="s">
        <v>1767</v>
      </c>
      <c r="AY518" s="177" t="s">
        <v>1872</v>
      </c>
    </row>
    <row r="519" spans="2:65" s="1" customFormat="1" ht="22.5" customHeight="1">
      <c r="B519" s="160"/>
      <c r="C519" s="161" t="s">
        <v>1636</v>
      </c>
      <c r="D519" s="161" t="s">
        <v>1874</v>
      </c>
      <c r="E519" s="162" t="s">
        <v>1637</v>
      </c>
      <c r="F519" s="163" t="s">
        <v>1638</v>
      </c>
      <c r="G519" s="164" t="s">
        <v>1942</v>
      </c>
      <c r="H519" s="165">
        <v>4.1</v>
      </c>
      <c r="I519" s="166"/>
      <c r="J519" s="167">
        <f>ROUND(I519*H519,2)</f>
        <v>0</v>
      </c>
      <c r="K519" s="163" t="s">
        <v>1878</v>
      </c>
      <c r="L519" s="35"/>
      <c r="M519" s="168" t="s">
        <v>1766</v>
      </c>
      <c r="N519" s="169" t="s">
        <v>1791</v>
      </c>
      <c r="O519" s="36"/>
      <c r="P519" s="170">
        <f>O519*H519</f>
        <v>0</v>
      </c>
      <c r="Q519" s="170">
        <v>0</v>
      </c>
      <c r="R519" s="170">
        <f>Q519*H519</f>
        <v>0</v>
      </c>
      <c r="S519" s="170">
        <v>0</v>
      </c>
      <c r="T519" s="171">
        <f>S519*H519</f>
        <v>0</v>
      </c>
      <c r="AR519" s="18" t="s">
        <v>1879</v>
      </c>
      <c r="AT519" s="18" t="s">
        <v>1874</v>
      </c>
      <c r="AU519" s="18" t="s">
        <v>1828</v>
      </c>
      <c r="AY519" s="18" t="s">
        <v>1872</v>
      </c>
      <c r="BE519" s="172">
        <f>IF(N519="základní",J519,0)</f>
        <v>0</v>
      </c>
      <c r="BF519" s="172">
        <f>IF(N519="snížená",J519,0)</f>
        <v>0</v>
      </c>
      <c r="BG519" s="172">
        <f>IF(N519="zákl. přenesená",J519,0)</f>
        <v>0</v>
      </c>
      <c r="BH519" s="172">
        <f>IF(N519="sníž. přenesená",J519,0)</f>
        <v>0</v>
      </c>
      <c r="BI519" s="172">
        <f>IF(N519="nulová",J519,0)</f>
        <v>0</v>
      </c>
      <c r="BJ519" s="18" t="s">
        <v>1767</v>
      </c>
      <c r="BK519" s="172">
        <f>ROUND(I519*H519,2)</f>
        <v>0</v>
      </c>
      <c r="BL519" s="18" t="s">
        <v>1879</v>
      </c>
      <c r="BM519" s="18" t="s">
        <v>1639</v>
      </c>
    </row>
    <row r="520" spans="2:47" s="1" customFormat="1" ht="13.5">
      <c r="B520" s="35"/>
      <c r="D520" s="173" t="s">
        <v>1881</v>
      </c>
      <c r="F520" s="174" t="s">
        <v>1640</v>
      </c>
      <c r="I520" s="134"/>
      <c r="L520" s="35"/>
      <c r="M520" s="65"/>
      <c r="N520" s="36"/>
      <c r="O520" s="36"/>
      <c r="P520" s="36"/>
      <c r="Q520" s="36"/>
      <c r="R520" s="36"/>
      <c r="S520" s="36"/>
      <c r="T520" s="66"/>
      <c r="AT520" s="18" t="s">
        <v>1881</v>
      </c>
      <c r="AU520" s="18" t="s">
        <v>1828</v>
      </c>
    </row>
    <row r="521" spans="2:47" s="1" customFormat="1" ht="40.5">
      <c r="B521" s="35"/>
      <c r="D521" s="173" t="s">
        <v>1883</v>
      </c>
      <c r="F521" s="175" t="s">
        <v>1641</v>
      </c>
      <c r="I521" s="134"/>
      <c r="L521" s="35"/>
      <c r="M521" s="65"/>
      <c r="N521" s="36"/>
      <c r="O521" s="36"/>
      <c r="P521" s="36"/>
      <c r="Q521" s="36"/>
      <c r="R521" s="36"/>
      <c r="S521" s="36"/>
      <c r="T521" s="66"/>
      <c r="AT521" s="18" t="s">
        <v>1883</v>
      </c>
      <c r="AU521" s="18" t="s">
        <v>1828</v>
      </c>
    </row>
    <row r="522" spans="2:51" s="11" customFormat="1" ht="13.5">
      <c r="B522" s="176"/>
      <c r="D522" s="173" t="s">
        <v>1885</v>
      </c>
      <c r="E522" s="177" t="s">
        <v>1766</v>
      </c>
      <c r="F522" s="178" t="s">
        <v>1642</v>
      </c>
      <c r="H522" s="179">
        <v>1.8</v>
      </c>
      <c r="I522" s="180"/>
      <c r="L522" s="176"/>
      <c r="M522" s="181"/>
      <c r="N522" s="182"/>
      <c r="O522" s="182"/>
      <c r="P522" s="182"/>
      <c r="Q522" s="182"/>
      <c r="R522" s="182"/>
      <c r="S522" s="182"/>
      <c r="T522" s="183"/>
      <c r="AT522" s="177" t="s">
        <v>1885</v>
      </c>
      <c r="AU522" s="177" t="s">
        <v>1828</v>
      </c>
      <c r="AV522" s="11" t="s">
        <v>1828</v>
      </c>
      <c r="AW522" s="11" t="s">
        <v>1783</v>
      </c>
      <c r="AX522" s="11" t="s">
        <v>1820</v>
      </c>
      <c r="AY522" s="177" t="s">
        <v>1872</v>
      </c>
    </row>
    <row r="523" spans="2:51" s="11" customFormat="1" ht="13.5">
      <c r="B523" s="176"/>
      <c r="D523" s="173" t="s">
        <v>1885</v>
      </c>
      <c r="E523" s="177" t="s">
        <v>1766</v>
      </c>
      <c r="F523" s="178" t="s">
        <v>1643</v>
      </c>
      <c r="H523" s="179">
        <v>2.3</v>
      </c>
      <c r="I523" s="180"/>
      <c r="L523" s="176"/>
      <c r="M523" s="181"/>
      <c r="N523" s="182"/>
      <c r="O523" s="182"/>
      <c r="P523" s="182"/>
      <c r="Q523" s="182"/>
      <c r="R523" s="182"/>
      <c r="S523" s="182"/>
      <c r="T523" s="183"/>
      <c r="AT523" s="177" t="s">
        <v>1885</v>
      </c>
      <c r="AU523" s="177" t="s">
        <v>1828</v>
      </c>
      <c r="AV523" s="11" t="s">
        <v>1828</v>
      </c>
      <c r="AW523" s="11" t="s">
        <v>1783</v>
      </c>
      <c r="AX523" s="11" t="s">
        <v>1820</v>
      </c>
      <c r="AY523" s="177" t="s">
        <v>1872</v>
      </c>
    </row>
    <row r="524" spans="2:51" s="13" customFormat="1" ht="13.5">
      <c r="B524" s="199"/>
      <c r="D524" s="185" t="s">
        <v>1885</v>
      </c>
      <c r="E524" s="200" t="s">
        <v>1766</v>
      </c>
      <c r="F524" s="201" t="s">
        <v>1916</v>
      </c>
      <c r="H524" s="202">
        <v>4.1</v>
      </c>
      <c r="I524" s="203"/>
      <c r="L524" s="199"/>
      <c r="M524" s="204"/>
      <c r="N524" s="205"/>
      <c r="O524" s="205"/>
      <c r="P524" s="205"/>
      <c r="Q524" s="205"/>
      <c r="R524" s="205"/>
      <c r="S524" s="205"/>
      <c r="T524" s="206"/>
      <c r="AT524" s="207" t="s">
        <v>1885</v>
      </c>
      <c r="AU524" s="207" t="s">
        <v>1828</v>
      </c>
      <c r="AV524" s="13" t="s">
        <v>1879</v>
      </c>
      <c r="AW524" s="13" t="s">
        <v>1783</v>
      </c>
      <c r="AX524" s="13" t="s">
        <v>1767</v>
      </c>
      <c r="AY524" s="207" t="s">
        <v>1872</v>
      </c>
    </row>
    <row r="525" spans="2:65" s="1" customFormat="1" ht="22.5" customHeight="1">
      <c r="B525" s="160"/>
      <c r="C525" s="161" t="s">
        <v>1644</v>
      </c>
      <c r="D525" s="161" t="s">
        <v>1874</v>
      </c>
      <c r="E525" s="162" t="s">
        <v>1645</v>
      </c>
      <c r="F525" s="163" t="s">
        <v>1646</v>
      </c>
      <c r="G525" s="164" t="s">
        <v>1647</v>
      </c>
      <c r="H525" s="165">
        <v>12</v>
      </c>
      <c r="I525" s="166"/>
      <c r="J525" s="167">
        <f>ROUND(I525*H525,2)</f>
        <v>0</v>
      </c>
      <c r="K525" s="163" t="s">
        <v>1766</v>
      </c>
      <c r="L525" s="35"/>
      <c r="M525" s="168" t="s">
        <v>1766</v>
      </c>
      <c r="N525" s="169" t="s">
        <v>1791</v>
      </c>
      <c r="O525" s="36"/>
      <c r="P525" s="170">
        <f>O525*H525</f>
        <v>0</v>
      </c>
      <c r="Q525" s="170">
        <v>0</v>
      </c>
      <c r="R525" s="170">
        <f>Q525*H525</f>
        <v>0</v>
      </c>
      <c r="S525" s="170">
        <v>0.3409</v>
      </c>
      <c r="T525" s="171">
        <f>S525*H525</f>
        <v>4.0908</v>
      </c>
      <c r="AR525" s="18" t="s">
        <v>1879</v>
      </c>
      <c r="AT525" s="18" t="s">
        <v>1874</v>
      </c>
      <c r="AU525" s="18" t="s">
        <v>1828</v>
      </c>
      <c r="AY525" s="18" t="s">
        <v>1872</v>
      </c>
      <c r="BE525" s="172">
        <f>IF(N525="základní",J525,0)</f>
        <v>0</v>
      </c>
      <c r="BF525" s="172">
        <f>IF(N525="snížená",J525,0)</f>
        <v>0</v>
      </c>
      <c r="BG525" s="172">
        <f>IF(N525="zákl. přenesená",J525,0)</f>
        <v>0</v>
      </c>
      <c r="BH525" s="172">
        <f>IF(N525="sníž. přenesená",J525,0)</f>
        <v>0</v>
      </c>
      <c r="BI525" s="172">
        <f>IF(N525="nulová",J525,0)</f>
        <v>0</v>
      </c>
      <c r="BJ525" s="18" t="s">
        <v>1767</v>
      </c>
      <c r="BK525" s="172">
        <f>ROUND(I525*H525,2)</f>
        <v>0</v>
      </c>
      <c r="BL525" s="18" t="s">
        <v>1879</v>
      </c>
      <c r="BM525" s="18" t="s">
        <v>1648</v>
      </c>
    </row>
    <row r="526" spans="2:47" s="1" customFormat="1" ht="13.5">
      <c r="B526" s="35"/>
      <c r="D526" s="173" t="s">
        <v>1881</v>
      </c>
      <c r="F526" s="174" t="s">
        <v>1649</v>
      </c>
      <c r="I526" s="134"/>
      <c r="L526" s="35"/>
      <c r="M526" s="65"/>
      <c r="N526" s="36"/>
      <c r="O526" s="36"/>
      <c r="P526" s="36"/>
      <c r="Q526" s="36"/>
      <c r="R526" s="36"/>
      <c r="S526" s="36"/>
      <c r="T526" s="66"/>
      <c r="AT526" s="18" t="s">
        <v>1881</v>
      </c>
      <c r="AU526" s="18" t="s">
        <v>1828</v>
      </c>
    </row>
    <row r="527" spans="2:51" s="11" customFormat="1" ht="13.5">
      <c r="B527" s="176"/>
      <c r="D527" s="173" t="s">
        <v>1885</v>
      </c>
      <c r="E527" s="177" t="s">
        <v>1766</v>
      </c>
      <c r="F527" s="178" t="s">
        <v>1650</v>
      </c>
      <c r="H527" s="179">
        <v>12</v>
      </c>
      <c r="I527" s="180"/>
      <c r="L527" s="176"/>
      <c r="M527" s="181"/>
      <c r="N527" s="182"/>
      <c r="O527" s="182"/>
      <c r="P527" s="182"/>
      <c r="Q527" s="182"/>
      <c r="R527" s="182"/>
      <c r="S527" s="182"/>
      <c r="T527" s="183"/>
      <c r="AT527" s="177" t="s">
        <v>1885</v>
      </c>
      <c r="AU527" s="177" t="s">
        <v>1828</v>
      </c>
      <c r="AV527" s="11" t="s">
        <v>1828</v>
      </c>
      <c r="AW527" s="11" t="s">
        <v>1783</v>
      </c>
      <c r="AX527" s="11" t="s">
        <v>1767</v>
      </c>
      <c r="AY527" s="177" t="s">
        <v>1872</v>
      </c>
    </row>
    <row r="528" spans="2:63" s="10" customFormat="1" ht="29.25" customHeight="1">
      <c r="B528" s="146"/>
      <c r="D528" s="157" t="s">
        <v>1819</v>
      </c>
      <c r="E528" s="158" t="s">
        <v>1939</v>
      </c>
      <c r="F528" s="158" t="s">
        <v>1651</v>
      </c>
      <c r="I528" s="149"/>
      <c r="J528" s="159">
        <f>BK528</f>
        <v>0</v>
      </c>
      <c r="L528" s="146"/>
      <c r="M528" s="151"/>
      <c r="N528" s="152"/>
      <c r="O528" s="152"/>
      <c r="P528" s="153">
        <f>SUM(P529:P821)</f>
        <v>0</v>
      </c>
      <c r="Q528" s="152"/>
      <c r="R528" s="153">
        <f>SUM(R529:R821)</f>
        <v>234.6031446</v>
      </c>
      <c r="S528" s="152"/>
      <c r="T528" s="154">
        <f>SUM(T529:T821)</f>
        <v>3.964</v>
      </c>
      <c r="AR528" s="147" t="s">
        <v>1767</v>
      </c>
      <c r="AT528" s="155" t="s">
        <v>1819</v>
      </c>
      <c r="AU528" s="155" t="s">
        <v>1767</v>
      </c>
      <c r="AY528" s="147" t="s">
        <v>1872</v>
      </c>
      <c r="BK528" s="156">
        <f>SUM(BK529:BK821)</f>
        <v>0</v>
      </c>
    </row>
    <row r="529" spans="2:65" s="1" customFormat="1" ht="22.5" customHeight="1">
      <c r="B529" s="160"/>
      <c r="C529" s="161" t="s">
        <v>1652</v>
      </c>
      <c r="D529" s="161" t="s">
        <v>1874</v>
      </c>
      <c r="E529" s="162" t="s">
        <v>1653</v>
      </c>
      <c r="F529" s="163" t="s">
        <v>1654</v>
      </c>
      <c r="G529" s="164" t="s">
        <v>1347</v>
      </c>
      <c r="H529" s="165">
        <v>73</v>
      </c>
      <c r="I529" s="166"/>
      <c r="J529" s="167">
        <f>ROUND(I529*H529,2)</f>
        <v>0</v>
      </c>
      <c r="K529" s="163" t="s">
        <v>1878</v>
      </c>
      <c r="L529" s="35"/>
      <c r="M529" s="168" t="s">
        <v>1766</v>
      </c>
      <c r="N529" s="169" t="s">
        <v>1791</v>
      </c>
      <c r="O529" s="36"/>
      <c r="P529" s="170">
        <f>O529*H529</f>
        <v>0</v>
      </c>
      <c r="Q529" s="170">
        <v>0</v>
      </c>
      <c r="R529" s="170">
        <f>Q529*H529</f>
        <v>0</v>
      </c>
      <c r="S529" s="170">
        <v>0</v>
      </c>
      <c r="T529" s="171">
        <f>S529*H529</f>
        <v>0</v>
      </c>
      <c r="AR529" s="18" t="s">
        <v>1879</v>
      </c>
      <c r="AT529" s="18" t="s">
        <v>1874</v>
      </c>
      <c r="AU529" s="18" t="s">
        <v>1828</v>
      </c>
      <c r="AY529" s="18" t="s">
        <v>1872</v>
      </c>
      <c r="BE529" s="172">
        <f>IF(N529="základní",J529,0)</f>
        <v>0</v>
      </c>
      <c r="BF529" s="172">
        <f>IF(N529="snížená",J529,0)</f>
        <v>0</v>
      </c>
      <c r="BG529" s="172">
        <f>IF(N529="zákl. přenesená",J529,0)</f>
        <v>0</v>
      </c>
      <c r="BH529" s="172">
        <f>IF(N529="sníž. přenesená",J529,0)</f>
        <v>0</v>
      </c>
      <c r="BI529" s="172">
        <f>IF(N529="nulová",J529,0)</f>
        <v>0</v>
      </c>
      <c r="BJ529" s="18" t="s">
        <v>1767</v>
      </c>
      <c r="BK529" s="172">
        <f>ROUND(I529*H529,2)</f>
        <v>0</v>
      </c>
      <c r="BL529" s="18" t="s">
        <v>1879</v>
      </c>
      <c r="BM529" s="18" t="s">
        <v>1655</v>
      </c>
    </row>
    <row r="530" spans="2:47" s="1" customFormat="1" ht="27">
      <c r="B530" s="35"/>
      <c r="D530" s="173" t="s">
        <v>1881</v>
      </c>
      <c r="F530" s="174" t="s">
        <v>1656</v>
      </c>
      <c r="I530" s="134"/>
      <c r="L530" s="35"/>
      <c r="M530" s="65"/>
      <c r="N530" s="36"/>
      <c r="O530" s="36"/>
      <c r="P530" s="36"/>
      <c r="Q530" s="36"/>
      <c r="R530" s="36"/>
      <c r="S530" s="36"/>
      <c r="T530" s="66"/>
      <c r="AT530" s="18" t="s">
        <v>1881</v>
      </c>
      <c r="AU530" s="18" t="s">
        <v>1828</v>
      </c>
    </row>
    <row r="531" spans="2:47" s="1" customFormat="1" ht="27">
      <c r="B531" s="35"/>
      <c r="D531" s="173" t="s">
        <v>1883</v>
      </c>
      <c r="F531" s="175" t="s">
        <v>1657</v>
      </c>
      <c r="I531" s="134"/>
      <c r="L531" s="35"/>
      <c r="M531" s="65"/>
      <c r="N531" s="36"/>
      <c r="O531" s="36"/>
      <c r="P531" s="36"/>
      <c r="Q531" s="36"/>
      <c r="R531" s="36"/>
      <c r="S531" s="36"/>
      <c r="T531" s="66"/>
      <c r="AT531" s="18" t="s">
        <v>1883</v>
      </c>
      <c r="AU531" s="18" t="s">
        <v>1828</v>
      </c>
    </row>
    <row r="532" spans="2:51" s="12" customFormat="1" ht="13.5">
      <c r="B532" s="184"/>
      <c r="D532" s="173" t="s">
        <v>1885</v>
      </c>
      <c r="E532" s="197" t="s">
        <v>1766</v>
      </c>
      <c r="F532" s="198" t="s">
        <v>1658</v>
      </c>
      <c r="H532" s="193" t="s">
        <v>1766</v>
      </c>
      <c r="I532" s="189"/>
      <c r="L532" s="184"/>
      <c r="M532" s="190"/>
      <c r="N532" s="191"/>
      <c r="O532" s="191"/>
      <c r="P532" s="191"/>
      <c r="Q532" s="191"/>
      <c r="R532" s="191"/>
      <c r="S532" s="191"/>
      <c r="T532" s="192"/>
      <c r="AT532" s="193" t="s">
        <v>1885</v>
      </c>
      <c r="AU532" s="193" t="s">
        <v>1828</v>
      </c>
      <c r="AV532" s="12" t="s">
        <v>1767</v>
      </c>
      <c r="AW532" s="12" t="s">
        <v>1783</v>
      </c>
      <c r="AX532" s="12" t="s">
        <v>1820</v>
      </c>
      <c r="AY532" s="193" t="s">
        <v>1872</v>
      </c>
    </row>
    <row r="533" spans="2:51" s="12" customFormat="1" ht="13.5">
      <c r="B533" s="184"/>
      <c r="D533" s="173" t="s">
        <v>1885</v>
      </c>
      <c r="E533" s="197" t="s">
        <v>1766</v>
      </c>
      <c r="F533" s="198" t="s">
        <v>1659</v>
      </c>
      <c r="H533" s="193" t="s">
        <v>1766</v>
      </c>
      <c r="I533" s="189"/>
      <c r="L533" s="184"/>
      <c r="M533" s="190"/>
      <c r="N533" s="191"/>
      <c r="O533" s="191"/>
      <c r="P533" s="191"/>
      <c r="Q533" s="191"/>
      <c r="R533" s="191"/>
      <c r="S533" s="191"/>
      <c r="T533" s="192"/>
      <c r="AT533" s="193" t="s">
        <v>1885</v>
      </c>
      <c r="AU533" s="193" t="s">
        <v>1828</v>
      </c>
      <c r="AV533" s="12" t="s">
        <v>1767</v>
      </c>
      <c r="AW533" s="12" t="s">
        <v>1783</v>
      </c>
      <c r="AX533" s="12" t="s">
        <v>1820</v>
      </c>
      <c r="AY533" s="193" t="s">
        <v>1872</v>
      </c>
    </row>
    <row r="534" spans="2:51" s="11" customFormat="1" ht="13.5">
      <c r="B534" s="176"/>
      <c r="D534" s="173" t="s">
        <v>1885</v>
      </c>
      <c r="E534" s="177" t="s">
        <v>1766</v>
      </c>
      <c r="F534" s="178" t="s">
        <v>1660</v>
      </c>
      <c r="H534" s="179">
        <v>4</v>
      </c>
      <c r="I534" s="180"/>
      <c r="L534" s="176"/>
      <c r="M534" s="181"/>
      <c r="N534" s="182"/>
      <c r="O534" s="182"/>
      <c r="P534" s="182"/>
      <c r="Q534" s="182"/>
      <c r="R534" s="182"/>
      <c r="S534" s="182"/>
      <c r="T534" s="183"/>
      <c r="AT534" s="177" t="s">
        <v>1885</v>
      </c>
      <c r="AU534" s="177" t="s">
        <v>1828</v>
      </c>
      <c r="AV534" s="11" t="s">
        <v>1828</v>
      </c>
      <c r="AW534" s="11" t="s">
        <v>1783</v>
      </c>
      <c r="AX534" s="11" t="s">
        <v>1820</v>
      </c>
      <c r="AY534" s="177" t="s">
        <v>1872</v>
      </c>
    </row>
    <row r="535" spans="2:51" s="11" customFormat="1" ht="13.5">
      <c r="B535" s="176"/>
      <c r="D535" s="173" t="s">
        <v>1885</v>
      </c>
      <c r="E535" s="177" t="s">
        <v>1766</v>
      </c>
      <c r="F535" s="178" t="s">
        <v>1661</v>
      </c>
      <c r="H535" s="179">
        <v>2</v>
      </c>
      <c r="I535" s="180"/>
      <c r="L535" s="176"/>
      <c r="M535" s="181"/>
      <c r="N535" s="182"/>
      <c r="O535" s="182"/>
      <c r="P535" s="182"/>
      <c r="Q535" s="182"/>
      <c r="R535" s="182"/>
      <c r="S535" s="182"/>
      <c r="T535" s="183"/>
      <c r="AT535" s="177" t="s">
        <v>1885</v>
      </c>
      <c r="AU535" s="177" t="s">
        <v>1828</v>
      </c>
      <c r="AV535" s="11" t="s">
        <v>1828</v>
      </c>
      <c r="AW535" s="11" t="s">
        <v>1783</v>
      </c>
      <c r="AX535" s="11" t="s">
        <v>1820</v>
      </c>
      <c r="AY535" s="177" t="s">
        <v>1872</v>
      </c>
    </row>
    <row r="536" spans="2:51" s="11" customFormat="1" ht="13.5">
      <c r="B536" s="176"/>
      <c r="D536" s="173" t="s">
        <v>1885</v>
      </c>
      <c r="E536" s="177" t="s">
        <v>1766</v>
      </c>
      <c r="F536" s="178" t="s">
        <v>1662</v>
      </c>
      <c r="H536" s="179">
        <v>1</v>
      </c>
      <c r="I536" s="180"/>
      <c r="L536" s="176"/>
      <c r="M536" s="181"/>
      <c r="N536" s="182"/>
      <c r="O536" s="182"/>
      <c r="P536" s="182"/>
      <c r="Q536" s="182"/>
      <c r="R536" s="182"/>
      <c r="S536" s="182"/>
      <c r="T536" s="183"/>
      <c r="AT536" s="177" t="s">
        <v>1885</v>
      </c>
      <c r="AU536" s="177" t="s">
        <v>1828</v>
      </c>
      <c r="AV536" s="11" t="s">
        <v>1828</v>
      </c>
      <c r="AW536" s="11" t="s">
        <v>1783</v>
      </c>
      <c r="AX536" s="11" t="s">
        <v>1820</v>
      </c>
      <c r="AY536" s="177" t="s">
        <v>1872</v>
      </c>
    </row>
    <row r="537" spans="2:51" s="11" customFormat="1" ht="13.5">
      <c r="B537" s="176"/>
      <c r="D537" s="173" t="s">
        <v>1885</v>
      </c>
      <c r="E537" s="177" t="s">
        <v>1766</v>
      </c>
      <c r="F537" s="178" t="s">
        <v>1663</v>
      </c>
      <c r="H537" s="179">
        <v>1</v>
      </c>
      <c r="I537" s="180"/>
      <c r="L537" s="176"/>
      <c r="M537" s="181"/>
      <c r="N537" s="182"/>
      <c r="O537" s="182"/>
      <c r="P537" s="182"/>
      <c r="Q537" s="182"/>
      <c r="R537" s="182"/>
      <c r="S537" s="182"/>
      <c r="T537" s="183"/>
      <c r="AT537" s="177" t="s">
        <v>1885</v>
      </c>
      <c r="AU537" s="177" t="s">
        <v>1828</v>
      </c>
      <c r="AV537" s="11" t="s">
        <v>1828</v>
      </c>
      <c r="AW537" s="11" t="s">
        <v>1783</v>
      </c>
      <c r="AX537" s="11" t="s">
        <v>1820</v>
      </c>
      <c r="AY537" s="177" t="s">
        <v>1872</v>
      </c>
    </row>
    <row r="538" spans="2:51" s="11" customFormat="1" ht="13.5">
      <c r="B538" s="176"/>
      <c r="D538" s="173" t="s">
        <v>1885</v>
      </c>
      <c r="E538" s="177" t="s">
        <v>1766</v>
      </c>
      <c r="F538" s="178" t="s">
        <v>1664</v>
      </c>
      <c r="H538" s="179">
        <v>1</v>
      </c>
      <c r="I538" s="180"/>
      <c r="L538" s="176"/>
      <c r="M538" s="181"/>
      <c r="N538" s="182"/>
      <c r="O538" s="182"/>
      <c r="P538" s="182"/>
      <c r="Q538" s="182"/>
      <c r="R538" s="182"/>
      <c r="S538" s="182"/>
      <c r="T538" s="183"/>
      <c r="AT538" s="177" t="s">
        <v>1885</v>
      </c>
      <c r="AU538" s="177" t="s">
        <v>1828</v>
      </c>
      <c r="AV538" s="11" t="s">
        <v>1828</v>
      </c>
      <c r="AW538" s="11" t="s">
        <v>1783</v>
      </c>
      <c r="AX538" s="11" t="s">
        <v>1820</v>
      </c>
      <c r="AY538" s="177" t="s">
        <v>1872</v>
      </c>
    </row>
    <row r="539" spans="2:51" s="11" customFormat="1" ht="13.5">
      <c r="B539" s="176"/>
      <c r="D539" s="173" t="s">
        <v>1885</v>
      </c>
      <c r="E539" s="177" t="s">
        <v>1766</v>
      </c>
      <c r="F539" s="178" t="s">
        <v>1665</v>
      </c>
      <c r="H539" s="179">
        <v>1</v>
      </c>
      <c r="I539" s="180"/>
      <c r="L539" s="176"/>
      <c r="M539" s="181"/>
      <c r="N539" s="182"/>
      <c r="O539" s="182"/>
      <c r="P539" s="182"/>
      <c r="Q539" s="182"/>
      <c r="R539" s="182"/>
      <c r="S539" s="182"/>
      <c r="T539" s="183"/>
      <c r="AT539" s="177" t="s">
        <v>1885</v>
      </c>
      <c r="AU539" s="177" t="s">
        <v>1828</v>
      </c>
      <c r="AV539" s="11" t="s">
        <v>1828</v>
      </c>
      <c r="AW539" s="11" t="s">
        <v>1783</v>
      </c>
      <c r="AX539" s="11" t="s">
        <v>1820</v>
      </c>
      <c r="AY539" s="177" t="s">
        <v>1872</v>
      </c>
    </row>
    <row r="540" spans="2:51" s="11" customFormat="1" ht="13.5">
      <c r="B540" s="176"/>
      <c r="D540" s="173" t="s">
        <v>1885</v>
      </c>
      <c r="E540" s="177" t="s">
        <v>1766</v>
      </c>
      <c r="F540" s="178" t="s">
        <v>1666</v>
      </c>
      <c r="H540" s="179">
        <v>2</v>
      </c>
      <c r="I540" s="180"/>
      <c r="L540" s="176"/>
      <c r="M540" s="181"/>
      <c r="N540" s="182"/>
      <c r="O540" s="182"/>
      <c r="P540" s="182"/>
      <c r="Q540" s="182"/>
      <c r="R540" s="182"/>
      <c r="S540" s="182"/>
      <c r="T540" s="183"/>
      <c r="AT540" s="177" t="s">
        <v>1885</v>
      </c>
      <c r="AU540" s="177" t="s">
        <v>1828</v>
      </c>
      <c r="AV540" s="11" t="s">
        <v>1828</v>
      </c>
      <c r="AW540" s="11" t="s">
        <v>1783</v>
      </c>
      <c r="AX540" s="11" t="s">
        <v>1820</v>
      </c>
      <c r="AY540" s="177" t="s">
        <v>1872</v>
      </c>
    </row>
    <row r="541" spans="2:51" s="11" customFormat="1" ht="13.5">
      <c r="B541" s="176"/>
      <c r="D541" s="173" t="s">
        <v>1885</v>
      </c>
      <c r="E541" s="177" t="s">
        <v>1766</v>
      </c>
      <c r="F541" s="178" t="s">
        <v>1667</v>
      </c>
      <c r="H541" s="179">
        <v>2</v>
      </c>
      <c r="I541" s="180"/>
      <c r="L541" s="176"/>
      <c r="M541" s="181"/>
      <c r="N541" s="182"/>
      <c r="O541" s="182"/>
      <c r="P541" s="182"/>
      <c r="Q541" s="182"/>
      <c r="R541" s="182"/>
      <c r="S541" s="182"/>
      <c r="T541" s="183"/>
      <c r="AT541" s="177" t="s">
        <v>1885</v>
      </c>
      <c r="AU541" s="177" t="s">
        <v>1828</v>
      </c>
      <c r="AV541" s="11" t="s">
        <v>1828</v>
      </c>
      <c r="AW541" s="11" t="s">
        <v>1783</v>
      </c>
      <c r="AX541" s="11" t="s">
        <v>1820</v>
      </c>
      <c r="AY541" s="177" t="s">
        <v>1872</v>
      </c>
    </row>
    <row r="542" spans="2:51" s="11" customFormat="1" ht="13.5">
      <c r="B542" s="176"/>
      <c r="D542" s="173" t="s">
        <v>1885</v>
      </c>
      <c r="E542" s="177" t="s">
        <v>1766</v>
      </c>
      <c r="F542" s="178" t="s">
        <v>1668</v>
      </c>
      <c r="H542" s="179">
        <v>2</v>
      </c>
      <c r="I542" s="180"/>
      <c r="L542" s="176"/>
      <c r="M542" s="181"/>
      <c r="N542" s="182"/>
      <c r="O542" s="182"/>
      <c r="P542" s="182"/>
      <c r="Q542" s="182"/>
      <c r="R542" s="182"/>
      <c r="S542" s="182"/>
      <c r="T542" s="183"/>
      <c r="AT542" s="177" t="s">
        <v>1885</v>
      </c>
      <c r="AU542" s="177" t="s">
        <v>1828</v>
      </c>
      <c r="AV542" s="11" t="s">
        <v>1828</v>
      </c>
      <c r="AW542" s="11" t="s">
        <v>1783</v>
      </c>
      <c r="AX542" s="11" t="s">
        <v>1820</v>
      </c>
      <c r="AY542" s="177" t="s">
        <v>1872</v>
      </c>
    </row>
    <row r="543" spans="2:51" s="11" customFormat="1" ht="13.5">
      <c r="B543" s="176"/>
      <c r="D543" s="173" t="s">
        <v>1885</v>
      </c>
      <c r="E543" s="177" t="s">
        <v>1766</v>
      </c>
      <c r="F543" s="178" t="s">
        <v>1669</v>
      </c>
      <c r="H543" s="179">
        <v>1</v>
      </c>
      <c r="I543" s="180"/>
      <c r="L543" s="176"/>
      <c r="M543" s="181"/>
      <c r="N543" s="182"/>
      <c r="O543" s="182"/>
      <c r="P543" s="182"/>
      <c r="Q543" s="182"/>
      <c r="R543" s="182"/>
      <c r="S543" s="182"/>
      <c r="T543" s="183"/>
      <c r="AT543" s="177" t="s">
        <v>1885</v>
      </c>
      <c r="AU543" s="177" t="s">
        <v>1828</v>
      </c>
      <c r="AV543" s="11" t="s">
        <v>1828</v>
      </c>
      <c r="AW543" s="11" t="s">
        <v>1783</v>
      </c>
      <c r="AX543" s="11" t="s">
        <v>1820</v>
      </c>
      <c r="AY543" s="177" t="s">
        <v>1872</v>
      </c>
    </row>
    <row r="544" spans="2:51" s="11" customFormat="1" ht="13.5">
      <c r="B544" s="176"/>
      <c r="D544" s="173" t="s">
        <v>1885</v>
      </c>
      <c r="E544" s="177" t="s">
        <v>1766</v>
      </c>
      <c r="F544" s="178" t="s">
        <v>1670</v>
      </c>
      <c r="H544" s="179">
        <v>4</v>
      </c>
      <c r="I544" s="180"/>
      <c r="L544" s="176"/>
      <c r="M544" s="181"/>
      <c r="N544" s="182"/>
      <c r="O544" s="182"/>
      <c r="P544" s="182"/>
      <c r="Q544" s="182"/>
      <c r="R544" s="182"/>
      <c r="S544" s="182"/>
      <c r="T544" s="183"/>
      <c r="AT544" s="177" t="s">
        <v>1885</v>
      </c>
      <c r="AU544" s="177" t="s">
        <v>1828</v>
      </c>
      <c r="AV544" s="11" t="s">
        <v>1828</v>
      </c>
      <c r="AW544" s="11" t="s">
        <v>1783</v>
      </c>
      <c r="AX544" s="11" t="s">
        <v>1820</v>
      </c>
      <c r="AY544" s="177" t="s">
        <v>1872</v>
      </c>
    </row>
    <row r="545" spans="2:51" s="11" customFormat="1" ht="13.5">
      <c r="B545" s="176"/>
      <c r="D545" s="173" t="s">
        <v>1885</v>
      </c>
      <c r="E545" s="177" t="s">
        <v>1766</v>
      </c>
      <c r="F545" s="178" t="s">
        <v>1671</v>
      </c>
      <c r="H545" s="179">
        <v>2</v>
      </c>
      <c r="I545" s="180"/>
      <c r="L545" s="176"/>
      <c r="M545" s="181"/>
      <c r="N545" s="182"/>
      <c r="O545" s="182"/>
      <c r="P545" s="182"/>
      <c r="Q545" s="182"/>
      <c r="R545" s="182"/>
      <c r="S545" s="182"/>
      <c r="T545" s="183"/>
      <c r="AT545" s="177" t="s">
        <v>1885</v>
      </c>
      <c r="AU545" s="177" t="s">
        <v>1828</v>
      </c>
      <c r="AV545" s="11" t="s">
        <v>1828</v>
      </c>
      <c r="AW545" s="11" t="s">
        <v>1783</v>
      </c>
      <c r="AX545" s="11" t="s">
        <v>1820</v>
      </c>
      <c r="AY545" s="177" t="s">
        <v>1872</v>
      </c>
    </row>
    <row r="546" spans="2:51" s="11" customFormat="1" ht="13.5">
      <c r="B546" s="176"/>
      <c r="D546" s="173" t="s">
        <v>1885</v>
      </c>
      <c r="E546" s="177" t="s">
        <v>1766</v>
      </c>
      <c r="F546" s="178" t="s">
        <v>1672</v>
      </c>
      <c r="H546" s="179">
        <v>2</v>
      </c>
      <c r="I546" s="180"/>
      <c r="L546" s="176"/>
      <c r="M546" s="181"/>
      <c r="N546" s="182"/>
      <c r="O546" s="182"/>
      <c r="P546" s="182"/>
      <c r="Q546" s="182"/>
      <c r="R546" s="182"/>
      <c r="S546" s="182"/>
      <c r="T546" s="183"/>
      <c r="AT546" s="177" t="s">
        <v>1885</v>
      </c>
      <c r="AU546" s="177" t="s">
        <v>1828</v>
      </c>
      <c r="AV546" s="11" t="s">
        <v>1828</v>
      </c>
      <c r="AW546" s="11" t="s">
        <v>1783</v>
      </c>
      <c r="AX546" s="11" t="s">
        <v>1820</v>
      </c>
      <c r="AY546" s="177" t="s">
        <v>1872</v>
      </c>
    </row>
    <row r="547" spans="2:51" s="11" customFormat="1" ht="13.5">
      <c r="B547" s="176"/>
      <c r="D547" s="173" t="s">
        <v>1885</v>
      </c>
      <c r="E547" s="177" t="s">
        <v>1766</v>
      </c>
      <c r="F547" s="178" t="s">
        <v>1766</v>
      </c>
      <c r="H547" s="179">
        <v>0</v>
      </c>
      <c r="I547" s="180"/>
      <c r="L547" s="176"/>
      <c r="M547" s="181"/>
      <c r="N547" s="182"/>
      <c r="O547" s="182"/>
      <c r="P547" s="182"/>
      <c r="Q547" s="182"/>
      <c r="R547" s="182"/>
      <c r="S547" s="182"/>
      <c r="T547" s="183"/>
      <c r="AT547" s="177" t="s">
        <v>1885</v>
      </c>
      <c r="AU547" s="177" t="s">
        <v>1828</v>
      </c>
      <c r="AV547" s="11" t="s">
        <v>1828</v>
      </c>
      <c r="AW547" s="11" t="s">
        <v>1783</v>
      </c>
      <c r="AX547" s="11" t="s">
        <v>1820</v>
      </c>
      <c r="AY547" s="177" t="s">
        <v>1872</v>
      </c>
    </row>
    <row r="548" spans="2:51" s="12" customFormat="1" ht="13.5">
      <c r="B548" s="184"/>
      <c r="D548" s="173" t="s">
        <v>1885</v>
      </c>
      <c r="E548" s="197" t="s">
        <v>1766</v>
      </c>
      <c r="F548" s="198" t="s">
        <v>1673</v>
      </c>
      <c r="H548" s="193" t="s">
        <v>1766</v>
      </c>
      <c r="I548" s="189"/>
      <c r="L548" s="184"/>
      <c r="M548" s="190"/>
      <c r="N548" s="191"/>
      <c r="O548" s="191"/>
      <c r="P548" s="191"/>
      <c r="Q548" s="191"/>
      <c r="R548" s="191"/>
      <c r="S548" s="191"/>
      <c r="T548" s="192"/>
      <c r="AT548" s="193" t="s">
        <v>1885</v>
      </c>
      <c r="AU548" s="193" t="s">
        <v>1828</v>
      </c>
      <c r="AV548" s="12" t="s">
        <v>1767</v>
      </c>
      <c r="AW548" s="12" t="s">
        <v>1783</v>
      </c>
      <c r="AX548" s="12" t="s">
        <v>1820</v>
      </c>
      <c r="AY548" s="193" t="s">
        <v>1872</v>
      </c>
    </row>
    <row r="549" spans="2:51" s="11" customFormat="1" ht="13.5">
      <c r="B549" s="176"/>
      <c r="D549" s="173" t="s">
        <v>1885</v>
      </c>
      <c r="E549" s="177" t="s">
        <v>1766</v>
      </c>
      <c r="F549" s="178" t="s">
        <v>1674</v>
      </c>
      <c r="H549" s="179">
        <v>8</v>
      </c>
      <c r="I549" s="180"/>
      <c r="L549" s="176"/>
      <c r="M549" s="181"/>
      <c r="N549" s="182"/>
      <c r="O549" s="182"/>
      <c r="P549" s="182"/>
      <c r="Q549" s="182"/>
      <c r="R549" s="182"/>
      <c r="S549" s="182"/>
      <c r="T549" s="183"/>
      <c r="AT549" s="177" t="s">
        <v>1885</v>
      </c>
      <c r="AU549" s="177" t="s">
        <v>1828</v>
      </c>
      <c r="AV549" s="11" t="s">
        <v>1828</v>
      </c>
      <c r="AW549" s="11" t="s">
        <v>1783</v>
      </c>
      <c r="AX549" s="11" t="s">
        <v>1820</v>
      </c>
      <c r="AY549" s="177" t="s">
        <v>1872</v>
      </c>
    </row>
    <row r="550" spans="2:51" s="11" customFormat="1" ht="13.5">
      <c r="B550" s="176"/>
      <c r="D550" s="173" t="s">
        <v>1885</v>
      </c>
      <c r="E550" s="177" t="s">
        <v>1766</v>
      </c>
      <c r="F550" s="178" t="s">
        <v>1675</v>
      </c>
      <c r="H550" s="179">
        <v>7</v>
      </c>
      <c r="I550" s="180"/>
      <c r="L550" s="176"/>
      <c r="M550" s="181"/>
      <c r="N550" s="182"/>
      <c r="O550" s="182"/>
      <c r="P550" s="182"/>
      <c r="Q550" s="182"/>
      <c r="R550" s="182"/>
      <c r="S550" s="182"/>
      <c r="T550" s="183"/>
      <c r="AT550" s="177" t="s">
        <v>1885</v>
      </c>
      <c r="AU550" s="177" t="s">
        <v>1828</v>
      </c>
      <c r="AV550" s="11" t="s">
        <v>1828</v>
      </c>
      <c r="AW550" s="11" t="s">
        <v>1783</v>
      </c>
      <c r="AX550" s="11" t="s">
        <v>1820</v>
      </c>
      <c r="AY550" s="177" t="s">
        <v>1872</v>
      </c>
    </row>
    <row r="551" spans="2:51" s="11" customFormat="1" ht="13.5">
      <c r="B551" s="176"/>
      <c r="D551" s="173" t="s">
        <v>1885</v>
      </c>
      <c r="E551" s="177" t="s">
        <v>1766</v>
      </c>
      <c r="F551" s="178" t="s">
        <v>1676</v>
      </c>
      <c r="H551" s="179">
        <v>2</v>
      </c>
      <c r="I551" s="180"/>
      <c r="L551" s="176"/>
      <c r="M551" s="181"/>
      <c r="N551" s="182"/>
      <c r="O551" s="182"/>
      <c r="P551" s="182"/>
      <c r="Q551" s="182"/>
      <c r="R551" s="182"/>
      <c r="S551" s="182"/>
      <c r="T551" s="183"/>
      <c r="AT551" s="177" t="s">
        <v>1885</v>
      </c>
      <c r="AU551" s="177" t="s">
        <v>1828</v>
      </c>
      <c r="AV551" s="11" t="s">
        <v>1828</v>
      </c>
      <c r="AW551" s="11" t="s">
        <v>1783</v>
      </c>
      <c r="AX551" s="11" t="s">
        <v>1820</v>
      </c>
      <c r="AY551" s="177" t="s">
        <v>1872</v>
      </c>
    </row>
    <row r="552" spans="2:51" s="11" customFormat="1" ht="13.5">
      <c r="B552" s="176"/>
      <c r="D552" s="173" t="s">
        <v>1885</v>
      </c>
      <c r="E552" s="177" t="s">
        <v>1766</v>
      </c>
      <c r="F552" s="178" t="s">
        <v>1677</v>
      </c>
      <c r="H552" s="179">
        <v>3</v>
      </c>
      <c r="I552" s="180"/>
      <c r="L552" s="176"/>
      <c r="M552" s="181"/>
      <c r="N552" s="182"/>
      <c r="O552" s="182"/>
      <c r="P552" s="182"/>
      <c r="Q552" s="182"/>
      <c r="R552" s="182"/>
      <c r="S552" s="182"/>
      <c r="T552" s="183"/>
      <c r="AT552" s="177" t="s">
        <v>1885</v>
      </c>
      <c r="AU552" s="177" t="s">
        <v>1828</v>
      </c>
      <c r="AV552" s="11" t="s">
        <v>1828</v>
      </c>
      <c r="AW552" s="11" t="s">
        <v>1783</v>
      </c>
      <c r="AX552" s="11" t="s">
        <v>1820</v>
      </c>
      <c r="AY552" s="177" t="s">
        <v>1872</v>
      </c>
    </row>
    <row r="553" spans="2:51" s="11" customFormat="1" ht="13.5">
      <c r="B553" s="176"/>
      <c r="D553" s="173" t="s">
        <v>1885</v>
      </c>
      <c r="E553" s="177" t="s">
        <v>1766</v>
      </c>
      <c r="F553" s="178" t="s">
        <v>1678</v>
      </c>
      <c r="H553" s="179">
        <v>1</v>
      </c>
      <c r="I553" s="180"/>
      <c r="L553" s="176"/>
      <c r="M553" s="181"/>
      <c r="N553" s="182"/>
      <c r="O553" s="182"/>
      <c r="P553" s="182"/>
      <c r="Q553" s="182"/>
      <c r="R553" s="182"/>
      <c r="S553" s="182"/>
      <c r="T553" s="183"/>
      <c r="AT553" s="177" t="s">
        <v>1885</v>
      </c>
      <c r="AU553" s="177" t="s">
        <v>1828</v>
      </c>
      <c r="AV553" s="11" t="s">
        <v>1828</v>
      </c>
      <c r="AW553" s="11" t="s">
        <v>1783</v>
      </c>
      <c r="AX553" s="11" t="s">
        <v>1820</v>
      </c>
      <c r="AY553" s="177" t="s">
        <v>1872</v>
      </c>
    </row>
    <row r="554" spans="2:51" s="11" customFormat="1" ht="13.5">
      <c r="B554" s="176"/>
      <c r="D554" s="173" t="s">
        <v>1885</v>
      </c>
      <c r="E554" s="177" t="s">
        <v>1766</v>
      </c>
      <c r="F554" s="178" t="s">
        <v>1679</v>
      </c>
      <c r="H554" s="179">
        <v>4</v>
      </c>
      <c r="I554" s="180"/>
      <c r="L554" s="176"/>
      <c r="M554" s="181"/>
      <c r="N554" s="182"/>
      <c r="O554" s="182"/>
      <c r="P554" s="182"/>
      <c r="Q554" s="182"/>
      <c r="R554" s="182"/>
      <c r="S554" s="182"/>
      <c r="T554" s="183"/>
      <c r="AT554" s="177" t="s">
        <v>1885</v>
      </c>
      <c r="AU554" s="177" t="s">
        <v>1828</v>
      </c>
      <c r="AV554" s="11" t="s">
        <v>1828</v>
      </c>
      <c r="AW554" s="11" t="s">
        <v>1783</v>
      </c>
      <c r="AX554" s="11" t="s">
        <v>1820</v>
      </c>
      <c r="AY554" s="177" t="s">
        <v>1872</v>
      </c>
    </row>
    <row r="555" spans="2:51" s="11" customFormat="1" ht="13.5">
      <c r="B555" s="176"/>
      <c r="D555" s="173" t="s">
        <v>1885</v>
      </c>
      <c r="E555" s="177" t="s">
        <v>1766</v>
      </c>
      <c r="F555" s="178" t="s">
        <v>1680</v>
      </c>
      <c r="H555" s="179">
        <v>19</v>
      </c>
      <c r="I555" s="180"/>
      <c r="L555" s="176"/>
      <c r="M555" s="181"/>
      <c r="N555" s="182"/>
      <c r="O555" s="182"/>
      <c r="P555" s="182"/>
      <c r="Q555" s="182"/>
      <c r="R555" s="182"/>
      <c r="S555" s="182"/>
      <c r="T555" s="183"/>
      <c r="AT555" s="177" t="s">
        <v>1885</v>
      </c>
      <c r="AU555" s="177" t="s">
        <v>1828</v>
      </c>
      <c r="AV555" s="11" t="s">
        <v>1828</v>
      </c>
      <c r="AW555" s="11" t="s">
        <v>1783</v>
      </c>
      <c r="AX555" s="11" t="s">
        <v>1820</v>
      </c>
      <c r="AY555" s="177" t="s">
        <v>1872</v>
      </c>
    </row>
    <row r="556" spans="2:51" s="11" customFormat="1" ht="13.5">
      <c r="B556" s="176"/>
      <c r="D556" s="173" t="s">
        <v>1885</v>
      </c>
      <c r="E556" s="177" t="s">
        <v>1766</v>
      </c>
      <c r="F556" s="178" t="s">
        <v>1681</v>
      </c>
      <c r="H556" s="179">
        <v>3</v>
      </c>
      <c r="I556" s="180"/>
      <c r="L556" s="176"/>
      <c r="M556" s="181"/>
      <c r="N556" s="182"/>
      <c r="O556" s="182"/>
      <c r="P556" s="182"/>
      <c r="Q556" s="182"/>
      <c r="R556" s="182"/>
      <c r="S556" s="182"/>
      <c r="T556" s="183"/>
      <c r="AT556" s="177" t="s">
        <v>1885</v>
      </c>
      <c r="AU556" s="177" t="s">
        <v>1828</v>
      </c>
      <c r="AV556" s="11" t="s">
        <v>1828</v>
      </c>
      <c r="AW556" s="11" t="s">
        <v>1783</v>
      </c>
      <c r="AX556" s="11" t="s">
        <v>1820</v>
      </c>
      <c r="AY556" s="177" t="s">
        <v>1872</v>
      </c>
    </row>
    <row r="557" spans="2:51" s="11" customFormat="1" ht="13.5">
      <c r="B557" s="176"/>
      <c r="D557" s="173" t="s">
        <v>1885</v>
      </c>
      <c r="E557" s="177" t="s">
        <v>1766</v>
      </c>
      <c r="F557" s="178" t="s">
        <v>1682</v>
      </c>
      <c r="H557" s="179">
        <v>1</v>
      </c>
      <c r="I557" s="180"/>
      <c r="L557" s="176"/>
      <c r="M557" s="181"/>
      <c r="N557" s="182"/>
      <c r="O557" s="182"/>
      <c r="P557" s="182"/>
      <c r="Q557" s="182"/>
      <c r="R557" s="182"/>
      <c r="S557" s="182"/>
      <c r="T557" s="183"/>
      <c r="AT557" s="177" t="s">
        <v>1885</v>
      </c>
      <c r="AU557" s="177" t="s">
        <v>1828</v>
      </c>
      <c r="AV557" s="11" t="s">
        <v>1828</v>
      </c>
      <c r="AW557" s="11" t="s">
        <v>1783</v>
      </c>
      <c r="AX557" s="11" t="s">
        <v>1820</v>
      </c>
      <c r="AY557" s="177" t="s">
        <v>1872</v>
      </c>
    </row>
    <row r="558" spans="2:51" s="13" customFormat="1" ht="13.5">
      <c r="B558" s="199"/>
      <c r="D558" s="185" t="s">
        <v>1885</v>
      </c>
      <c r="E558" s="200" t="s">
        <v>1766</v>
      </c>
      <c r="F558" s="201" t="s">
        <v>1916</v>
      </c>
      <c r="H558" s="202">
        <v>73</v>
      </c>
      <c r="I558" s="203"/>
      <c r="L558" s="199"/>
      <c r="M558" s="204"/>
      <c r="N558" s="205"/>
      <c r="O558" s="205"/>
      <c r="P558" s="205"/>
      <c r="Q558" s="205"/>
      <c r="R558" s="205"/>
      <c r="S558" s="205"/>
      <c r="T558" s="206"/>
      <c r="AT558" s="207" t="s">
        <v>1885</v>
      </c>
      <c r="AU558" s="207" t="s">
        <v>1828</v>
      </c>
      <c r="AV558" s="13" t="s">
        <v>1879</v>
      </c>
      <c r="AW558" s="13" t="s">
        <v>1783</v>
      </c>
      <c r="AX558" s="13" t="s">
        <v>1767</v>
      </c>
      <c r="AY558" s="207" t="s">
        <v>1872</v>
      </c>
    </row>
    <row r="559" spans="2:65" s="1" customFormat="1" ht="22.5" customHeight="1">
      <c r="B559" s="160"/>
      <c r="C559" s="161" t="s">
        <v>1683</v>
      </c>
      <c r="D559" s="161" t="s">
        <v>1874</v>
      </c>
      <c r="E559" s="162" t="s">
        <v>1684</v>
      </c>
      <c r="F559" s="163" t="s">
        <v>1685</v>
      </c>
      <c r="G559" s="164" t="s">
        <v>1347</v>
      </c>
      <c r="H559" s="165">
        <v>13140</v>
      </c>
      <c r="I559" s="166"/>
      <c r="J559" s="167">
        <f>ROUND(I559*H559,2)</f>
        <v>0</v>
      </c>
      <c r="K559" s="163" t="s">
        <v>1878</v>
      </c>
      <c r="L559" s="35"/>
      <c r="M559" s="168" t="s">
        <v>1766</v>
      </c>
      <c r="N559" s="169" t="s">
        <v>1791</v>
      </c>
      <c r="O559" s="36"/>
      <c r="P559" s="170">
        <f>O559*H559</f>
        <v>0</v>
      </c>
      <c r="Q559" s="170">
        <v>0</v>
      </c>
      <c r="R559" s="170">
        <f>Q559*H559</f>
        <v>0</v>
      </c>
      <c r="S559" s="170">
        <v>0</v>
      </c>
      <c r="T559" s="171">
        <f>S559*H559</f>
        <v>0</v>
      </c>
      <c r="AR559" s="18" t="s">
        <v>1879</v>
      </c>
      <c r="AT559" s="18" t="s">
        <v>1874</v>
      </c>
      <c r="AU559" s="18" t="s">
        <v>1828</v>
      </c>
      <c r="AY559" s="18" t="s">
        <v>1872</v>
      </c>
      <c r="BE559" s="172">
        <f>IF(N559="základní",J559,0)</f>
        <v>0</v>
      </c>
      <c r="BF559" s="172">
        <f>IF(N559="snížená",J559,0)</f>
        <v>0</v>
      </c>
      <c r="BG559" s="172">
        <f>IF(N559="zákl. přenesená",J559,0)</f>
        <v>0</v>
      </c>
      <c r="BH559" s="172">
        <f>IF(N559="sníž. přenesená",J559,0)</f>
        <v>0</v>
      </c>
      <c r="BI559" s="172">
        <f>IF(N559="nulová",J559,0)</f>
        <v>0</v>
      </c>
      <c r="BJ559" s="18" t="s">
        <v>1767</v>
      </c>
      <c r="BK559" s="172">
        <f>ROUND(I559*H559,2)</f>
        <v>0</v>
      </c>
      <c r="BL559" s="18" t="s">
        <v>1879</v>
      </c>
      <c r="BM559" s="18" t="s">
        <v>1686</v>
      </c>
    </row>
    <row r="560" spans="2:47" s="1" customFormat="1" ht="27">
      <c r="B560" s="35"/>
      <c r="D560" s="173" t="s">
        <v>1881</v>
      </c>
      <c r="F560" s="174" t="s">
        <v>1687</v>
      </c>
      <c r="I560" s="134"/>
      <c r="L560" s="35"/>
      <c r="M560" s="65"/>
      <c r="N560" s="36"/>
      <c r="O560" s="36"/>
      <c r="P560" s="36"/>
      <c r="Q560" s="36"/>
      <c r="R560" s="36"/>
      <c r="S560" s="36"/>
      <c r="T560" s="66"/>
      <c r="AT560" s="18" t="s">
        <v>1881</v>
      </c>
      <c r="AU560" s="18" t="s">
        <v>1828</v>
      </c>
    </row>
    <row r="561" spans="2:47" s="1" customFormat="1" ht="27">
      <c r="B561" s="35"/>
      <c r="D561" s="173" t="s">
        <v>1883</v>
      </c>
      <c r="F561" s="175" t="s">
        <v>1657</v>
      </c>
      <c r="I561" s="134"/>
      <c r="L561" s="35"/>
      <c r="M561" s="65"/>
      <c r="N561" s="36"/>
      <c r="O561" s="36"/>
      <c r="P561" s="36"/>
      <c r="Q561" s="36"/>
      <c r="R561" s="36"/>
      <c r="S561" s="36"/>
      <c r="T561" s="66"/>
      <c r="AT561" s="18" t="s">
        <v>1883</v>
      </c>
      <c r="AU561" s="18" t="s">
        <v>1828</v>
      </c>
    </row>
    <row r="562" spans="2:51" s="12" customFormat="1" ht="13.5">
      <c r="B562" s="184"/>
      <c r="D562" s="173" t="s">
        <v>1885</v>
      </c>
      <c r="E562" s="197" t="s">
        <v>1766</v>
      </c>
      <c r="F562" s="198" t="s">
        <v>1688</v>
      </c>
      <c r="H562" s="193" t="s">
        <v>1766</v>
      </c>
      <c r="I562" s="189"/>
      <c r="L562" s="184"/>
      <c r="M562" s="190"/>
      <c r="N562" s="191"/>
      <c r="O562" s="191"/>
      <c r="P562" s="191"/>
      <c r="Q562" s="191"/>
      <c r="R562" s="191"/>
      <c r="S562" s="191"/>
      <c r="T562" s="192"/>
      <c r="AT562" s="193" t="s">
        <v>1885</v>
      </c>
      <c r="AU562" s="193" t="s">
        <v>1828</v>
      </c>
      <c r="AV562" s="12" t="s">
        <v>1767</v>
      </c>
      <c r="AW562" s="12" t="s">
        <v>1783</v>
      </c>
      <c r="AX562" s="12" t="s">
        <v>1820</v>
      </c>
      <c r="AY562" s="193" t="s">
        <v>1872</v>
      </c>
    </row>
    <row r="563" spans="2:51" s="11" customFormat="1" ht="13.5">
      <c r="B563" s="176"/>
      <c r="D563" s="185" t="s">
        <v>1885</v>
      </c>
      <c r="E563" s="194" t="s">
        <v>1766</v>
      </c>
      <c r="F563" s="195" t="s">
        <v>1689</v>
      </c>
      <c r="H563" s="196">
        <v>13140</v>
      </c>
      <c r="I563" s="180"/>
      <c r="L563" s="176"/>
      <c r="M563" s="181"/>
      <c r="N563" s="182"/>
      <c r="O563" s="182"/>
      <c r="P563" s="182"/>
      <c r="Q563" s="182"/>
      <c r="R563" s="182"/>
      <c r="S563" s="182"/>
      <c r="T563" s="183"/>
      <c r="AT563" s="177" t="s">
        <v>1885</v>
      </c>
      <c r="AU563" s="177" t="s">
        <v>1828</v>
      </c>
      <c r="AV563" s="11" t="s">
        <v>1828</v>
      </c>
      <c r="AW563" s="11" t="s">
        <v>1783</v>
      </c>
      <c r="AX563" s="11" t="s">
        <v>1767</v>
      </c>
      <c r="AY563" s="177" t="s">
        <v>1872</v>
      </c>
    </row>
    <row r="564" spans="2:65" s="1" customFormat="1" ht="22.5" customHeight="1">
      <c r="B564" s="160"/>
      <c r="C564" s="161" t="s">
        <v>1690</v>
      </c>
      <c r="D564" s="161" t="s">
        <v>1874</v>
      </c>
      <c r="E564" s="162" t="s">
        <v>1691</v>
      </c>
      <c r="F564" s="163" t="s">
        <v>1692</v>
      </c>
      <c r="G564" s="164" t="s">
        <v>1347</v>
      </c>
      <c r="H564" s="165">
        <v>10</v>
      </c>
      <c r="I564" s="166"/>
      <c r="J564" s="167">
        <f>ROUND(I564*H564,2)</f>
        <v>0</v>
      </c>
      <c r="K564" s="163" t="s">
        <v>1878</v>
      </c>
      <c r="L564" s="35"/>
      <c r="M564" s="168" t="s">
        <v>1766</v>
      </c>
      <c r="N564" s="169" t="s">
        <v>1791</v>
      </c>
      <c r="O564" s="36"/>
      <c r="P564" s="170">
        <f>O564*H564</f>
        <v>0</v>
      </c>
      <c r="Q564" s="170">
        <v>0</v>
      </c>
      <c r="R564" s="170">
        <f>Q564*H564</f>
        <v>0</v>
      </c>
      <c r="S564" s="170">
        <v>0</v>
      </c>
      <c r="T564" s="171">
        <f>S564*H564</f>
        <v>0</v>
      </c>
      <c r="AR564" s="18" t="s">
        <v>1879</v>
      </c>
      <c r="AT564" s="18" t="s">
        <v>1874</v>
      </c>
      <c r="AU564" s="18" t="s">
        <v>1828</v>
      </c>
      <c r="AY564" s="18" t="s">
        <v>1872</v>
      </c>
      <c r="BE564" s="172">
        <f>IF(N564="základní",J564,0)</f>
        <v>0</v>
      </c>
      <c r="BF564" s="172">
        <f>IF(N564="snížená",J564,0)</f>
        <v>0</v>
      </c>
      <c r="BG564" s="172">
        <f>IF(N564="zákl. přenesená",J564,0)</f>
        <v>0</v>
      </c>
      <c r="BH564" s="172">
        <f>IF(N564="sníž. přenesená",J564,0)</f>
        <v>0</v>
      </c>
      <c r="BI564" s="172">
        <f>IF(N564="nulová",J564,0)</f>
        <v>0</v>
      </c>
      <c r="BJ564" s="18" t="s">
        <v>1767</v>
      </c>
      <c r="BK564" s="172">
        <f>ROUND(I564*H564,2)</f>
        <v>0</v>
      </c>
      <c r="BL564" s="18" t="s">
        <v>1879</v>
      </c>
      <c r="BM564" s="18" t="s">
        <v>1693</v>
      </c>
    </row>
    <row r="565" spans="2:47" s="1" customFormat="1" ht="27">
      <c r="B565" s="35"/>
      <c r="D565" s="173" t="s">
        <v>1881</v>
      </c>
      <c r="F565" s="174" t="s">
        <v>1694</v>
      </c>
      <c r="I565" s="134"/>
      <c r="L565" s="35"/>
      <c r="M565" s="65"/>
      <c r="N565" s="36"/>
      <c r="O565" s="36"/>
      <c r="P565" s="36"/>
      <c r="Q565" s="36"/>
      <c r="R565" s="36"/>
      <c r="S565" s="36"/>
      <c r="T565" s="66"/>
      <c r="AT565" s="18" t="s">
        <v>1881</v>
      </c>
      <c r="AU565" s="18" t="s">
        <v>1828</v>
      </c>
    </row>
    <row r="566" spans="2:47" s="1" customFormat="1" ht="27">
      <c r="B566" s="35"/>
      <c r="D566" s="173" t="s">
        <v>1883</v>
      </c>
      <c r="F566" s="175" t="s">
        <v>1695</v>
      </c>
      <c r="I566" s="134"/>
      <c r="L566" s="35"/>
      <c r="M566" s="65"/>
      <c r="N566" s="36"/>
      <c r="O566" s="36"/>
      <c r="P566" s="36"/>
      <c r="Q566" s="36"/>
      <c r="R566" s="36"/>
      <c r="S566" s="36"/>
      <c r="T566" s="66"/>
      <c r="AT566" s="18" t="s">
        <v>1883</v>
      </c>
      <c r="AU566" s="18" t="s">
        <v>1828</v>
      </c>
    </row>
    <row r="567" spans="2:51" s="12" customFormat="1" ht="13.5">
      <c r="B567" s="184"/>
      <c r="D567" s="173" t="s">
        <v>1885</v>
      </c>
      <c r="E567" s="197" t="s">
        <v>1766</v>
      </c>
      <c r="F567" s="198" t="s">
        <v>1658</v>
      </c>
      <c r="H567" s="193" t="s">
        <v>1766</v>
      </c>
      <c r="I567" s="189"/>
      <c r="L567" s="184"/>
      <c r="M567" s="190"/>
      <c r="N567" s="191"/>
      <c r="O567" s="191"/>
      <c r="P567" s="191"/>
      <c r="Q567" s="191"/>
      <c r="R567" s="191"/>
      <c r="S567" s="191"/>
      <c r="T567" s="192"/>
      <c r="AT567" s="193" t="s">
        <v>1885</v>
      </c>
      <c r="AU567" s="193" t="s">
        <v>1828</v>
      </c>
      <c r="AV567" s="12" t="s">
        <v>1767</v>
      </c>
      <c r="AW567" s="12" t="s">
        <v>1783</v>
      </c>
      <c r="AX567" s="12" t="s">
        <v>1820</v>
      </c>
      <c r="AY567" s="193" t="s">
        <v>1872</v>
      </c>
    </row>
    <row r="568" spans="2:51" s="11" customFormat="1" ht="13.5">
      <c r="B568" s="176"/>
      <c r="D568" s="173" t="s">
        <v>1885</v>
      </c>
      <c r="E568" s="177" t="s">
        <v>1766</v>
      </c>
      <c r="F568" s="178" t="s">
        <v>1696</v>
      </c>
      <c r="H568" s="179">
        <v>2</v>
      </c>
      <c r="I568" s="180"/>
      <c r="L568" s="176"/>
      <c r="M568" s="181"/>
      <c r="N568" s="182"/>
      <c r="O568" s="182"/>
      <c r="P568" s="182"/>
      <c r="Q568" s="182"/>
      <c r="R568" s="182"/>
      <c r="S568" s="182"/>
      <c r="T568" s="183"/>
      <c r="AT568" s="177" t="s">
        <v>1885</v>
      </c>
      <c r="AU568" s="177" t="s">
        <v>1828</v>
      </c>
      <c r="AV568" s="11" t="s">
        <v>1828</v>
      </c>
      <c r="AW568" s="11" t="s">
        <v>1783</v>
      </c>
      <c r="AX568" s="11" t="s">
        <v>1820</v>
      </c>
      <c r="AY568" s="177" t="s">
        <v>1872</v>
      </c>
    </row>
    <row r="569" spans="2:51" s="11" customFormat="1" ht="13.5">
      <c r="B569" s="176"/>
      <c r="D569" s="173" t="s">
        <v>1885</v>
      </c>
      <c r="E569" s="177" t="s">
        <v>1766</v>
      </c>
      <c r="F569" s="178" t="s">
        <v>1697</v>
      </c>
      <c r="H569" s="179">
        <v>8</v>
      </c>
      <c r="I569" s="180"/>
      <c r="L569" s="176"/>
      <c r="M569" s="181"/>
      <c r="N569" s="182"/>
      <c r="O569" s="182"/>
      <c r="P569" s="182"/>
      <c r="Q569" s="182"/>
      <c r="R569" s="182"/>
      <c r="S569" s="182"/>
      <c r="T569" s="183"/>
      <c r="AT569" s="177" t="s">
        <v>1885</v>
      </c>
      <c r="AU569" s="177" t="s">
        <v>1828</v>
      </c>
      <c r="AV569" s="11" t="s">
        <v>1828</v>
      </c>
      <c r="AW569" s="11" t="s">
        <v>1783</v>
      </c>
      <c r="AX569" s="11" t="s">
        <v>1820</v>
      </c>
      <c r="AY569" s="177" t="s">
        <v>1872</v>
      </c>
    </row>
    <row r="570" spans="2:51" s="13" customFormat="1" ht="13.5">
      <c r="B570" s="199"/>
      <c r="D570" s="185" t="s">
        <v>1885</v>
      </c>
      <c r="E570" s="200" t="s">
        <v>1766</v>
      </c>
      <c r="F570" s="201" t="s">
        <v>1916</v>
      </c>
      <c r="H570" s="202">
        <v>10</v>
      </c>
      <c r="I570" s="203"/>
      <c r="L570" s="199"/>
      <c r="M570" s="204"/>
      <c r="N570" s="205"/>
      <c r="O570" s="205"/>
      <c r="P570" s="205"/>
      <c r="Q570" s="205"/>
      <c r="R570" s="205"/>
      <c r="S570" s="205"/>
      <c r="T570" s="206"/>
      <c r="AT570" s="207" t="s">
        <v>1885</v>
      </c>
      <c r="AU570" s="207" t="s">
        <v>1828</v>
      </c>
      <c r="AV570" s="13" t="s">
        <v>1879</v>
      </c>
      <c r="AW570" s="13" t="s">
        <v>1783</v>
      </c>
      <c r="AX570" s="13" t="s">
        <v>1767</v>
      </c>
      <c r="AY570" s="207" t="s">
        <v>1872</v>
      </c>
    </row>
    <row r="571" spans="2:65" s="1" customFormat="1" ht="31.5" customHeight="1">
      <c r="B571" s="160"/>
      <c r="C571" s="161" t="s">
        <v>1698</v>
      </c>
      <c r="D571" s="161" t="s">
        <v>1874</v>
      </c>
      <c r="E571" s="162" t="s">
        <v>1699</v>
      </c>
      <c r="F571" s="163" t="s">
        <v>1700</v>
      </c>
      <c r="G571" s="164" t="s">
        <v>1347</v>
      </c>
      <c r="H571" s="165">
        <v>1800</v>
      </c>
      <c r="I571" s="166"/>
      <c r="J571" s="167">
        <f>ROUND(I571*H571,2)</f>
        <v>0</v>
      </c>
      <c r="K571" s="163" t="s">
        <v>1878</v>
      </c>
      <c r="L571" s="35"/>
      <c r="M571" s="168" t="s">
        <v>1766</v>
      </c>
      <c r="N571" s="169" t="s">
        <v>1791</v>
      </c>
      <c r="O571" s="36"/>
      <c r="P571" s="170">
        <f>O571*H571</f>
        <v>0</v>
      </c>
      <c r="Q571" s="170">
        <v>0</v>
      </c>
      <c r="R571" s="170">
        <f>Q571*H571</f>
        <v>0</v>
      </c>
      <c r="S571" s="170">
        <v>0</v>
      </c>
      <c r="T571" s="171">
        <f>S571*H571</f>
        <v>0</v>
      </c>
      <c r="AR571" s="18" t="s">
        <v>1879</v>
      </c>
      <c r="AT571" s="18" t="s">
        <v>1874</v>
      </c>
      <c r="AU571" s="18" t="s">
        <v>1828</v>
      </c>
      <c r="AY571" s="18" t="s">
        <v>1872</v>
      </c>
      <c r="BE571" s="172">
        <f>IF(N571="základní",J571,0)</f>
        <v>0</v>
      </c>
      <c r="BF571" s="172">
        <f>IF(N571="snížená",J571,0)</f>
        <v>0</v>
      </c>
      <c r="BG571" s="172">
        <f>IF(N571="zákl. přenesená",J571,0)</f>
        <v>0</v>
      </c>
      <c r="BH571" s="172">
        <f>IF(N571="sníž. přenesená",J571,0)</f>
        <v>0</v>
      </c>
      <c r="BI571" s="172">
        <f>IF(N571="nulová",J571,0)</f>
        <v>0</v>
      </c>
      <c r="BJ571" s="18" t="s">
        <v>1767</v>
      </c>
      <c r="BK571" s="172">
        <f>ROUND(I571*H571,2)</f>
        <v>0</v>
      </c>
      <c r="BL571" s="18" t="s">
        <v>1879</v>
      </c>
      <c r="BM571" s="18" t="s">
        <v>1701</v>
      </c>
    </row>
    <row r="572" spans="2:47" s="1" customFormat="1" ht="27">
      <c r="B572" s="35"/>
      <c r="D572" s="173" t="s">
        <v>1881</v>
      </c>
      <c r="F572" s="174" t="s">
        <v>1702</v>
      </c>
      <c r="I572" s="134"/>
      <c r="L572" s="35"/>
      <c r="M572" s="65"/>
      <c r="N572" s="36"/>
      <c r="O572" s="36"/>
      <c r="P572" s="36"/>
      <c r="Q572" s="36"/>
      <c r="R572" s="36"/>
      <c r="S572" s="36"/>
      <c r="T572" s="66"/>
      <c r="AT572" s="18" t="s">
        <v>1881</v>
      </c>
      <c r="AU572" s="18" t="s">
        <v>1828</v>
      </c>
    </row>
    <row r="573" spans="2:47" s="1" customFormat="1" ht="27">
      <c r="B573" s="35"/>
      <c r="D573" s="173" t="s">
        <v>1883</v>
      </c>
      <c r="F573" s="175" t="s">
        <v>1695</v>
      </c>
      <c r="I573" s="134"/>
      <c r="L573" s="35"/>
      <c r="M573" s="65"/>
      <c r="N573" s="36"/>
      <c r="O573" s="36"/>
      <c r="P573" s="36"/>
      <c r="Q573" s="36"/>
      <c r="R573" s="36"/>
      <c r="S573" s="36"/>
      <c r="T573" s="66"/>
      <c r="AT573" s="18" t="s">
        <v>1883</v>
      </c>
      <c r="AU573" s="18" t="s">
        <v>1828</v>
      </c>
    </row>
    <row r="574" spans="2:51" s="12" customFormat="1" ht="13.5">
      <c r="B574" s="184"/>
      <c r="D574" s="173" t="s">
        <v>1885</v>
      </c>
      <c r="E574" s="197" t="s">
        <v>1766</v>
      </c>
      <c r="F574" s="198" t="s">
        <v>1688</v>
      </c>
      <c r="H574" s="193" t="s">
        <v>1766</v>
      </c>
      <c r="I574" s="189"/>
      <c r="L574" s="184"/>
      <c r="M574" s="190"/>
      <c r="N574" s="191"/>
      <c r="O574" s="191"/>
      <c r="P574" s="191"/>
      <c r="Q574" s="191"/>
      <c r="R574" s="191"/>
      <c r="S574" s="191"/>
      <c r="T574" s="192"/>
      <c r="AT574" s="193" t="s">
        <v>1885</v>
      </c>
      <c r="AU574" s="193" t="s">
        <v>1828</v>
      </c>
      <c r="AV574" s="12" t="s">
        <v>1767</v>
      </c>
      <c r="AW574" s="12" t="s">
        <v>1783</v>
      </c>
      <c r="AX574" s="12" t="s">
        <v>1820</v>
      </c>
      <c r="AY574" s="193" t="s">
        <v>1872</v>
      </c>
    </row>
    <row r="575" spans="2:51" s="11" customFormat="1" ht="13.5">
      <c r="B575" s="176"/>
      <c r="D575" s="185" t="s">
        <v>1885</v>
      </c>
      <c r="E575" s="194" t="s">
        <v>1766</v>
      </c>
      <c r="F575" s="195" t="s">
        <v>1703</v>
      </c>
      <c r="H575" s="196">
        <v>1800</v>
      </c>
      <c r="I575" s="180"/>
      <c r="L575" s="176"/>
      <c r="M575" s="181"/>
      <c r="N575" s="182"/>
      <c r="O575" s="182"/>
      <c r="P575" s="182"/>
      <c r="Q575" s="182"/>
      <c r="R575" s="182"/>
      <c r="S575" s="182"/>
      <c r="T575" s="183"/>
      <c r="AT575" s="177" t="s">
        <v>1885</v>
      </c>
      <c r="AU575" s="177" t="s">
        <v>1828</v>
      </c>
      <c r="AV575" s="11" t="s">
        <v>1828</v>
      </c>
      <c r="AW575" s="11" t="s">
        <v>1783</v>
      </c>
      <c r="AX575" s="11" t="s">
        <v>1767</v>
      </c>
      <c r="AY575" s="177" t="s">
        <v>1872</v>
      </c>
    </row>
    <row r="576" spans="2:65" s="1" customFormat="1" ht="22.5" customHeight="1">
      <c r="B576" s="160"/>
      <c r="C576" s="161" t="s">
        <v>1704</v>
      </c>
      <c r="D576" s="161" t="s">
        <v>1874</v>
      </c>
      <c r="E576" s="162" t="s">
        <v>1705</v>
      </c>
      <c r="F576" s="163" t="s">
        <v>1706</v>
      </c>
      <c r="G576" s="164" t="s">
        <v>1347</v>
      </c>
      <c r="H576" s="165">
        <v>25</v>
      </c>
      <c r="I576" s="166"/>
      <c r="J576" s="167">
        <f>ROUND(I576*H576,2)</f>
        <v>0</v>
      </c>
      <c r="K576" s="163" t="s">
        <v>1878</v>
      </c>
      <c r="L576" s="35"/>
      <c r="M576" s="168" t="s">
        <v>1766</v>
      </c>
      <c r="N576" s="169" t="s">
        <v>1791</v>
      </c>
      <c r="O576" s="36"/>
      <c r="P576" s="170">
        <f>O576*H576</f>
        <v>0</v>
      </c>
      <c r="Q576" s="170">
        <v>0</v>
      </c>
      <c r="R576" s="170">
        <f>Q576*H576</f>
        <v>0</v>
      </c>
      <c r="S576" s="170">
        <v>0</v>
      </c>
      <c r="T576" s="171">
        <f>S576*H576</f>
        <v>0</v>
      </c>
      <c r="AR576" s="18" t="s">
        <v>1879</v>
      </c>
      <c r="AT576" s="18" t="s">
        <v>1874</v>
      </c>
      <c r="AU576" s="18" t="s">
        <v>1828</v>
      </c>
      <c r="AY576" s="18" t="s">
        <v>1872</v>
      </c>
      <c r="BE576" s="172">
        <f>IF(N576="základní",J576,0)</f>
        <v>0</v>
      </c>
      <c r="BF576" s="172">
        <f>IF(N576="snížená",J576,0)</f>
        <v>0</v>
      </c>
      <c r="BG576" s="172">
        <f>IF(N576="zákl. přenesená",J576,0)</f>
        <v>0</v>
      </c>
      <c r="BH576" s="172">
        <f>IF(N576="sníž. přenesená",J576,0)</f>
        <v>0</v>
      </c>
      <c r="BI576" s="172">
        <f>IF(N576="nulová",J576,0)</f>
        <v>0</v>
      </c>
      <c r="BJ576" s="18" t="s">
        <v>1767</v>
      </c>
      <c r="BK576" s="172">
        <f>ROUND(I576*H576,2)</f>
        <v>0</v>
      </c>
      <c r="BL576" s="18" t="s">
        <v>1879</v>
      </c>
      <c r="BM576" s="18" t="s">
        <v>1707</v>
      </c>
    </row>
    <row r="577" spans="2:47" s="1" customFormat="1" ht="13.5">
      <c r="B577" s="35"/>
      <c r="D577" s="173" t="s">
        <v>1881</v>
      </c>
      <c r="F577" s="174" t="s">
        <v>1708</v>
      </c>
      <c r="I577" s="134"/>
      <c r="L577" s="35"/>
      <c r="M577" s="65"/>
      <c r="N577" s="36"/>
      <c r="O577" s="36"/>
      <c r="P577" s="36"/>
      <c r="Q577" s="36"/>
      <c r="R577" s="36"/>
      <c r="S577" s="36"/>
      <c r="T577" s="66"/>
      <c r="AT577" s="18" t="s">
        <v>1881</v>
      </c>
      <c r="AU577" s="18" t="s">
        <v>1828</v>
      </c>
    </row>
    <row r="578" spans="2:47" s="1" customFormat="1" ht="27">
      <c r="B578" s="35"/>
      <c r="D578" s="173" t="s">
        <v>1883</v>
      </c>
      <c r="F578" s="175" t="s">
        <v>1709</v>
      </c>
      <c r="I578" s="134"/>
      <c r="L578" s="35"/>
      <c r="M578" s="65"/>
      <c r="N578" s="36"/>
      <c r="O578" s="36"/>
      <c r="P578" s="36"/>
      <c r="Q578" s="36"/>
      <c r="R578" s="36"/>
      <c r="S578" s="36"/>
      <c r="T578" s="66"/>
      <c r="AT578" s="18" t="s">
        <v>1883</v>
      </c>
      <c r="AU578" s="18" t="s">
        <v>1828</v>
      </c>
    </row>
    <row r="579" spans="2:51" s="12" customFormat="1" ht="13.5">
      <c r="B579" s="184"/>
      <c r="D579" s="173" t="s">
        <v>1885</v>
      </c>
      <c r="E579" s="197" t="s">
        <v>1766</v>
      </c>
      <c r="F579" s="198" t="s">
        <v>1658</v>
      </c>
      <c r="H579" s="193" t="s">
        <v>1766</v>
      </c>
      <c r="I579" s="189"/>
      <c r="L579" s="184"/>
      <c r="M579" s="190"/>
      <c r="N579" s="191"/>
      <c r="O579" s="191"/>
      <c r="P579" s="191"/>
      <c r="Q579" s="191"/>
      <c r="R579" s="191"/>
      <c r="S579" s="191"/>
      <c r="T579" s="192"/>
      <c r="AT579" s="193" t="s">
        <v>1885</v>
      </c>
      <c r="AU579" s="193" t="s">
        <v>1828</v>
      </c>
      <c r="AV579" s="12" t="s">
        <v>1767</v>
      </c>
      <c r="AW579" s="12" t="s">
        <v>1783</v>
      </c>
      <c r="AX579" s="12" t="s">
        <v>1820</v>
      </c>
      <c r="AY579" s="193" t="s">
        <v>1872</v>
      </c>
    </row>
    <row r="580" spans="2:51" s="11" customFormat="1" ht="13.5">
      <c r="B580" s="176"/>
      <c r="D580" s="185" t="s">
        <v>1885</v>
      </c>
      <c r="E580" s="194" t="s">
        <v>1766</v>
      </c>
      <c r="F580" s="195" t="s">
        <v>1710</v>
      </c>
      <c r="H580" s="196">
        <v>25</v>
      </c>
      <c r="I580" s="180"/>
      <c r="L580" s="176"/>
      <c r="M580" s="181"/>
      <c r="N580" s="182"/>
      <c r="O580" s="182"/>
      <c r="P580" s="182"/>
      <c r="Q580" s="182"/>
      <c r="R580" s="182"/>
      <c r="S580" s="182"/>
      <c r="T580" s="183"/>
      <c r="AT580" s="177" t="s">
        <v>1885</v>
      </c>
      <c r="AU580" s="177" t="s">
        <v>1828</v>
      </c>
      <c r="AV580" s="11" t="s">
        <v>1828</v>
      </c>
      <c r="AW580" s="11" t="s">
        <v>1783</v>
      </c>
      <c r="AX580" s="11" t="s">
        <v>1767</v>
      </c>
      <c r="AY580" s="177" t="s">
        <v>1872</v>
      </c>
    </row>
    <row r="581" spans="2:65" s="1" customFormat="1" ht="22.5" customHeight="1">
      <c r="B581" s="160"/>
      <c r="C581" s="161" t="s">
        <v>1711</v>
      </c>
      <c r="D581" s="161" t="s">
        <v>1874</v>
      </c>
      <c r="E581" s="162" t="s">
        <v>1712</v>
      </c>
      <c r="F581" s="163" t="s">
        <v>1713</v>
      </c>
      <c r="G581" s="164" t="s">
        <v>1347</v>
      </c>
      <c r="H581" s="165">
        <v>1125</v>
      </c>
      <c r="I581" s="166"/>
      <c r="J581" s="167">
        <f>ROUND(I581*H581,2)</f>
        <v>0</v>
      </c>
      <c r="K581" s="163" t="s">
        <v>1878</v>
      </c>
      <c r="L581" s="35"/>
      <c r="M581" s="168" t="s">
        <v>1766</v>
      </c>
      <c r="N581" s="169" t="s">
        <v>1791</v>
      </c>
      <c r="O581" s="36"/>
      <c r="P581" s="170">
        <f>O581*H581</f>
        <v>0</v>
      </c>
      <c r="Q581" s="170">
        <v>0</v>
      </c>
      <c r="R581" s="170">
        <f>Q581*H581</f>
        <v>0</v>
      </c>
      <c r="S581" s="170">
        <v>0</v>
      </c>
      <c r="T581" s="171">
        <f>S581*H581</f>
        <v>0</v>
      </c>
      <c r="AR581" s="18" t="s">
        <v>1879</v>
      </c>
      <c r="AT581" s="18" t="s">
        <v>1874</v>
      </c>
      <c r="AU581" s="18" t="s">
        <v>1828</v>
      </c>
      <c r="AY581" s="18" t="s">
        <v>1872</v>
      </c>
      <c r="BE581" s="172">
        <f>IF(N581="základní",J581,0)</f>
        <v>0</v>
      </c>
      <c r="BF581" s="172">
        <f>IF(N581="snížená",J581,0)</f>
        <v>0</v>
      </c>
      <c r="BG581" s="172">
        <f>IF(N581="zákl. přenesená",J581,0)</f>
        <v>0</v>
      </c>
      <c r="BH581" s="172">
        <f>IF(N581="sníž. přenesená",J581,0)</f>
        <v>0</v>
      </c>
      <c r="BI581" s="172">
        <f>IF(N581="nulová",J581,0)</f>
        <v>0</v>
      </c>
      <c r="BJ581" s="18" t="s">
        <v>1767</v>
      </c>
      <c r="BK581" s="172">
        <f>ROUND(I581*H581,2)</f>
        <v>0</v>
      </c>
      <c r="BL581" s="18" t="s">
        <v>1879</v>
      </c>
      <c r="BM581" s="18" t="s">
        <v>1714</v>
      </c>
    </row>
    <row r="582" spans="2:47" s="1" customFormat="1" ht="27">
      <c r="B582" s="35"/>
      <c r="D582" s="173" t="s">
        <v>1881</v>
      </c>
      <c r="F582" s="174" t="s">
        <v>1715</v>
      </c>
      <c r="I582" s="134"/>
      <c r="L582" s="35"/>
      <c r="M582" s="65"/>
      <c r="N582" s="36"/>
      <c r="O582" s="36"/>
      <c r="P582" s="36"/>
      <c r="Q582" s="36"/>
      <c r="R582" s="36"/>
      <c r="S582" s="36"/>
      <c r="T582" s="66"/>
      <c r="AT582" s="18" t="s">
        <v>1881</v>
      </c>
      <c r="AU582" s="18" t="s">
        <v>1828</v>
      </c>
    </row>
    <row r="583" spans="2:47" s="1" customFormat="1" ht="27">
      <c r="B583" s="35"/>
      <c r="D583" s="173" t="s">
        <v>1883</v>
      </c>
      <c r="F583" s="175" t="s">
        <v>1709</v>
      </c>
      <c r="I583" s="134"/>
      <c r="L583" s="35"/>
      <c r="M583" s="65"/>
      <c r="N583" s="36"/>
      <c r="O583" s="36"/>
      <c r="P583" s="36"/>
      <c r="Q583" s="36"/>
      <c r="R583" s="36"/>
      <c r="S583" s="36"/>
      <c r="T583" s="66"/>
      <c r="AT583" s="18" t="s">
        <v>1883</v>
      </c>
      <c r="AU583" s="18" t="s">
        <v>1828</v>
      </c>
    </row>
    <row r="584" spans="2:51" s="12" customFormat="1" ht="13.5">
      <c r="B584" s="184"/>
      <c r="D584" s="173" t="s">
        <v>1885</v>
      </c>
      <c r="E584" s="197" t="s">
        <v>1766</v>
      </c>
      <c r="F584" s="198" t="s">
        <v>1716</v>
      </c>
      <c r="H584" s="193" t="s">
        <v>1766</v>
      </c>
      <c r="I584" s="189"/>
      <c r="L584" s="184"/>
      <c r="M584" s="190"/>
      <c r="N584" s="191"/>
      <c r="O584" s="191"/>
      <c r="P584" s="191"/>
      <c r="Q584" s="191"/>
      <c r="R584" s="191"/>
      <c r="S584" s="191"/>
      <c r="T584" s="192"/>
      <c r="AT584" s="193" t="s">
        <v>1885</v>
      </c>
      <c r="AU584" s="193" t="s">
        <v>1828</v>
      </c>
      <c r="AV584" s="12" t="s">
        <v>1767</v>
      </c>
      <c r="AW584" s="12" t="s">
        <v>1783</v>
      </c>
      <c r="AX584" s="12" t="s">
        <v>1820</v>
      </c>
      <c r="AY584" s="193" t="s">
        <v>1872</v>
      </c>
    </row>
    <row r="585" spans="2:51" s="11" customFormat="1" ht="13.5">
      <c r="B585" s="176"/>
      <c r="D585" s="185" t="s">
        <v>1885</v>
      </c>
      <c r="E585" s="194" t="s">
        <v>1766</v>
      </c>
      <c r="F585" s="195" t="s">
        <v>1717</v>
      </c>
      <c r="H585" s="196">
        <v>1125</v>
      </c>
      <c r="I585" s="180"/>
      <c r="L585" s="176"/>
      <c r="M585" s="181"/>
      <c r="N585" s="182"/>
      <c r="O585" s="182"/>
      <c r="P585" s="182"/>
      <c r="Q585" s="182"/>
      <c r="R585" s="182"/>
      <c r="S585" s="182"/>
      <c r="T585" s="183"/>
      <c r="AT585" s="177" t="s">
        <v>1885</v>
      </c>
      <c r="AU585" s="177" t="s">
        <v>1828</v>
      </c>
      <c r="AV585" s="11" t="s">
        <v>1828</v>
      </c>
      <c r="AW585" s="11" t="s">
        <v>1783</v>
      </c>
      <c r="AX585" s="11" t="s">
        <v>1767</v>
      </c>
      <c r="AY585" s="177" t="s">
        <v>1872</v>
      </c>
    </row>
    <row r="586" spans="2:65" s="1" customFormat="1" ht="22.5" customHeight="1">
      <c r="B586" s="160"/>
      <c r="C586" s="161" t="s">
        <v>1718</v>
      </c>
      <c r="D586" s="161" t="s">
        <v>1874</v>
      </c>
      <c r="E586" s="162" t="s">
        <v>1719</v>
      </c>
      <c r="F586" s="163" t="s">
        <v>1720</v>
      </c>
      <c r="G586" s="164" t="s">
        <v>1347</v>
      </c>
      <c r="H586" s="165">
        <v>25</v>
      </c>
      <c r="I586" s="166"/>
      <c r="J586" s="167">
        <f>ROUND(I586*H586,2)</f>
        <v>0</v>
      </c>
      <c r="K586" s="163" t="s">
        <v>1878</v>
      </c>
      <c r="L586" s="35"/>
      <c r="M586" s="168" t="s">
        <v>1766</v>
      </c>
      <c r="N586" s="169" t="s">
        <v>1791</v>
      </c>
      <c r="O586" s="36"/>
      <c r="P586" s="170">
        <f>O586*H586</f>
        <v>0</v>
      </c>
      <c r="Q586" s="170">
        <v>0</v>
      </c>
      <c r="R586" s="170">
        <f>Q586*H586</f>
        <v>0</v>
      </c>
      <c r="S586" s="170">
        <v>0</v>
      </c>
      <c r="T586" s="171">
        <f>S586*H586</f>
        <v>0</v>
      </c>
      <c r="AR586" s="18" t="s">
        <v>1879</v>
      </c>
      <c r="AT586" s="18" t="s">
        <v>1874</v>
      </c>
      <c r="AU586" s="18" t="s">
        <v>1828</v>
      </c>
      <c r="AY586" s="18" t="s">
        <v>1872</v>
      </c>
      <c r="BE586" s="172">
        <f>IF(N586="základní",J586,0)</f>
        <v>0</v>
      </c>
      <c r="BF586" s="172">
        <f>IF(N586="snížená",J586,0)</f>
        <v>0</v>
      </c>
      <c r="BG586" s="172">
        <f>IF(N586="zákl. přenesená",J586,0)</f>
        <v>0</v>
      </c>
      <c r="BH586" s="172">
        <f>IF(N586="sníž. přenesená",J586,0)</f>
        <v>0</v>
      </c>
      <c r="BI586" s="172">
        <f>IF(N586="nulová",J586,0)</f>
        <v>0</v>
      </c>
      <c r="BJ586" s="18" t="s">
        <v>1767</v>
      </c>
      <c r="BK586" s="172">
        <f>ROUND(I586*H586,2)</f>
        <v>0</v>
      </c>
      <c r="BL586" s="18" t="s">
        <v>1879</v>
      </c>
      <c r="BM586" s="18" t="s">
        <v>1721</v>
      </c>
    </row>
    <row r="587" spans="2:47" s="1" customFormat="1" ht="13.5">
      <c r="B587" s="35"/>
      <c r="D587" s="173" t="s">
        <v>1881</v>
      </c>
      <c r="F587" s="174" t="s">
        <v>1722</v>
      </c>
      <c r="I587" s="134"/>
      <c r="L587" s="35"/>
      <c r="M587" s="65"/>
      <c r="N587" s="36"/>
      <c r="O587" s="36"/>
      <c r="P587" s="36"/>
      <c r="Q587" s="36"/>
      <c r="R587" s="36"/>
      <c r="S587" s="36"/>
      <c r="T587" s="66"/>
      <c r="AT587" s="18" t="s">
        <v>1881</v>
      </c>
      <c r="AU587" s="18" t="s">
        <v>1828</v>
      </c>
    </row>
    <row r="588" spans="2:47" s="1" customFormat="1" ht="27">
      <c r="B588" s="35"/>
      <c r="D588" s="173" t="s">
        <v>1883</v>
      </c>
      <c r="F588" s="175" t="s">
        <v>1709</v>
      </c>
      <c r="I588" s="134"/>
      <c r="L588" s="35"/>
      <c r="M588" s="65"/>
      <c r="N588" s="36"/>
      <c r="O588" s="36"/>
      <c r="P588" s="36"/>
      <c r="Q588" s="36"/>
      <c r="R588" s="36"/>
      <c r="S588" s="36"/>
      <c r="T588" s="66"/>
      <c r="AT588" s="18" t="s">
        <v>1883</v>
      </c>
      <c r="AU588" s="18" t="s">
        <v>1828</v>
      </c>
    </row>
    <row r="589" spans="2:51" s="12" customFormat="1" ht="13.5">
      <c r="B589" s="184"/>
      <c r="D589" s="173" t="s">
        <v>1885</v>
      </c>
      <c r="E589" s="197" t="s">
        <v>1766</v>
      </c>
      <c r="F589" s="198" t="s">
        <v>1658</v>
      </c>
      <c r="H589" s="193" t="s">
        <v>1766</v>
      </c>
      <c r="I589" s="189"/>
      <c r="L589" s="184"/>
      <c r="M589" s="190"/>
      <c r="N589" s="191"/>
      <c r="O589" s="191"/>
      <c r="P589" s="191"/>
      <c r="Q589" s="191"/>
      <c r="R589" s="191"/>
      <c r="S589" s="191"/>
      <c r="T589" s="192"/>
      <c r="AT589" s="193" t="s">
        <v>1885</v>
      </c>
      <c r="AU589" s="193" t="s">
        <v>1828</v>
      </c>
      <c r="AV589" s="12" t="s">
        <v>1767</v>
      </c>
      <c r="AW589" s="12" t="s">
        <v>1783</v>
      </c>
      <c r="AX589" s="12" t="s">
        <v>1820</v>
      </c>
      <c r="AY589" s="193" t="s">
        <v>1872</v>
      </c>
    </row>
    <row r="590" spans="2:51" s="11" customFormat="1" ht="13.5">
      <c r="B590" s="176"/>
      <c r="D590" s="173" t="s">
        <v>1885</v>
      </c>
      <c r="E590" s="177" t="s">
        <v>1766</v>
      </c>
      <c r="F590" s="178" t="s">
        <v>1723</v>
      </c>
      <c r="H590" s="179">
        <v>25</v>
      </c>
      <c r="I590" s="180"/>
      <c r="L590" s="176"/>
      <c r="M590" s="181"/>
      <c r="N590" s="182"/>
      <c r="O590" s="182"/>
      <c r="P590" s="182"/>
      <c r="Q590" s="182"/>
      <c r="R590" s="182"/>
      <c r="S590" s="182"/>
      <c r="T590" s="183"/>
      <c r="AT590" s="177" t="s">
        <v>1885</v>
      </c>
      <c r="AU590" s="177" t="s">
        <v>1828</v>
      </c>
      <c r="AV590" s="11" t="s">
        <v>1828</v>
      </c>
      <c r="AW590" s="11" t="s">
        <v>1783</v>
      </c>
      <c r="AX590" s="11" t="s">
        <v>1767</v>
      </c>
      <c r="AY590" s="177" t="s">
        <v>1872</v>
      </c>
    </row>
    <row r="591" spans="2:51" s="12" customFormat="1" ht="13.5">
      <c r="B591" s="184"/>
      <c r="D591" s="185" t="s">
        <v>1885</v>
      </c>
      <c r="E591" s="186" t="s">
        <v>1766</v>
      </c>
      <c r="F591" s="187" t="s">
        <v>1724</v>
      </c>
      <c r="H591" s="188" t="s">
        <v>1766</v>
      </c>
      <c r="I591" s="189"/>
      <c r="L591" s="184"/>
      <c r="M591" s="190"/>
      <c r="N591" s="191"/>
      <c r="O591" s="191"/>
      <c r="P591" s="191"/>
      <c r="Q591" s="191"/>
      <c r="R591" s="191"/>
      <c r="S591" s="191"/>
      <c r="T591" s="192"/>
      <c r="AT591" s="193" t="s">
        <v>1885</v>
      </c>
      <c r="AU591" s="193" t="s">
        <v>1828</v>
      </c>
      <c r="AV591" s="12" t="s">
        <v>1767</v>
      </c>
      <c r="AW591" s="12" t="s">
        <v>1783</v>
      </c>
      <c r="AX591" s="12" t="s">
        <v>1820</v>
      </c>
      <c r="AY591" s="193" t="s">
        <v>1872</v>
      </c>
    </row>
    <row r="592" spans="2:65" s="1" customFormat="1" ht="22.5" customHeight="1">
      <c r="B592" s="160"/>
      <c r="C592" s="161" t="s">
        <v>1725</v>
      </c>
      <c r="D592" s="161" t="s">
        <v>1874</v>
      </c>
      <c r="E592" s="162" t="s">
        <v>1726</v>
      </c>
      <c r="F592" s="163" t="s">
        <v>1727</v>
      </c>
      <c r="G592" s="164" t="s">
        <v>1347</v>
      </c>
      <c r="H592" s="165">
        <v>1500</v>
      </c>
      <c r="I592" s="166"/>
      <c r="J592" s="167">
        <f>ROUND(I592*H592,2)</f>
        <v>0</v>
      </c>
      <c r="K592" s="163" t="s">
        <v>1878</v>
      </c>
      <c r="L592" s="35"/>
      <c r="M592" s="168" t="s">
        <v>1766</v>
      </c>
      <c r="N592" s="169" t="s">
        <v>1791</v>
      </c>
      <c r="O592" s="36"/>
      <c r="P592" s="170">
        <f>O592*H592</f>
        <v>0</v>
      </c>
      <c r="Q592" s="170">
        <v>0</v>
      </c>
      <c r="R592" s="170">
        <f>Q592*H592</f>
        <v>0</v>
      </c>
      <c r="S592" s="170">
        <v>0</v>
      </c>
      <c r="T592" s="171">
        <f>S592*H592</f>
        <v>0</v>
      </c>
      <c r="AR592" s="18" t="s">
        <v>1879</v>
      </c>
      <c r="AT592" s="18" t="s">
        <v>1874</v>
      </c>
      <c r="AU592" s="18" t="s">
        <v>1828</v>
      </c>
      <c r="AY592" s="18" t="s">
        <v>1872</v>
      </c>
      <c r="BE592" s="172">
        <f>IF(N592="základní",J592,0)</f>
        <v>0</v>
      </c>
      <c r="BF592" s="172">
        <f>IF(N592="snížená",J592,0)</f>
        <v>0</v>
      </c>
      <c r="BG592" s="172">
        <f>IF(N592="zákl. přenesená",J592,0)</f>
        <v>0</v>
      </c>
      <c r="BH592" s="172">
        <f>IF(N592="sníž. přenesená",J592,0)</f>
        <v>0</v>
      </c>
      <c r="BI592" s="172">
        <f>IF(N592="nulová",J592,0)</f>
        <v>0</v>
      </c>
      <c r="BJ592" s="18" t="s">
        <v>1767</v>
      </c>
      <c r="BK592" s="172">
        <f>ROUND(I592*H592,2)</f>
        <v>0</v>
      </c>
      <c r="BL592" s="18" t="s">
        <v>1879</v>
      </c>
      <c r="BM592" s="18" t="s">
        <v>1728</v>
      </c>
    </row>
    <row r="593" spans="2:47" s="1" customFormat="1" ht="27">
      <c r="B593" s="35"/>
      <c r="D593" s="173" t="s">
        <v>1881</v>
      </c>
      <c r="F593" s="174" t="s">
        <v>1729</v>
      </c>
      <c r="I593" s="134"/>
      <c r="L593" s="35"/>
      <c r="M593" s="65"/>
      <c r="N593" s="36"/>
      <c r="O593" s="36"/>
      <c r="P593" s="36"/>
      <c r="Q593" s="36"/>
      <c r="R593" s="36"/>
      <c r="S593" s="36"/>
      <c r="T593" s="66"/>
      <c r="AT593" s="18" t="s">
        <v>1881</v>
      </c>
      <c r="AU593" s="18" t="s">
        <v>1828</v>
      </c>
    </row>
    <row r="594" spans="2:47" s="1" customFormat="1" ht="27">
      <c r="B594" s="35"/>
      <c r="D594" s="173" t="s">
        <v>1883</v>
      </c>
      <c r="F594" s="175" t="s">
        <v>1709</v>
      </c>
      <c r="I594" s="134"/>
      <c r="L594" s="35"/>
      <c r="M594" s="65"/>
      <c r="N594" s="36"/>
      <c r="O594" s="36"/>
      <c r="P594" s="36"/>
      <c r="Q594" s="36"/>
      <c r="R594" s="36"/>
      <c r="S594" s="36"/>
      <c r="T594" s="66"/>
      <c r="AT594" s="18" t="s">
        <v>1883</v>
      </c>
      <c r="AU594" s="18" t="s">
        <v>1828</v>
      </c>
    </row>
    <row r="595" spans="2:51" s="12" customFormat="1" ht="13.5">
      <c r="B595" s="184"/>
      <c r="D595" s="173" t="s">
        <v>1885</v>
      </c>
      <c r="E595" s="197" t="s">
        <v>1766</v>
      </c>
      <c r="F595" s="198" t="s">
        <v>1730</v>
      </c>
      <c r="H595" s="193" t="s">
        <v>1766</v>
      </c>
      <c r="I595" s="189"/>
      <c r="L595" s="184"/>
      <c r="M595" s="190"/>
      <c r="N595" s="191"/>
      <c r="O595" s="191"/>
      <c r="P595" s="191"/>
      <c r="Q595" s="191"/>
      <c r="R595" s="191"/>
      <c r="S595" s="191"/>
      <c r="T595" s="192"/>
      <c r="AT595" s="193" t="s">
        <v>1885</v>
      </c>
      <c r="AU595" s="193" t="s">
        <v>1828</v>
      </c>
      <c r="AV595" s="12" t="s">
        <v>1767</v>
      </c>
      <c r="AW595" s="12" t="s">
        <v>1783</v>
      </c>
      <c r="AX595" s="12" t="s">
        <v>1820</v>
      </c>
      <c r="AY595" s="193" t="s">
        <v>1872</v>
      </c>
    </row>
    <row r="596" spans="2:51" s="11" customFormat="1" ht="13.5">
      <c r="B596" s="176"/>
      <c r="D596" s="185" t="s">
        <v>1885</v>
      </c>
      <c r="E596" s="194" t="s">
        <v>1766</v>
      </c>
      <c r="F596" s="195" t="s">
        <v>1731</v>
      </c>
      <c r="H596" s="196">
        <v>1500</v>
      </c>
      <c r="I596" s="180"/>
      <c r="L596" s="176"/>
      <c r="M596" s="181"/>
      <c r="N596" s="182"/>
      <c r="O596" s="182"/>
      <c r="P596" s="182"/>
      <c r="Q596" s="182"/>
      <c r="R596" s="182"/>
      <c r="S596" s="182"/>
      <c r="T596" s="183"/>
      <c r="AT596" s="177" t="s">
        <v>1885</v>
      </c>
      <c r="AU596" s="177" t="s">
        <v>1828</v>
      </c>
      <c r="AV596" s="11" t="s">
        <v>1828</v>
      </c>
      <c r="AW596" s="11" t="s">
        <v>1783</v>
      </c>
      <c r="AX596" s="11" t="s">
        <v>1767</v>
      </c>
      <c r="AY596" s="177" t="s">
        <v>1872</v>
      </c>
    </row>
    <row r="597" spans="2:65" s="1" customFormat="1" ht="22.5" customHeight="1">
      <c r="B597" s="160"/>
      <c r="C597" s="161" t="s">
        <v>1732</v>
      </c>
      <c r="D597" s="161" t="s">
        <v>1874</v>
      </c>
      <c r="E597" s="162" t="s">
        <v>1733</v>
      </c>
      <c r="F597" s="163" t="s">
        <v>1734</v>
      </c>
      <c r="G597" s="164" t="s">
        <v>1347</v>
      </c>
      <c r="H597" s="165">
        <v>1</v>
      </c>
      <c r="I597" s="166"/>
      <c r="J597" s="167">
        <f>ROUND(I597*H597,2)</f>
        <v>0</v>
      </c>
      <c r="K597" s="163" t="s">
        <v>1878</v>
      </c>
      <c r="L597" s="35"/>
      <c r="M597" s="168" t="s">
        <v>1766</v>
      </c>
      <c r="N597" s="169" t="s">
        <v>1791</v>
      </c>
      <c r="O597" s="36"/>
      <c r="P597" s="170">
        <f>O597*H597</f>
        <v>0</v>
      </c>
      <c r="Q597" s="170">
        <v>0</v>
      </c>
      <c r="R597" s="170">
        <f>Q597*H597</f>
        <v>0</v>
      </c>
      <c r="S597" s="170">
        <v>0</v>
      </c>
      <c r="T597" s="171">
        <f>S597*H597</f>
        <v>0</v>
      </c>
      <c r="AR597" s="18" t="s">
        <v>1879</v>
      </c>
      <c r="AT597" s="18" t="s">
        <v>1874</v>
      </c>
      <c r="AU597" s="18" t="s">
        <v>1828</v>
      </c>
      <c r="AY597" s="18" t="s">
        <v>1872</v>
      </c>
      <c r="BE597" s="172">
        <f>IF(N597="základní",J597,0)</f>
        <v>0</v>
      </c>
      <c r="BF597" s="172">
        <f>IF(N597="snížená",J597,0)</f>
        <v>0</v>
      </c>
      <c r="BG597" s="172">
        <f>IF(N597="zákl. přenesená",J597,0)</f>
        <v>0</v>
      </c>
      <c r="BH597" s="172">
        <f>IF(N597="sníž. přenesená",J597,0)</f>
        <v>0</v>
      </c>
      <c r="BI597" s="172">
        <f>IF(N597="nulová",J597,0)</f>
        <v>0</v>
      </c>
      <c r="BJ597" s="18" t="s">
        <v>1767</v>
      </c>
      <c r="BK597" s="172">
        <f>ROUND(I597*H597,2)</f>
        <v>0</v>
      </c>
      <c r="BL597" s="18" t="s">
        <v>1879</v>
      </c>
      <c r="BM597" s="18" t="s">
        <v>1735</v>
      </c>
    </row>
    <row r="598" spans="2:47" s="1" customFormat="1" ht="13.5">
      <c r="B598" s="35"/>
      <c r="D598" s="173" t="s">
        <v>1881</v>
      </c>
      <c r="F598" s="174" t="s">
        <v>1736</v>
      </c>
      <c r="I598" s="134"/>
      <c r="L598" s="35"/>
      <c r="M598" s="65"/>
      <c r="N598" s="36"/>
      <c r="O598" s="36"/>
      <c r="P598" s="36"/>
      <c r="Q598" s="36"/>
      <c r="R598" s="36"/>
      <c r="S598" s="36"/>
      <c r="T598" s="66"/>
      <c r="AT598" s="18" t="s">
        <v>1881</v>
      </c>
      <c r="AU598" s="18" t="s">
        <v>1828</v>
      </c>
    </row>
    <row r="599" spans="2:47" s="1" customFormat="1" ht="27">
      <c r="B599" s="35"/>
      <c r="D599" s="173" t="s">
        <v>1883</v>
      </c>
      <c r="F599" s="175" t="s">
        <v>1737</v>
      </c>
      <c r="I599" s="134"/>
      <c r="L599" s="35"/>
      <c r="M599" s="65"/>
      <c r="N599" s="36"/>
      <c r="O599" s="36"/>
      <c r="P599" s="36"/>
      <c r="Q599" s="36"/>
      <c r="R599" s="36"/>
      <c r="S599" s="36"/>
      <c r="T599" s="66"/>
      <c r="AT599" s="18" t="s">
        <v>1883</v>
      </c>
      <c r="AU599" s="18" t="s">
        <v>1828</v>
      </c>
    </row>
    <row r="600" spans="2:51" s="12" customFormat="1" ht="13.5">
      <c r="B600" s="184"/>
      <c r="D600" s="173" t="s">
        <v>1885</v>
      </c>
      <c r="E600" s="197" t="s">
        <v>1766</v>
      </c>
      <c r="F600" s="198" t="s">
        <v>1658</v>
      </c>
      <c r="H600" s="193" t="s">
        <v>1766</v>
      </c>
      <c r="I600" s="189"/>
      <c r="L600" s="184"/>
      <c r="M600" s="190"/>
      <c r="N600" s="191"/>
      <c r="O600" s="191"/>
      <c r="P600" s="191"/>
      <c r="Q600" s="191"/>
      <c r="R600" s="191"/>
      <c r="S600" s="191"/>
      <c r="T600" s="192"/>
      <c r="AT600" s="193" t="s">
        <v>1885</v>
      </c>
      <c r="AU600" s="193" t="s">
        <v>1828</v>
      </c>
      <c r="AV600" s="12" t="s">
        <v>1767</v>
      </c>
      <c r="AW600" s="12" t="s">
        <v>1783</v>
      </c>
      <c r="AX600" s="12" t="s">
        <v>1820</v>
      </c>
      <c r="AY600" s="193" t="s">
        <v>1872</v>
      </c>
    </row>
    <row r="601" spans="2:51" s="11" customFormat="1" ht="13.5">
      <c r="B601" s="176"/>
      <c r="D601" s="185" t="s">
        <v>1885</v>
      </c>
      <c r="E601" s="194" t="s">
        <v>1766</v>
      </c>
      <c r="F601" s="195" t="s">
        <v>1738</v>
      </c>
      <c r="H601" s="196">
        <v>1</v>
      </c>
      <c r="I601" s="180"/>
      <c r="L601" s="176"/>
      <c r="M601" s="181"/>
      <c r="N601" s="182"/>
      <c r="O601" s="182"/>
      <c r="P601" s="182"/>
      <c r="Q601" s="182"/>
      <c r="R601" s="182"/>
      <c r="S601" s="182"/>
      <c r="T601" s="183"/>
      <c r="AT601" s="177" t="s">
        <v>1885</v>
      </c>
      <c r="AU601" s="177" t="s">
        <v>1828</v>
      </c>
      <c r="AV601" s="11" t="s">
        <v>1828</v>
      </c>
      <c r="AW601" s="11" t="s">
        <v>1783</v>
      </c>
      <c r="AX601" s="11" t="s">
        <v>1767</v>
      </c>
      <c r="AY601" s="177" t="s">
        <v>1872</v>
      </c>
    </row>
    <row r="602" spans="2:65" s="1" customFormat="1" ht="31.5" customHeight="1">
      <c r="B602" s="160"/>
      <c r="C602" s="161" t="s">
        <v>1739</v>
      </c>
      <c r="D602" s="161" t="s">
        <v>1874</v>
      </c>
      <c r="E602" s="162" t="s">
        <v>1740</v>
      </c>
      <c r="F602" s="163" t="s">
        <v>1741</v>
      </c>
      <c r="G602" s="164" t="s">
        <v>1347</v>
      </c>
      <c r="H602" s="165">
        <v>45</v>
      </c>
      <c r="I602" s="166"/>
      <c r="J602" s="167">
        <f>ROUND(I602*H602,2)</f>
        <v>0</v>
      </c>
      <c r="K602" s="163" t="s">
        <v>1878</v>
      </c>
      <c r="L602" s="35"/>
      <c r="M602" s="168" t="s">
        <v>1766</v>
      </c>
      <c r="N602" s="169" t="s">
        <v>1791</v>
      </c>
      <c r="O602" s="36"/>
      <c r="P602" s="170">
        <f>O602*H602</f>
        <v>0</v>
      </c>
      <c r="Q602" s="170">
        <v>0</v>
      </c>
      <c r="R602" s="170">
        <f>Q602*H602</f>
        <v>0</v>
      </c>
      <c r="S602" s="170">
        <v>0</v>
      </c>
      <c r="T602" s="171">
        <f>S602*H602</f>
        <v>0</v>
      </c>
      <c r="AR602" s="18" t="s">
        <v>1879</v>
      </c>
      <c r="AT602" s="18" t="s">
        <v>1874</v>
      </c>
      <c r="AU602" s="18" t="s">
        <v>1828</v>
      </c>
      <c r="AY602" s="18" t="s">
        <v>1872</v>
      </c>
      <c r="BE602" s="172">
        <f>IF(N602="základní",J602,0)</f>
        <v>0</v>
      </c>
      <c r="BF602" s="172">
        <f>IF(N602="snížená",J602,0)</f>
        <v>0</v>
      </c>
      <c r="BG602" s="172">
        <f>IF(N602="zákl. přenesená",J602,0)</f>
        <v>0</v>
      </c>
      <c r="BH602" s="172">
        <f>IF(N602="sníž. přenesená",J602,0)</f>
        <v>0</v>
      </c>
      <c r="BI602" s="172">
        <f>IF(N602="nulová",J602,0)</f>
        <v>0</v>
      </c>
      <c r="BJ602" s="18" t="s">
        <v>1767</v>
      </c>
      <c r="BK602" s="172">
        <f>ROUND(I602*H602,2)</f>
        <v>0</v>
      </c>
      <c r="BL602" s="18" t="s">
        <v>1879</v>
      </c>
      <c r="BM602" s="18" t="s">
        <v>1742</v>
      </c>
    </row>
    <row r="603" spans="2:47" s="1" customFormat="1" ht="27">
      <c r="B603" s="35"/>
      <c r="D603" s="173" t="s">
        <v>1881</v>
      </c>
      <c r="F603" s="174" t="s">
        <v>859</v>
      </c>
      <c r="I603" s="134"/>
      <c r="L603" s="35"/>
      <c r="M603" s="65"/>
      <c r="N603" s="36"/>
      <c r="O603" s="36"/>
      <c r="P603" s="36"/>
      <c r="Q603" s="36"/>
      <c r="R603" s="36"/>
      <c r="S603" s="36"/>
      <c r="T603" s="66"/>
      <c r="AT603" s="18" t="s">
        <v>1881</v>
      </c>
      <c r="AU603" s="18" t="s">
        <v>1828</v>
      </c>
    </row>
    <row r="604" spans="2:47" s="1" customFormat="1" ht="27">
      <c r="B604" s="35"/>
      <c r="D604" s="173" t="s">
        <v>1883</v>
      </c>
      <c r="F604" s="175" t="s">
        <v>1737</v>
      </c>
      <c r="I604" s="134"/>
      <c r="L604" s="35"/>
      <c r="M604" s="65"/>
      <c r="N604" s="36"/>
      <c r="O604" s="36"/>
      <c r="P604" s="36"/>
      <c r="Q604" s="36"/>
      <c r="R604" s="36"/>
      <c r="S604" s="36"/>
      <c r="T604" s="66"/>
      <c r="AT604" s="18" t="s">
        <v>1883</v>
      </c>
      <c r="AU604" s="18" t="s">
        <v>1828</v>
      </c>
    </row>
    <row r="605" spans="2:51" s="12" customFormat="1" ht="13.5">
      <c r="B605" s="184"/>
      <c r="D605" s="173" t="s">
        <v>1885</v>
      </c>
      <c r="E605" s="197" t="s">
        <v>1766</v>
      </c>
      <c r="F605" s="198" t="s">
        <v>860</v>
      </c>
      <c r="H605" s="193" t="s">
        <v>1766</v>
      </c>
      <c r="I605" s="189"/>
      <c r="L605" s="184"/>
      <c r="M605" s="190"/>
      <c r="N605" s="191"/>
      <c r="O605" s="191"/>
      <c r="P605" s="191"/>
      <c r="Q605" s="191"/>
      <c r="R605" s="191"/>
      <c r="S605" s="191"/>
      <c r="T605" s="192"/>
      <c r="AT605" s="193" t="s">
        <v>1885</v>
      </c>
      <c r="AU605" s="193" t="s">
        <v>1828</v>
      </c>
      <c r="AV605" s="12" t="s">
        <v>1767</v>
      </c>
      <c r="AW605" s="12" t="s">
        <v>1783</v>
      </c>
      <c r="AX605" s="12" t="s">
        <v>1820</v>
      </c>
      <c r="AY605" s="193" t="s">
        <v>1872</v>
      </c>
    </row>
    <row r="606" spans="2:51" s="11" customFormat="1" ht="13.5">
      <c r="B606" s="176"/>
      <c r="D606" s="185" t="s">
        <v>1885</v>
      </c>
      <c r="E606" s="194" t="s">
        <v>1766</v>
      </c>
      <c r="F606" s="195" t="s">
        <v>861</v>
      </c>
      <c r="H606" s="196">
        <v>45</v>
      </c>
      <c r="I606" s="180"/>
      <c r="L606" s="176"/>
      <c r="M606" s="181"/>
      <c r="N606" s="182"/>
      <c r="O606" s="182"/>
      <c r="P606" s="182"/>
      <c r="Q606" s="182"/>
      <c r="R606" s="182"/>
      <c r="S606" s="182"/>
      <c r="T606" s="183"/>
      <c r="AT606" s="177" t="s">
        <v>1885</v>
      </c>
      <c r="AU606" s="177" t="s">
        <v>1828</v>
      </c>
      <c r="AV606" s="11" t="s">
        <v>1828</v>
      </c>
      <c r="AW606" s="11" t="s">
        <v>1783</v>
      </c>
      <c r="AX606" s="11" t="s">
        <v>1767</v>
      </c>
      <c r="AY606" s="177" t="s">
        <v>1872</v>
      </c>
    </row>
    <row r="607" spans="2:65" s="1" customFormat="1" ht="22.5" customHeight="1">
      <c r="B607" s="160"/>
      <c r="C607" s="161" t="s">
        <v>862</v>
      </c>
      <c r="D607" s="161" t="s">
        <v>1874</v>
      </c>
      <c r="E607" s="162" t="s">
        <v>863</v>
      </c>
      <c r="F607" s="163" t="s">
        <v>864</v>
      </c>
      <c r="G607" s="164" t="s">
        <v>1347</v>
      </c>
      <c r="H607" s="165">
        <v>12</v>
      </c>
      <c r="I607" s="166"/>
      <c r="J607" s="167">
        <f>ROUND(I607*H607,2)</f>
        <v>0</v>
      </c>
      <c r="K607" s="163" t="s">
        <v>1878</v>
      </c>
      <c r="L607" s="35"/>
      <c r="M607" s="168" t="s">
        <v>1766</v>
      </c>
      <c r="N607" s="169" t="s">
        <v>1791</v>
      </c>
      <c r="O607" s="36"/>
      <c r="P607" s="170">
        <f>O607*H607</f>
        <v>0</v>
      </c>
      <c r="Q607" s="170">
        <v>0.0007</v>
      </c>
      <c r="R607" s="170">
        <f>Q607*H607</f>
        <v>0.0084</v>
      </c>
      <c r="S607" s="170">
        <v>0</v>
      </c>
      <c r="T607" s="171">
        <f>S607*H607</f>
        <v>0</v>
      </c>
      <c r="AR607" s="18" t="s">
        <v>1879</v>
      </c>
      <c r="AT607" s="18" t="s">
        <v>1874</v>
      </c>
      <c r="AU607" s="18" t="s">
        <v>1828</v>
      </c>
      <c r="AY607" s="18" t="s">
        <v>1872</v>
      </c>
      <c r="BE607" s="172">
        <f>IF(N607="základní",J607,0)</f>
        <v>0</v>
      </c>
      <c r="BF607" s="172">
        <f>IF(N607="snížená",J607,0)</f>
        <v>0</v>
      </c>
      <c r="BG607" s="172">
        <f>IF(N607="zákl. přenesená",J607,0)</f>
        <v>0</v>
      </c>
      <c r="BH607" s="172">
        <f>IF(N607="sníž. přenesená",J607,0)</f>
        <v>0</v>
      </c>
      <c r="BI607" s="172">
        <f>IF(N607="nulová",J607,0)</f>
        <v>0</v>
      </c>
      <c r="BJ607" s="18" t="s">
        <v>1767</v>
      </c>
      <c r="BK607" s="172">
        <f>ROUND(I607*H607,2)</f>
        <v>0</v>
      </c>
      <c r="BL607" s="18" t="s">
        <v>1879</v>
      </c>
      <c r="BM607" s="18" t="s">
        <v>865</v>
      </c>
    </row>
    <row r="608" spans="2:47" s="1" customFormat="1" ht="13.5">
      <c r="B608" s="35"/>
      <c r="D608" s="173" t="s">
        <v>1881</v>
      </c>
      <c r="F608" s="174" t="s">
        <v>866</v>
      </c>
      <c r="I608" s="134"/>
      <c r="L608" s="35"/>
      <c r="M608" s="65"/>
      <c r="N608" s="36"/>
      <c r="O608" s="36"/>
      <c r="P608" s="36"/>
      <c r="Q608" s="36"/>
      <c r="R608" s="36"/>
      <c r="S608" s="36"/>
      <c r="T608" s="66"/>
      <c r="AT608" s="18" t="s">
        <v>1881</v>
      </c>
      <c r="AU608" s="18" t="s">
        <v>1828</v>
      </c>
    </row>
    <row r="609" spans="2:47" s="1" customFormat="1" ht="148.5">
      <c r="B609" s="35"/>
      <c r="D609" s="173" t="s">
        <v>1883</v>
      </c>
      <c r="F609" s="175" t="s">
        <v>867</v>
      </c>
      <c r="I609" s="134"/>
      <c r="L609" s="35"/>
      <c r="M609" s="65"/>
      <c r="N609" s="36"/>
      <c r="O609" s="36"/>
      <c r="P609" s="36"/>
      <c r="Q609" s="36"/>
      <c r="R609" s="36"/>
      <c r="S609" s="36"/>
      <c r="T609" s="66"/>
      <c r="AT609" s="18" t="s">
        <v>1883</v>
      </c>
      <c r="AU609" s="18" t="s">
        <v>1828</v>
      </c>
    </row>
    <row r="610" spans="2:51" s="12" customFormat="1" ht="13.5">
      <c r="B610" s="184"/>
      <c r="D610" s="173" t="s">
        <v>1885</v>
      </c>
      <c r="E610" s="197" t="s">
        <v>1766</v>
      </c>
      <c r="F610" s="198" t="s">
        <v>868</v>
      </c>
      <c r="H610" s="193" t="s">
        <v>1766</v>
      </c>
      <c r="I610" s="189"/>
      <c r="L610" s="184"/>
      <c r="M610" s="190"/>
      <c r="N610" s="191"/>
      <c r="O610" s="191"/>
      <c r="P610" s="191"/>
      <c r="Q610" s="191"/>
      <c r="R610" s="191"/>
      <c r="S610" s="191"/>
      <c r="T610" s="192"/>
      <c r="AT610" s="193" t="s">
        <v>1885</v>
      </c>
      <c r="AU610" s="193" t="s">
        <v>1828</v>
      </c>
      <c r="AV610" s="12" t="s">
        <v>1767</v>
      </c>
      <c r="AW610" s="12" t="s">
        <v>1783</v>
      </c>
      <c r="AX610" s="12" t="s">
        <v>1820</v>
      </c>
      <c r="AY610" s="193" t="s">
        <v>1872</v>
      </c>
    </row>
    <row r="611" spans="2:51" s="11" customFormat="1" ht="13.5">
      <c r="B611" s="176"/>
      <c r="D611" s="173" t="s">
        <v>1885</v>
      </c>
      <c r="E611" s="177" t="s">
        <v>1766</v>
      </c>
      <c r="F611" s="178" t="s">
        <v>869</v>
      </c>
      <c r="H611" s="179">
        <v>2</v>
      </c>
      <c r="I611" s="180"/>
      <c r="L611" s="176"/>
      <c r="M611" s="181"/>
      <c r="N611" s="182"/>
      <c r="O611" s="182"/>
      <c r="P611" s="182"/>
      <c r="Q611" s="182"/>
      <c r="R611" s="182"/>
      <c r="S611" s="182"/>
      <c r="T611" s="183"/>
      <c r="AT611" s="177" t="s">
        <v>1885</v>
      </c>
      <c r="AU611" s="177" t="s">
        <v>1828</v>
      </c>
      <c r="AV611" s="11" t="s">
        <v>1828</v>
      </c>
      <c r="AW611" s="11" t="s">
        <v>1783</v>
      </c>
      <c r="AX611" s="11" t="s">
        <v>1820</v>
      </c>
      <c r="AY611" s="177" t="s">
        <v>1872</v>
      </c>
    </row>
    <row r="612" spans="2:51" s="11" customFormat="1" ht="13.5">
      <c r="B612" s="176"/>
      <c r="D612" s="173" t="s">
        <v>1885</v>
      </c>
      <c r="E612" s="177" t="s">
        <v>1766</v>
      </c>
      <c r="F612" s="178" t="s">
        <v>870</v>
      </c>
      <c r="H612" s="179">
        <v>2</v>
      </c>
      <c r="I612" s="180"/>
      <c r="L612" s="176"/>
      <c r="M612" s="181"/>
      <c r="N612" s="182"/>
      <c r="O612" s="182"/>
      <c r="P612" s="182"/>
      <c r="Q612" s="182"/>
      <c r="R612" s="182"/>
      <c r="S612" s="182"/>
      <c r="T612" s="183"/>
      <c r="AT612" s="177" t="s">
        <v>1885</v>
      </c>
      <c r="AU612" s="177" t="s">
        <v>1828</v>
      </c>
      <c r="AV612" s="11" t="s">
        <v>1828</v>
      </c>
      <c r="AW612" s="11" t="s">
        <v>1783</v>
      </c>
      <c r="AX612" s="11" t="s">
        <v>1820</v>
      </c>
      <c r="AY612" s="177" t="s">
        <v>1872</v>
      </c>
    </row>
    <row r="613" spans="2:51" s="11" customFormat="1" ht="13.5">
      <c r="B613" s="176"/>
      <c r="D613" s="173" t="s">
        <v>1885</v>
      </c>
      <c r="E613" s="177" t="s">
        <v>1766</v>
      </c>
      <c r="F613" s="178" t="s">
        <v>871</v>
      </c>
      <c r="H613" s="179">
        <v>6</v>
      </c>
      <c r="I613" s="180"/>
      <c r="L613" s="176"/>
      <c r="M613" s="181"/>
      <c r="N613" s="182"/>
      <c r="O613" s="182"/>
      <c r="P613" s="182"/>
      <c r="Q613" s="182"/>
      <c r="R613" s="182"/>
      <c r="S613" s="182"/>
      <c r="T613" s="183"/>
      <c r="AT613" s="177" t="s">
        <v>1885</v>
      </c>
      <c r="AU613" s="177" t="s">
        <v>1828</v>
      </c>
      <c r="AV613" s="11" t="s">
        <v>1828</v>
      </c>
      <c r="AW613" s="11" t="s">
        <v>1783</v>
      </c>
      <c r="AX613" s="11" t="s">
        <v>1820</v>
      </c>
      <c r="AY613" s="177" t="s">
        <v>1872</v>
      </c>
    </row>
    <row r="614" spans="2:51" s="11" customFormat="1" ht="13.5">
      <c r="B614" s="176"/>
      <c r="D614" s="173" t="s">
        <v>1885</v>
      </c>
      <c r="E614" s="177" t="s">
        <v>1766</v>
      </c>
      <c r="F614" s="178" t="s">
        <v>872</v>
      </c>
      <c r="H614" s="179">
        <v>2</v>
      </c>
      <c r="I614" s="180"/>
      <c r="L614" s="176"/>
      <c r="M614" s="181"/>
      <c r="N614" s="182"/>
      <c r="O614" s="182"/>
      <c r="P614" s="182"/>
      <c r="Q614" s="182"/>
      <c r="R614" s="182"/>
      <c r="S614" s="182"/>
      <c r="T614" s="183"/>
      <c r="AT614" s="177" t="s">
        <v>1885</v>
      </c>
      <c r="AU614" s="177" t="s">
        <v>1828</v>
      </c>
      <c r="AV614" s="11" t="s">
        <v>1828</v>
      </c>
      <c r="AW614" s="11" t="s">
        <v>1783</v>
      </c>
      <c r="AX614" s="11" t="s">
        <v>1820</v>
      </c>
      <c r="AY614" s="177" t="s">
        <v>1872</v>
      </c>
    </row>
    <row r="615" spans="2:51" s="13" customFormat="1" ht="13.5">
      <c r="B615" s="199"/>
      <c r="D615" s="185" t="s">
        <v>1885</v>
      </c>
      <c r="E615" s="200" t="s">
        <v>1766</v>
      </c>
      <c r="F615" s="201" t="s">
        <v>1916</v>
      </c>
      <c r="H615" s="202">
        <v>12</v>
      </c>
      <c r="I615" s="203"/>
      <c r="L615" s="199"/>
      <c r="M615" s="204"/>
      <c r="N615" s="205"/>
      <c r="O615" s="205"/>
      <c r="P615" s="205"/>
      <c r="Q615" s="205"/>
      <c r="R615" s="205"/>
      <c r="S615" s="205"/>
      <c r="T615" s="206"/>
      <c r="AT615" s="207" t="s">
        <v>1885</v>
      </c>
      <c r="AU615" s="207" t="s">
        <v>1828</v>
      </c>
      <c r="AV615" s="13" t="s">
        <v>1879</v>
      </c>
      <c r="AW615" s="13" t="s">
        <v>1783</v>
      </c>
      <c r="AX615" s="13" t="s">
        <v>1767</v>
      </c>
      <c r="AY615" s="207" t="s">
        <v>1872</v>
      </c>
    </row>
    <row r="616" spans="2:65" s="1" customFormat="1" ht="22.5" customHeight="1">
      <c r="B616" s="160"/>
      <c r="C616" s="209" t="s">
        <v>873</v>
      </c>
      <c r="D616" s="209" t="s">
        <v>1282</v>
      </c>
      <c r="E616" s="210" t="s">
        <v>874</v>
      </c>
      <c r="F616" s="211" t="s">
        <v>875</v>
      </c>
      <c r="G616" s="212" t="s">
        <v>1347</v>
      </c>
      <c r="H616" s="213">
        <v>2</v>
      </c>
      <c r="I616" s="214"/>
      <c r="J616" s="215">
        <f>ROUND(I616*H616,2)</f>
        <v>0</v>
      </c>
      <c r="K616" s="211" t="s">
        <v>1878</v>
      </c>
      <c r="L616" s="216"/>
      <c r="M616" s="217" t="s">
        <v>1766</v>
      </c>
      <c r="N616" s="218" t="s">
        <v>1791</v>
      </c>
      <c r="O616" s="36"/>
      <c r="P616" s="170">
        <f>O616*H616</f>
        <v>0</v>
      </c>
      <c r="Q616" s="170">
        <v>0.0021</v>
      </c>
      <c r="R616" s="170">
        <f>Q616*H616</f>
        <v>0.0042</v>
      </c>
      <c r="S616" s="170">
        <v>0</v>
      </c>
      <c r="T616" s="171">
        <f>S616*H616</f>
        <v>0</v>
      </c>
      <c r="AR616" s="18" t="s">
        <v>1933</v>
      </c>
      <c r="AT616" s="18" t="s">
        <v>1282</v>
      </c>
      <c r="AU616" s="18" t="s">
        <v>1828</v>
      </c>
      <c r="AY616" s="18" t="s">
        <v>1872</v>
      </c>
      <c r="BE616" s="172">
        <f>IF(N616="základní",J616,0)</f>
        <v>0</v>
      </c>
      <c r="BF616" s="172">
        <f>IF(N616="snížená",J616,0)</f>
        <v>0</v>
      </c>
      <c r="BG616" s="172">
        <f>IF(N616="zákl. přenesená",J616,0)</f>
        <v>0</v>
      </c>
      <c r="BH616" s="172">
        <f>IF(N616="sníž. přenesená",J616,0)</f>
        <v>0</v>
      </c>
      <c r="BI616" s="172">
        <f>IF(N616="nulová",J616,0)</f>
        <v>0</v>
      </c>
      <c r="BJ616" s="18" t="s">
        <v>1767</v>
      </c>
      <c r="BK616" s="172">
        <f>ROUND(I616*H616,2)</f>
        <v>0</v>
      </c>
      <c r="BL616" s="18" t="s">
        <v>1879</v>
      </c>
      <c r="BM616" s="18" t="s">
        <v>876</v>
      </c>
    </row>
    <row r="617" spans="2:47" s="1" customFormat="1" ht="40.5">
      <c r="B617" s="35"/>
      <c r="D617" s="173" t="s">
        <v>1881</v>
      </c>
      <c r="F617" s="174" t="s">
        <v>877</v>
      </c>
      <c r="I617" s="134"/>
      <c r="L617" s="35"/>
      <c r="M617" s="65"/>
      <c r="N617" s="36"/>
      <c r="O617" s="36"/>
      <c r="P617" s="36"/>
      <c r="Q617" s="36"/>
      <c r="R617" s="36"/>
      <c r="S617" s="36"/>
      <c r="T617" s="66"/>
      <c r="AT617" s="18" t="s">
        <v>1881</v>
      </c>
      <c r="AU617" s="18" t="s">
        <v>1828</v>
      </c>
    </row>
    <row r="618" spans="2:51" s="12" customFormat="1" ht="13.5">
      <c r="B618" s="184"/>
      <c r="D618" s="173" t="s">
        <v>1885</v>
      </c>
      <c r="E618" s="197" t="s">
        <v>1766</v>
      </c>
      <c r="F618" s="198" t="s">
        <v>878</v>
      </c>
      <c r="H618" s="193" t="s">
        <v>1766</v>
      </c>
      <c r="I618" s="189"/>
      <c r="L618" s="184"/>
      <c r="M618" s="190"/>
      <c r="N618" s="191"/>
      <c r="O618" s="191"/>
      <c r="P618" s="191"/>
      <c r="Q618" s="191"/>
      <c r="R618" s="191"/>
      <c r="S618" s="191"/>
      <c r="T618" s="192"/>
      <c r="AT618" s="193" t="s">
        <v>1885</v>
      </c>
      <c r="AU618" s="193" t="s">
        <v>1828</v>
      </c>
      <c r="AV618" s="12" t="s">
        <v>1767</v>
      </c>
      <c r="AW618" s="12" t="s">
        <v>1783</v>
      </c>
      <c r="AX618" s="12" t="s">
        <v>1820</v>
      </c>
      <c r="AY618" s="193" t="s">
        <v>1872</v>
      </c>
    </row>
    <row r="619" spans="2:51" s="11" customFormat="1" ht="13.5">
      <c r="B619" s="176"/>
      <c r="D619" s="173" t="s">
        <v>1885</v>
      </c>
      <c r="E619" s="177" t="s">
        <v>1766</v>
      </c>
      <c r="F619" s="178" t="s">
        <v>869</v>
      </c>
      <c r="H619" s="179">
        <v>2</v>
      </c>
      <c r="I619" s="180"/>
      <c r="L619" s="176"/>
      <c r="M619" s="181"/>
      <c r="N619" s="182"/>
      <c r="O619" s="182"/>
      <c r="P619" s="182"/>
      <c r="Q619" s="182"/>
      <c r="R619" s="182"/>
      <c r="S619" s="182"/>
      <c r="T619" s="183"/>
      <c r="AT619" s="177" t="s">
        <v>1885</v>
      </c>
      <c r="AU619" s="177" t="s">
        <v>1828</v>
      </c>
      <c r="AV619" s="11" t="s">
        <v>1828</v>
      </c>
      <c r="AW619" s="11" t="s">
        <v>1783</v>
      </c>
      <c r="AX619" s="11" t="s">
        <v>1767</v>
      </c>
      <c r="AY619" s="177" t="s">
        <v>1872</v>
      </c>
    </row>
    <row r="620" spans="2:51" s="12" customFormat="1" ht="13.5">
      <c r="B620" s="184"/>
      <c r="D620" s="185" t="s">
        <v>1885</v>
      </c>
      <c r="E620" s="186" t="s">
        <v>1766</v>
      </c>
      <c r="F620" s="187" t="s">
        <v>879</v>
      </c>
      <c r="H620" s="188" t="s">
        <v>1766</v>
      </c>
      <c r="I620" s="189"/>
      <c r="L620" s="184"/>
      <c r="M620" s="190"/>
      <c r="N620" s="191"/>
      <c r="O620" s="191"/>
      <c r="P620" s="191"/>
      <c r="Q620" s="191"/>
      <c r="R620" s="191"/>
      <c r="S620" s="191"/>
      <c r="T620" s="192"/>
      <c r="AT620" s="193" t="s">
        <v>1885</v>
      </c>
      <c r="AU620" s="193" t="s">
        <v>1828</v>
      </c>
      <c r="AV620" s="12" t="s">
        <v>1767</v>
      </c>
      <c r="AW620" s="12" t="s">
        <v>1783</v>
      </c>
      <c r="AX620" s="12" t="s">
        <v>1820</v>
      </c>
      <c r="AY620" s="193" t="s">
        <v>1872</v>
      </c>
    </row>
    <row r="621" spans="2:65" s="1" customFormat="1" ht="22.5" customHeight="1">
      <c r="B621" s="160"/>
      <c r="C621" s="209" t="s">
        <v>880</v>
      </c>
      <c r="D621" s="209" t="s">
        <v>1282</v>
      </c>
      <c r="E621" s="210" t="s">
        <v>881</v>
      </c>
      <c r="F621" s="211" t="s">
        <v>882</v>
      </c>
      <c r="G621" s="212" t="s">
        <v>1347</v>
      </c>
      <c r="H621" s="213">
        <v>8</v>
      </c>
      <c r="I621" s="214"/>
      <c r="J621" s="215">
        <f>ROUND(I621*H621,2)</f>
        <v>0</v>
      </c>
      <c r="K621" s="211" t="s">
        <v>1878</v>
      </c>
      <c r="L621" s="216"/>
      <c r="M621" s="217" t="s">
        <v>1766</v>
      </c>
      <c r="N621" s="218" t="s">
        <v>1791</v>
      </c>
      <c r="O621" s="36"/>
      <c r="P621" s="170">
        <f>O621*H621</f>
        <v>0</v>
      </c>
      <c r="Q621" s="170">
        <v>0.0031</v>
      </c>
      <c r="R621" s="170">
        <f>Q621*H621</f>
        <v>0.0248</v>
      </c>
      <c r="S621" s="170">
        <v>0</v>
      </c>
      <c r="T621" s="171">
        <f>S621*H621</f>
        <v>0</v>
      </c>
      <c r="AR621" s="18" t="s">
        <v>1933</v>
      </c>
      <c r="AT621" s="18" t="s">
        <v>1282</v>
      </c>
      <c r="AU621" s="18" t="s">
        <v>1828</v>
      </c>
      <c r="AY621" s="18" t="s">
        <v>1872</v>
      </c>
      <c r="BE621" s="172">
        <f>IF(N621="základní",J621,0)</f>
        <v>0</v>
      </c>
      <c r="BF621" s="172">
        <f>IF(N621="snížená",J621,0)</f>
        <v>0</v>
      </c>
      <c r="BG621" s="172">
        <f>IF(N621="zákl. přenesená",J621,0)</f>
        <v>0</v>
      </c>
      <c r="BH621" s="172">
        <f>IF(N621="sníž. přenesená",J621,0)</f>
        <v>0</v>
      </c>
      <c r="BI621" s="172">
        <f>IF(N621="nulová",J621,0)</f>
        <v>0</v>
      </c>
      <c r="BJ621" s="18" t="s">
        <v>1767</v>
      </c>
      <c r="BK621" s="172">
        <f>ROUND(I621*H621,2)</f>
        <v>0</v>
      </c>
      <c r="BL621" s="18" t="s">
        <v>1879</v>
      </c>
      <c r="BM621" s="18" t="s">
        <v>883</v>
      </c>
    </row>
    <row r="622" spans="2:47" s="1" customFormat="1" ht="40.5">
      <c r="B622" s="35"/>
      <c r="D622" s="173" t="s">
        <v>1881</v>
      </c>
      <c r="F622" s="174" t="s">
        <v>884</v>
      </c>
      <c r="I622" s="134"/>
      <c r="L622" s="35"/>
      <c r="M622" s="65"/>
      <c r="N622" s="36"/>
      <c r="O622" s="36"/>
      <c r="P622" s="36"/>
      <c r="Q622" s="36"/>
      <c r="R622" s="36"/>
      <c r="S622" s="36"/>
      <c r="T622" s="66"/>
      <c r="AT622" s="18" t="s">
        <v>1881</v>
      </c>
      <c r="AU622" s="18" t="s">
        <v>1828</v>
      </c>
    </row>
    <row r="623" spans="2:51" s="12" customFormat="1" ht="13.5">
      <c r="B623" s="184"/>
      <c r="D623" s="173" t="s">
        <v>1885</v>
      </c>
      <c r="E623" s="197" t="s">
        <v>1766</v>
      </c>
      <c r="F623" s="198" t="s">
        <v>878</v>
      </c>
      <c r="H623" s="193" t="s">
        <v>1766</v>
      </c>
      <c r="I623" s="189"/>
      <c r="L623" s="184"/>
      <c r="M623" s="190"/>
      <c r="N623" s="191"/>
      <c r="O623" s="191"/>
      <c r="P623" s="191"/>
      <c r="Q623" s="191"/>
      <c r="R623" s="191"/>
      <c r="S623" s="191"/>
      <c r="T623" s="192"/>
      <c r="AT623" s="193" t="s">
        <v>1885</v>
      </c>
      <c r="AU623" s="193" t="s">
        <v>1828</v>
      </c>
      <c r="AV623" s="12" t="s">
        <v>1767</v>
      </c>
      <c r="AW623" s="12" t="s">
        <v>1783</v>
      </c>
      <c r="AX623" s="12" t="s">
        <v>1820</v>
      </c>
      <c r="AY623" s="193" t="s">
        <v>1872</v>
      </c>
    </row>
    <row r="624" spans="2:51" s="11" customFormat="1" ht="13.5">
      <c r="B624" s="176"/>
      <c r="D624" s="173" t="s">
        <v>1885</v>
      </c>
      <c r="E624" s="177" t="s">
        <v>1766</v>
      </c>
      <c r="F624" s="178" t="s">
        <v>870</v>
      </c>
      <c r="H624" s="179">
        <v>2</v>
      </c>
      <c r="I624" s="180"/>
      <c r="L624" s="176"/>
      <c r="M624" s="181"/>
      <c r="N624" s="182"/>
      <c r="O624" s="182"/>
      <c r="P624" s="182"/>
      <c r="Q624" s="182"/>
      <c r="R624" s="182"/>
      <c r="S624" s="182"/>
      <c r="T624" s="183"/>
      <c r="AT624" s="177" t="s">
        <v>1885</v>
      </c>
      <c r="AU624" s="177" t="s">
        <v>1828</v>
      </c>
      <c r="AV624" s="11" t="s">
        <v>1828</v>
      </c>
      <c r="AW624" s="11" t="s">
        <v>1783</v>
      </c>
      <c r="AX624" s="11" t="s">
        <v>1820</v>
      </c>
      <c r="AY624" s="177" t="s">
        <v>1872</v>
      </c>
    </row>
    <row r="625" spans="2:51" s="11" customFormat="1" ht="13.5">
      <c r="B625" s="176"/>
      <c r="D625" s="173" t="s">
        <v>1885</v>
      </c>
      <c r="E625" s="177" t="s">
        <v>1766</v>
      </c>
      <c r="F625" s="178" t="s">
        <v>871</v>
      </c>
      <c r="H625" s="179">
        <v>6</v>
      </c>
      <c r="I625" s="180"/>
      <c r="L625" s="176"/>
      <c r="M625" s="181"/>
      <c r="N625" s="182"/>
      <c r="O625" s="182"/>
      <c r="P625" s="182"/>
      <c r="Q625" s="182"/>
      <c r="R625" s="182"/>
      <c r="S625" s="182"/>
      <c r="T625" s="183"/>
      <c r="AT625" s="177" t="s">
        <v>1885</v>
      </c>
      <c r="AU625" s="177" t="s">
        <v>1828</v>
      </c>
      <c r="AV625" s="11" t="s">
        <v>1828</v>
      </c>
      <c r="AW625" s="11" t="s">
        <v>1783</v>
      </c>
      <c r="AX625" s="11" t="s">
        <v>1820</v>
      </c>
      <c r="AY625" s="177" t="s">
        <v>1872</v>
      </c>
    </row>
    <row r="626" spans="2:51" s="13" customFormat="1" ht="13.5">
      <c r="B626" s="199"/>
      <c r="D626" s="185" t="s">
        <v>1885</v>
      </c>
      <c r="E626" s="200" t="s">
        <v>1766</v>
      </c>
      <c r="F626" s="201" t="s">
        <v>1916</v>
      </c>
      <c r="H626" s="202">
        <v>8</v>
      </c>
      <c r="I626" s="203"/>
      <c r="L626" s="199"/>
      <c r="M626" s="204"/>
      <c r="N626" s="205"/>
      <c r="O626" s="205"/>
      <c r="P626" s="205"/>
      <c r="Q626" s="205"/>
      <c r="R626" s="205"/>
      <c r="S626" s="205"/>
      <c r="T626" s="206"/>
      <c r="AT626" s="207" t="s">
        <v>1885</v>
      </c>
      <c r="AU626" s="207" t="s">
        <v>1828</v>
      </c>
      <c r="AV626" s="13" t="s">
        <v>1879</v>
      </c>
      <c r="AW626" s="13" t="s">
        <v>1783</v>
      </c>
      <c r="AX626" s="13" t="s">
        <v>1767</v>
      </c>
      <c r="AY626" s="207" t="s">
        <v>1872</v>
      </c>
    </row>
    <row r="627" spans="2:65" s="1" customFormat="1" ht="22.5" customHeight="1">
      <c r="B627" s="160"/>
      <c r="C627" s="209" t="s">
        <v>885</v>
      </c>
      <c r="D627" s="209" t="s">
        <v>1282</v>
      </c>
      <c r="E627" s="210" t="s">
        <v>886</v>
      </c>
      <c r="F627" s="211" t="s">
        <v>887</v>
      </c>
      <c r="G627" s="212" t="s">
        <v>1347</v>
      </c>
      <c r="H627" s="213">
        <v>2</v>
      </c>
      <c r="I627" s="214"/>
      <c r="J627" s="215">
        <f>ROUND(I627*H627,2)</f>
        <v>0</v>
      </c>
      <c r="K627" s="211" t="s">
        <v>1878</v>
      </c>
      <c r="L627" s="216"/>
      <c r="M627" s="217" t="s">
        <v>1766</v>
      </c>
      <c r="N627" s="218" t="s">
        <v>1791</v>
      </c>
      <c r="O627" s="36"/>
      <c r="P627" s="170">
        <f>O627*H627</f>
        <v>0</v>
      </c>
      <c r="Q627" s="170">
        <v>0.002</v>
      </c>
      <c r="R627" s="170">
        <f>Q627*H627</f>
        <v>0.004</v>
      </c>
      <c r="S627" s="170">
        <v>0</v>
      </c>
      <c r="T627" s="171">
        <f>S627*H627</f>
        <v>0</v>
      </c>
      <c r="AR627" s="18" t="s">
        <v>1933</v>
      </c>
      <c r="AT627" s="18" t="s">
        <v>1282</v>
      </c>
      <c r="AU627" s="18" t="s">
        <v>1828</v>
      </c>
      <c r="AY627" s="18" t="s">
        <v>1872</v>
      </c>
      <c r="BE627" s="172">
        <f>IF(N627="základní",J627,0)</f>
        <v>0</v>
      </c>
      <c r="BF627" s="172">
        <f>IF(N627="snížená",J627,0)</f>
        <v>0</v>
      </c>
      <c r="BG627" s="172">
        <f>IF(N627="zákl. přenesená",J627,0)</f>
        <v>0</v>
      </c>
      <c r="BH627" s="172">
        <f>IF(N627="sníž. přenesená",J627,0)</f>
        <v>0</v>
      </c>
      <c r="BI627" s="172">
        <f>IF(N627="nulová",J627,0)</f>
        <v>0</v>
      </c>
      <c r="BJ627" s="18" t="s">
        <v>1767</v>
      </c>
      <c r="BK627" s="172">
        <f>ROUND(I627*H627,2)</f>
        <v>0</v>
      </c>
      <c r="BL627" s="18" t="s">
        <v>1879</v>
      </c>
      <c r="BM627" s="18" t="s">
        <v>888</v>
      </c>
    </row>
    <row r="628" spans="2:47" s="1" customFormat="1" ht="40.5">
      <c r="B628" s="35"/>
      <c r="D628" s="173" t="s">
        <v>1881</v>
      </c>
      <c r="F628" s="174" t="s">
        <v>889</v>
      </c>
      <c r="I628" s="134"/>
      <c r="L628" s="35"/>
      <c r="M628" s="65"/>
      <c r="N628" s="36"/>
      <c r="O628" s="36"/>
      <c r="P628" s="36"/>
      <c r="Q628" s="36"/>
      <c r="R628" s="36"/>
      <c r="S628" s="36"/>
      <c r="T628" s="66"/>
      <c r="AT628" s="18" t="s">
        <v>1881</v>
      </c>
      <c r="AU628" s="18" t="s">
        <v>1828</v>
      </c>
    </row>
    <row r="629" spans="2:51" s="12" customFormat="1" ht="13.5">
      <c r="B629" s="184"/>
      <c r="D629" s="173" t="s">
        <v>1885</v>
      </c>
      <c r="E629" s="197" t="s">
        <v>1766</v>
      </c>
      <c r="F629" s="198" t="s">
        <v>878</v>
      </c>
      <c r="H629" s="193" t="s">
        <v>1766</v>
      </c>
      <c r="I629" s="189"/>
      <c r="L629" s="184"/>
      <c r="M629" s="190"/>
      <c r="N629" s="191"/>
      <c r="O629" s="191"/>
      <c r="P629" s="191"/>
      <c r="Q629" s="191"/>
      <c r="R629" s="191"/>
      <c r="S629" s="191"/>
      <c r="T629" s="192"/>
      <c r="AT629" s="193" t="s">
        <v>1885</v>
      </c>
      <c r="AU629" s="193" t="s">
        <v>1828</v>
      </c>
      <c r="AV629" s="12" t="s">
        <v>1767</v>
      </c>
      <c r="AW629" s="12" t="s">
        <v>1783</v>
      </c>
      <c r="AX629" s="12" t="s">
        <v>1820</v>
      </c>
      <c r="AY629" s="193" t="s">
        <v>1872</v>
      </c>
    </row>
    <row r="630" spans="2:51" s="11" customFormat="1" ht="13.5">
      <c r="B630" s="176"/>
      <c r="D630" s="185" t="s">
        <v>1885</v>
      </c>
      <c r="E630" s="194" t="s">
        <v>1766</v>
      </c>
      <c r="F630" s="195" t="s">
        <v>872</v>
      </c>
      <c r="H630" s="196">
        <v>2</v>
      </c>
      <c r="I630" s="180"/>
      <c r="L630" s="176"/>
      <c r="M630" s="181"/>
      <c r="N630" s="182"/>
      <c r="O630" s="182"/>
      <c r="P630" s="182"/>
      <c r="Q630" s="182"/>
      <c r="R630" s="182"/>
      <c r="S630" s="182"/>
      <c r="T630" s="183"/>
      <c r="AT630" s="177" t="s">
        <v>1885</v>
      </c>
      <c r="AU630" s="177" t="s">
        <v>1828</v>
      </c>
      <c r="AV630" s="11" t="s">
        <v>1828</v>
      </c>
      <c r="AW630" s="11" t="s">
        <v>1783</v>
      </c>
      <c r="AX630" s="11" t="s">
        <v>1767</v>
      </c>
      <c r="AY630" s="177" t="s">
        <v>1872</v>
      </c>
    </row>
    <row r="631" spans="2:65" s="1" customFormat="1" ht="22.5" customHeight="1">
      <c r="B631" s="160"/>
      <c r="C631" s="209" t="s">
        <v>890</v>
      </c>
      <c r="D631" s="209" t="s">
        <v>1282</v>
      </c>
      <c r="E631" s="210" t="s">
        <v>891</v>
      </c>
      <c r="F631" s="211" t="s">
        <v>892</v>
      </c>
      <c r="G631" s="212" t="s">
        <v>1347</v>
      </c>
      <c r="H631" s="213">
        <v>12</v>
      </c>
      <c r="I631" s="214"/>
      <c r="J631" s="215">
        <f>ROUND(I631*H631,2)</f>
        <v>0</v>
      </c>
      <c r="K631" s="211" t="s">
        <v>1878</v>
      </c>
      <c r="L631" s="216"/>
      <c r="M631" s="217" t="s">
        <v>1766</v>
      </c>
      <c r="N631" s="218" t="s">
        <v>1791</v>
      </c>
      <c r="O631" s="36"/>
      <c r="P631" s="170">
        <f>O631*H631</f>
        <v>0</v>
      </c>
      <c r="Q631" s="170">
        <v>0.0061</v>
      </c>
      <c r="R631" s="170">
        <f>Q631*H631</f>
        <v>0.0732</v>
      </c>
      <c r="S631" s="170">
        <v>0</v>
      </c>
      <c r="T631" s="171">
        <f>S631*H631</f>
        <v>0</v>
      </c>
      <c r="AR631" s="18" t="s">
        <v>1933</v>
      </c>
      <c r="AT631" s="18" t="s">
        <v>1282</v>
      </c>
      <c r="AU631" s="18" t="s">
        <v>1828</v>
      </c>
      <c r="AY631" s="18" t="s">
        <v>1872</v>
      </c>
      <c r="BE631" s="172">
        <f>IF(N631="základní",J631,0)</f>
        <v>0</v>
      </c>
      <c r="BF631" s="172">
        <f>IF(N631="snížená",J631,0)</f>
        <v>0</v>
      </c>
      <c r="BG631" s="172">
        <f>IF(N631="zákl. přenesená",J631,0)</f>
        <v>0</v>
      </c>
      <c r="BH631" s="172">
        <f>IF(N631="sníž. přenesená",J631,0)</f>
        <v>0</v>
      </c>
      <c r="BI631" s="172">
        <f>IF(N631="nulová",J631,0)</f>
        <v>0</v>
      </c>
      <c r="BJ631" s="18" t="s">
        <v>1767</v>
      </c>
      <c r="BK631" s="172">
        <f>ROUND(I631*H631,2)</f>
        <v>0</v>
      </c>
      <c r="BL631" s="18" t="s">
        <v>1879</v>
      </c>
      <c r="BM631" s="18" t="s">
        <v>893</v>
      </c>
    </row>
    <row r="632" spans="2:47" s="1" customFormat="1" ht="13.5">
      <c r="B632" s="35"/>
      <c r="D632" s="173" t="s">
        <v>1881</v>
      </c>
      <c r="F632" s="174" t="s">
        <v>894</v>
      </c>
      <c r="I632" s="134"/>
      <c r="L632" s="35"/>
      <c r="M632" s="65"/>
      <c r="N632" s="36"/>
      <c r="O632" s="36"/>
      <c r="P632" s="36"/>
      <c r="Q632" s="36"/>
      <c r="R632" s="36"/>
      <c r="S632" s="36"/>
      <c r="T632" s="66"/>
      <c r="AT632" s="18" t="s">
        <v>1881</v>
      </c>
      <c r="AU632" s="18" t="s">
        <v>1828</v>
      </c>
    </row>
    <row r="633" spans="2:51" s="11" customFormat="1" ht="13.5">
      <c r="B633" s="176"/>
      <c r="D633" s="185" t="s">
        <v>1885</v>
      </c>
      <c r="E633" s="194" t="s">
        <v>1766</v>
      </c>
      <c r="F633" s="195" t="s">
        <v>895</v>
      </c>
      <c r="H633" s="196">
        <v>12</v>
      </c>
      <c r="I633" s="180"/>
      <c r="L633" s="176"/>
      <c r="M633" s="181"/>
      <c r="N633" s="182"/>
      <c r="O633" s="182"/>
      <c r="P633" s="182"/>
      <c r="Q633" s="182"/>
      <c r="R633" s="182"/>
      <c r="S633" s="182"/>
      <c r="T633" s="183"/>
      <c r="AT633" s="177" t="s">
        <v>1885</v>
      </c>
      <c r="AU633" s="177" t="s">
        <v>1828</v>
      </c>
      <c r="AV633" s="11" t="s">
        <v>1828</v>
      </c>
      <c r="AW633" s="11" t="s">
        <v>1783</v>
      </c>
      <c r="AX633" s="11" t="s">
        <v>1767</v>
      </c>
      <c r="AY633" s="177" t="s">
        <v>1872</v>
      </c>
    </row>
    <row r="634" spans="2:65" s="1" customFormat="1" ht="22.5" customHeight="1">
      <c r="B634" s="160"/>
      <c r="C634" s="209" t="s">
        <v>896</v>
      </c>
      <c r="D634" s="209" t="s">
        <v>1282</v>
      </c>
      <c r="E634" s="210" t="s">
        <v>897</v>
      </c>
      <c r="F634" s="211" t="s">
        <v>898</v>
      </c>
      <c r="G634" s="212" t="s">
        <v>1347</v>
      </c>
      <c r="H634" s="213">
        <v>12</v>
      </c>
      <c r="I634" s="214"/>
      <c r="J634" s="215">
        <f>ROUND(I634*H634,2)</f>
        <v>0</v>
      </c>
      <c r="K634" s="211" t="s">
        <v>1878</v>
      </c>
      <c r="L634" s="216"/>
      <c r="M634" s="217" t="s">
        <v>1766</v>
      </c>
      <c r="N634" s="218" t="s">
        <v>1791</v>
      </c>
      <c r="O634" s="36"/>
      <c r="P634" s="170">
        <f>O634*H634</f>
        <v>0</v>
      </c>
      <c r="Q634" s="170">
        <v>0.003</v>
      </c>
      <c r="R634" s="170">
        <f>Q634*H634</f>
        <v>0.036000000000000004</v>
      </c>
      <c r="S634" s="170">
        <v>0</v>
      </c>
      <c r="T634" s="171">
        <f>S634*H634</f>
        <v>0</v>
      </c>
      <c r="AR634" s="18" t="s">
        <v>1933</v>
      </c>
      <c r="AT634" s="18" t="s">
        <v>1282</v>
      </c>
      <c r="AU634" s="18" t="s">
        <v>1828</v>
      </c>
      <c r="AY634" s="18" t="s">
        <v>1872</v>
      </c>
      <c r="BE634" s="172">
        <f>IF(N634="základní",J634,0)</f>
        <v>0</v>
      </c>
      <c r="BF634" s="172">
        <f>IF(N634="snížená",J634,0)</f>
        <v>0</v>
      </c>
      <c r="BG634" s="172">
        <f>IF(N634="zákl. přenesená",J634,0)</f>
        <v>0</v>
      </c>
      <c r="BH634" s="172">
        <f>IF(N634="sníž. přenesená",J634,0)</f>
        <v>0</v>
      </c>
      <c r="BI634" s="172">
        <f>IF(N634="nulová",J634,0)</f>
        <v>0</v>
      </c>
      <c r="BJ634" s="18" t="s">
        <v>1767</v>
      </c>
      <c r="BK634" s="172">
        <f>ROUND(I634*H634,2)</f>
        <v>0</v>
      </c>
      <c r="BL634" s="18" t="s">
        <v>1879</v>
      </c>
      <c r="BM634" s="18" t="s">
        <v>899</v>
      </c>
    </row>
    <row r="635" spans="2:47" s="1" customFormat="1" ht="13.5">
      <c r="B635" s="35"/>
      <c r="D635" s="173" t="s">
        <v>1881</v>
      </c>
      <c r="F635" s="174" t="s">
        <v>900</v>
      </c>
      <c r="I635" s="134"/>
      <c r="L635" s="35"/>
      <c r="M635" s="65"/>
      <c r="N635" s="36"/>
      <c r="O635" s="36"/>
      <c r="P635" s="36"/>
      <c r="Q635" s="36"/>
      <c r="R635" s="36"/>
      <c r="S635" s="36"/>
      <c r="T635" s="66"/>
      <c r="AT635" s="18" t="s">
        <v>1881</v>
      </c>
      <c r="AU635" s="18" t="s">
        <v>1828</v>
      </c>
    </row>
    <row r="636" spans="2:51" s="11" customFormat="1" ht="13.5">
      <c r="B636" s="176"/>
      <c r="D636" s="185" t="s">
        <v>1885</v>
      </c>
      <c r="E636" s="194" t="s">
        <v>1766</v>
      </c>
      <c r="F636" s="195" t="s">
        <v>895</v>
      </c>
      <c r="H636" s="196">
        <v>12</v>
      </c>
      <c r="I636" s="180"/>
      <c r="L636" s="176"/>
      <c r="M636" s="181"/>
      <c r="N636" s="182"/>
      <c r="O636" s="182"/>
      <c r="P636" s="182"/>
      <c r="Q636" s="182"/>
      <c r="R636" s="182"/>
      <c r="S636" s="182"/>
      <c r="T636" s="183"/>
      <c r="AT636" s="177" t="s">
        <v>1885</v>
      </c>
      <c r="AU636" s="177" t="s">
        <v>1828</v>
      </c>
      <c r="AV636" s="11" t="s">
        <v>1828</v>
      </c>
      <c r="AW636" s="11" t="s">
        <v>1783</v>
      </c>
      <c r="AX636" s="11" t="s">
        <v>1767</v>
      </c>
      <c r="AY636" s="177" t="s">
        <v>1872</v>
      </c>
    </row>
    <row r="637" spans="2:65" s="1" customFormat="1" ht="22.5" customHeight="1">
      <c r="B637" s="160"/>
      <c r="C637" s="209" t="s">
        <v>901</v>
      </c>
      <c r="D637" s="209" t="s">
        <v>1282</v>
      </c>
      <c r="E637" s="210" t="s">
        <v>902</v>
      </c>
      <c r="F637" s="211" t="s">
        <v>903</v>
      </c>
      <c r="G637" s="212" t="s">
        <v>1347</v>
      </c>
      <c r="H637" s="213">
        <v>12</v>
      </c>
      <c r="I637" s="214"/>
      <c r="J637" s="215">
        <f>ROUND(I637*H637,2)</f>
        <v>0</v>
      </c>
      <c r="K637" s="211" t="s">
        <v>1878</v>
      </c>
      <c r="L637" s="216"/>
      <c r="M637" s="217" t="s">
        <v>1766</v>
      </c>
      <c r="N637" s="218" t="s">
        <v>1791</v>
      </c>
      <c r="O637" s="36"/>
      <c r="P637" s="170">
        <f>O637*H637</f>
        <v>0</v>
      </c>
      <c r="Q637" s="170">
        <v>0.0001</v>
      </c>
      <c r="R637" s="170">
        <f>Q637*H637</f>
        <v>0.0012000000000000001</v>
      </c>
      <c r="S637" s="170">
        <v>0</v>
      </c>
      <c r="T637" s="171">
        <f>S637*H637</f>
        <v>0</v>
      </c>
      <c r="AR637" s="18" t="s">
        <v>1933</v>
      </c>
      <c r="AT637" s="18" t="s">
        <v>1282</v>
      </c>
      <c r="AU637" s="18" t="s">
        <v>1828</v>
      </c>
      <c r="AY637" s="18" t="s">
        <v>1872</v>
      </c>
      <c r="BE637" s="172">
        <f>IF(N637="základní",J637,0)</f>
        <v>0</v>
      </c>
      <c r="BF637" s="172">
        <f>IF(N637="snížená",J637,0)</f>
        <v>0</v>
      </c>
      <c r="BG637" s="172">
        <f>IF(N637="zákl. přenesená",J637,0)</f>
        <v>0</v>
      </c>
      <c r="BH637" s="172">
        <f>IF(N637="sníž. přenesená",J637,0)</f>
        <v>0</v>
      </c>
      <c r="BI637" s="172">
        <f>IF(N637="nulová",J637,0)</f>
        <v>0</v>
      </c>
      <c r="BJ637" s="18" t="s">
        <v>1767</v>
      </c>
      <c r="BK637" s="172">
        <f>ROUND(I637*H637,2)</f>
        <v>0</v>
      </c>
      <c r="BL637" s="18" t="s">
        <v>1879</v>
      </c>
      <c r="BM637" s="18" t="s">
        <v>904</v>
      </c>
    </row>
    <row r="638" spans="2:47" s="1" customFormat="1" ht="27">
      <c r="B638" s="35"/>
      <c r="D638" s="173" t="s">
        <v>1881</v>
      </c>
      <c r="F638" s="174" t="s">
        <v>905</v>
      </c>
      <c r="I638" s="134"/>
      <c r="L638" s="35"/>
      <c r="M638" s="65"/>
      <c r="N638" s="36"/>
      <c r="O638" s="36"/>
      <c r="P638" s="36"/>
      <c r="Q638" s="36"/>
      <c r="R638" s="36"/>
      <c r="S638" s="36"/>
      <c r="T638" s="66"/>
      <c r="AT638" s="18" t="s">
        <v>1881</v>
      </c>
      <c r="AU638" s="18" t="s">
        <v>1828</v>
      </c>
    </row>
    <row r="639" spans="2:51" s="11" customFormat="1" ht="13.5">
      <c r="B639" s="176"/>
      <c r="D639" s="185" t="s">
        <v>1885</v>
      </c>
      <c r="E639" s="194" t="s">
        <v>1766</v>
      </c>
      <c r="F639" s="195" t="s">
        <v>895</v>
      </c>
      <c r="H639" s="196">
        <v>12</v>
      </c>
      <c r="I639" s="180"/>
      <c r="L639" s="176"/>
      <c r="M639" s="181"/>
      <c r="N639" s="182"/>
      <c r="O639" s="182"/>
      <c r="P639" s="182"/>
      <c r="Q639" s="182"/>
      <c r="R639" s="182"/>
      <c r="S639" s="182"/>
      <c r="T639" s="183"/>
      <c r="AT639" s="177" t="s">
        <v>1885</v>
      </c>
      <c r="AU639" s="177" t="s">
        <v>1828</v>
      </c>
      <c r="AV639" s="11" t="s">
        <v>1828</v>
      </c>
      <c r="AW639" s="11" t="s">
        <v>1783</v>
      </c>
      <c r="AX639" s="11" t="s">
        <v>1767</v>
      </c>
      <c r="AY639" s="177" t="s">
        <v>1872</v>
      </c>
    </row>
    <row r="640" spans="2:65" s="1" customFormat="1" ht="22.5" customHeight="1">
      <c r="B640" s="160"/>
      <c r="C640" s="209" t="s">
        <v>906</v>
      </c>
      <c r="D640" s="209" t="s">
        <v>1282</v>
      </c>
      <c r="E640" s="210" t="s">
        <v>907</v>
      </c>
      <c r="F640" s="211" t="s">
        <v>908</v>
      </c>
      <c r="G640" s="212" t="s">
        <v>1347</v>
      </c>
      <c r="H640" s="213">
        <v>24</v>
      </c>
      <c r="I640" s="214"/>
      <c r="J640" s="215">
        <f>ROUND(I640*H640,2)</f>
        <v>0</v>
      </c>
      <c r="K640" s="211" t="s">
        <v>1878</v>
      </c>
      <c r="L640" s="216"/>
      <c r="M640" s="217" t="s">
        <v>1766</v>
      </c>
      <c r="N640" s="218" t="s">
        <v>1791</v>
      </c>
      <c r="O640" s="36"/>
      <c r="P640" s="170">
        <f>O640*H640</f>
        <v>0</v>
      </c>
      <c r="Q640" s="170">
        <v>0.00035</v>
      </c>
      <c r="R640" s="170">
        <f>Q640*H640</f>
        <v>0.0084</v>
      </c>
      <c r="S640" s="170">
        <v>0</v>
      </c>
      <c r="T640" s="171">
        <f>S640*H640</f>
        <v>0</v>
      </c>
      <c r="AR640" s="18" t="s">
        <v>1933</v>
      </c>
      <c r="AT640" s="18" t="s">
        <v>1282</v>
      </c>
      <c r="AU640" s="18" t="s">
        <v>1828</v>
      </c>
      <c r="AY640" s="18" t="s">
        <v>1872</v>
      </c>
      <c r="BE640" s="172">
        <f>IF(N640="základní",J640,0)</f>
        <v>0</v>
      </c>
      <c r="BF640" s="172">
        <f>IF(N640="snížená",J640,0)</f>
        <v>0</v>
      </c>
      <c r="BG640" s="172">
        <f>IF(N640="zákl. přenesená",J640,0)</f>
        <v>0</v>
      </c>
      <c r="BH640" s="172">
        <f>IF(N640="sníž. přenesená",J640,0)</f>
        <v>0</v>
      </c>
      <c r="BI640" s="172">
        <f>IF(N640="nulová",J640,0)</f>
        <v>0</v>
      </c>
      <c r="BJ640" s="18" t="s">
        <v>1767</v>
      </c>
      <c r="BK640" s="172">
        <f>ROUND(I640*H640,2)</f>
        <v>0</v>
      </c>
      <c r="BL640" s="18" t="s">
        <v>1879</v>
      </c>
      <c r="BM640" s="18" t="s">
        <v>909</v>
      </c>
    </row>
    <row r="641" spans="2:47" s="1" customFormat="1" ht="13.5">
      <c r="B641" s="35"/>
      <c r="D641" s="173" t="s">
        <v>1881</v>
      </c>
      <c r="F641" s="174" t="s">
        <v>908</v>
      </c>
      <c r="I641" s="134"/>
      <c r="L641" s="35"/>
      <c r="M641" s="65"/>
      <c r="N641" s="36"/>
      <c r="O641" s="36"/>
      <c r="P641" s="36"/>
      <c r="Q641" s="36"/>
      <c r="R641" s="36"/>
      <c r="S641" s="36"/>
      <c r="T641" s="66"/>
      <c r="AT641" s="18" t="s">
        <v>1881</v>
      </c>
      <c r="AU641" s="18" t="s">
        <v>1828</v>
      </c>
    </row>
    <row r="642" spans="2:51" s="11" customFormat="1" ht="13.5">
      <c r="B642" s="176"/>
      <c r="D642" s="185" t="s">
        <v>1885</v>
      </c>
      <c r="E642" s="194" t="s">
        <v>1766</v>
      </c>
      <c r="F642" s="195" t="s">
        <v>910</v>
      </c>
      <c r="H642" s="196">
        <v>24</v>
      </c>
      <c r="I642" s="180"/>
      <c r="L642" s="176"/>
      <c r="M642" s="181"/>
      <c r="N642" s="182"/>
      <c r="O642" s="182"/>
      <c r="P642" s="182"/>
      <c r="Q642" s="182"/>
      <c r="R642" s="182"/>
      <c r="S642" s="182"/>
      <c r="T642" s="183"/>
      <c r="AT642" s="177" t="s">
        <v>1885</v>
      </c>
      <c r="AU642" s="177" t="s">
        <v>1828</v>
      </c>
      <c r="AV642" s="11" t="s">
        <v>1828</v>
      </c>
      <c r="AW642" s="11" t="s">
        <v>1783</v>
      </c>
      <c r="AX642" s="11" t="s">
        <v>1767</v>
      </c>
      <c r="AY642" s="177" t="s">
        <v>1872</v>
      </c>
    </row>
    <row r="643" spans="2:65" s="1" customFormat="1" ht="31.5" customHeight="1">
      <c r="B643" s="160"/>
      <c r="C643" s="161" t="s">
        <v>911</v>
      </c>
      <c r="D643" s="161" t="s">
        <v>1874</v>
      </c>
      <c r="E643" s="162" t="s">
        <v>912</v>
      </c>
      <c r="F643" s="163" t="s">
        <v>913</v>
      </c>
      <c r="G643" s="164" t="s">
        <v>1920</v>
      </c>
      <c r="H643" s="165">
        <v>1792</v>
      </c>
      <c r="I643" s="166"/>
      <c r="J643" s="167">
        <f>ROUND(I643*H643,2)</f>
        <v>0</v>
      </c>
      <c r="K643" s="163" t="s">
        <v>1878</v>
      </c>
      <c r="L643" s="35"/>
      <c r="M643" s="168" t="s">
        <v>1766</v>
      </c>
      <c r="N643" s="169" t="s">
        <v>1791</v>
      </c>
      <c r="O643" s="36"/>
      <c r="P643" s="170">
        <f>O643*H643</f>
        <v>0</v>
      </c>
      <c r="Q643" s="170">
        <v>0.00033</v>
      </c>
      <c r="R643" s="170">
        <f>Q643*H643</f>
        <v>0.59136</v>
      </c>
      <c r="S643" s="170">
        <v>0</v>
      </c>
      <c r="T643" s="171">
        <f>S643*H643</f>
        <v>0</v>
      </c>
      <c r="AR643" s="18" t="s">
        <v>1879</v>
      </c>
      <c r="AT643" s="18" t="s">
        <v>1874</v>
      </c>
      <c r="AU643" s="18" t="s">
        <v>1828</v>
      </c>
      <c r="AY643" s="18" t="s">
        <v>1872</v>
      </c>
      <c r="BE643" s="172">
        <f>IF(N643="základní",J643,0)</f>
        <v>0</v>
      </c>
      <c r="BF643" s="172">
        <f>IF(N643="snížená",J643,0)</f>
        <v>0</v>
      </c>
      <c r="BG643" s="172">
        <f>IF(N643="zákl. přenesená",J643,0)</f>
        <v>0</v>
      </c>
      <c r="BH643" s="172">
        <f>IF(N643="sníž. přenesená",J643,0)</f>
        <v>0</v>
      </c>
      <c r="BI643" s="172">
        <f>IF(N643="nulová",J643,0)</f>
        <v>0</v>
      </c>
      <c r="BJ643" s="18" t="s">
        <v>1767</v>
      </c>
      <c r="BK643" s="172">
        <f>ROUND(I643*H643,2)</f>
        <v>0</v>
      </c>
      <c r="BL643" s="18" t="s">
        <v>1879</v>
      </c>
      <c r="BM643" s="18" t="s">
        <v>914</v>
      </c>
    </row>
    <row r="644" spans="2:47" s="1" customFormat="1" ht="27">
      <c r="B644" s="35"/>
      <c r="D644" s="173" t="s">
        <v>1881</v>
      </c>
      <c r="F644" s="174" t="s">
        <v>915</v>
      </c>
      <c r="I644" s="134"/>
      <c r="L644" s="35"/>
      <c r="M644" s="65"/>
      <c r="N644" s="36"/>
      <c r="O644" s="36"/>
      <c r="P644" s="36"/>
      <c r="Q644" s="36"/>
      <c r="R644" s="36"/>
      <c r="S644" s="36"/>
      <c r="T644" s="66"/>
      <c r="AT644" s="18" t="s">
        <v>1881</v>
      </c>
      <c r="AU644" s="18" t="s">
        <v>1828</v>
      </c>
    </row>
    <row r="645" spans="2:47" s="1" customFormat="1" ht="108">
      <c r="B645" s="35"/>
      <c r="D645" s="173" t="s">
        <v>1883</v>
      </c>
      <c r="F645" s="175" t="s">
        <v>916</v>
      </c>
      <c r="I645" s="134"/>
      <c r="L645" s="35"/>
      <c r="M645" s="65"/>
      <c r="N645" s="36"/>
      <c r="O645" s="36"/>
      <c r="P645" s="36"/>
      <c r="Q645" s="36"/>
      <c r="R645" s="36"/>
      <c r="S645" s="36"/>
      <c r="T645" s="66"/>
      <c r="AT645" s="18" t="s">
        <v>1883</v>
      </c>
      <c r="AU645" s="18" t="s">
        <v>1828</v>
      </c>
    </row>
    <row r="646" spans="2:51" s="12" customFormat="1" ht="13.5">
      <c r="B646" s="184"/>
      <c r="D646" s="173" t="s">
        <v>1885</v>
      </c>
      <c r="E646" s="197" t="s">
        <v>1766</v>
      </c>
      <c r="F646" s="198" t="s">
        <v>917</v>
      </c>
      <c r="H646" s="193" t="s">
        <v>1766</v>
      </c>
      <c r="I646" s="189"/>
      <c r="L646" s="184"/>
      <c r="M646" s="190"/>
      <c r="N646" s="191"/>
      <c r="O646" s="191"/>
      <c r="P646" s="191"/>
      <c r="Q646" s="191"/>
      <c r="R646" s="191"/>
      <c r="S646" s="191"/>
      <c r="T646" s="192"/>
      <c r="AT646" s="193" t="s">
        <v>1885</v>
      </c>
      <c r="AU646" s="193" t="s">
        <v>1828</v>
      </c>
      <c r="AV646" s="12" t="s">
        <v>1767</v>
      </c>
      <c r="AW646" s="12" t="s">
        <v>1783</v>
      </c>
      <c r="AX646" s="12" t="s">
        <v>1820</v>
      </c>
      <c r="AY646" s="193" t="s">
        <v>1872</v>
      </c>
    </row>
    <row r="647" spans="2:51" s="11" customFormat="1" ht="13.5">
      <c r="B647" s="176"/>
      <c r="D647" s="173" t="s">
        <v>1885</v>
      </c>
      <c r="E647" s="177" t="s">
        <v>1766</v>
      </c>
      <c r="F647" s="178" t="s">
        <v>918</v>
      </c>
      <c r="H647" s="179">
        <v>370</v>
      </c>
      <c r="I647" s="180"/>
      <c r="L647" s="176"/>
      <c r="M647" s="181"/>
      <c r="N647" s="182"/>
      <c r="O647" s="182"/>
      <c r="P647" s="182"/>
      <c r="Q647" s="182"/>
      <c r="R647" s="182"/>
      <c r="S647" s="182"/>
      <c r="T647" s="183"/>
      <c r="AT647" s="177" t="s">
        <v>1885</v>
      </c>
      <c r="AU647" s="177" t="s">
        <v>1828</v>
      </c>
      <c r="AV647" s="11" t="s">
        <v>1828</v>
      </c>
      <c r="AW647" s="11" t="s">
        <v>1783</v>
      </c>
      <c r="AX647" s="11" t="s">
        <v>1820</v>
      </c>
      <c r="AY647" s="177" t="s">
        <v>1872</v>
      </c>
    </row>
    <row r="648" spans="2:51" s="11" customFormat="1" ht="13.5">
      <c r="B648" s="176"/>
      <c r="D648" s="173" t="s">
        <v>1885</v>
      </c>
      <c r="E648" s="177" t="s">
        <v>1766</v>
      </c>
      <c r="F648" s="178" t="s">
        <v>919</v>
      </c>
      <c r="H648" s="179">
        <v>1341</v>
      </c>
      <c r="I648" s="180"/>
      <c r="L648" s="176"/>
      <c r="M648" s="181"/>
      <c r="N648" s="182"/>
      <c r="O648" s="182"/>
      <c r="P648" s="182"/>
      <c r="Q648" s="182"/>
      <c r="R648" s="182"/>
      <c r="S648" s="182"/>
      <c r="T648" s="183"/>
      <c r="AT648" s="177" t="s">
        <v>1885</v>
      </c>
      <c r="AU648" s="177" t="s">
        <v>1828</v>
      </c>
      <c r="AV648" s="11" t="s">
        <v>1828</v>
      </c>
      <c r="AW648" s="11" t="s">
        <v>1783</v>
      </c>
      <c r="AX648" s="11" t="s">
        <v>1820</v>
      </c>
      <c r="AY648" s="177" t="s">
        <v>1872</v>
      </c>
    </row>
    <row r="649" spans="2:51" s="11" customFormat="1" ht="13.5">
      <c r="B649" s="176"/>
      <c r="D649" s="173" t="s">
        <v>1885</v>
      </c>
      <c r="E649" s="177" t="s">
        <v>1766</v>
      </c>
      <c r="F649" s="178" t="s">
        <v>920</v>
      </c>
      <c r="H649" s="179">
        <v>81</v>
      </c>
      <c r="I649" s="180"/>
      <c r="L649" s="176"/>
      <c r="M649" s="181"/>
      <c r="N649" s="182"/>
      <c r="O649" s="182"/>
      <c r="P649" s="182"/>
      <c r="Q649" s="182"/>
      <c r="R649" s="182"/>
      <c r="S649" s="182"/>
      <c r="T649" s="183"/>
      <c r="AT649" s="177" t="s">
        <v>1885</v>
      </c>
      <c r="AU649" s="177" t="s">
        <v>1828</v>
      </c>
      <c r="AV649" s="11" t="s">
        <v>1828</v>
      </c>
      <c r="AW649" s="11" t="s">
        <v>1783</v>
      </c>
      <c r="AX649" s="11" t="s">
        <v>1820</v>
      </c>
      <c r="AY649" s="177" t="s">
        <v>1872</v>
      </c>
    </row>
    <row r="650" spans="2:51" s="13" customFormat="1" ht="13.5">
      <c r="B650" s="199"/>
      <c r="D650" s="185" t="s">
        <v>1885</v>
      </c>
      <c r="E650" s="200" t="s">
        <v>1766</v>
      </c>
      <c r="F650" s="201" t="s">
        <v>1916</v>
      </c>
      <c r="H650" s="202">
        <v>1792</v>
      </c>
      <c r="I650" s="203"/>
      <c r="L650" s="199"/>
      <c r="M650" s="204"/>
      <c r="N650" s="205"/>
      <c r="O650" s="205"/>
      <c r="P650" s="205"/>
      <c r="Q650" s="205"/>
      <c r="R650" s="205"/>
      <c r="S650" s="205"/>
      <c r="T650" s="206"/>
      <c r="AT650" s="207" t="s">
        <v>1885</v>
      </c>
      <c r="AU650" s="207" t="s">
        <v>1828</v>
      </c>
      <c r="AV650" s="13" t="s">
        <v>1879</v>
      </c>
      <c r="AW650" s="13" t="s">
        <v>1783</v>
      </c>
      <c r="AX650" s="13" t="s">
        <v>1767</v>
      </c>
      <c r="AY650" s="207" t="s">
        <v>1872</v>
      </c>
    </row>
    <row r="651" spans="2:65" s="1" customFormat="1" ht="31.5" customHeight="1">
      <c r="B651" s="160"/>
      <c r="C651" s="161" t="s">
        <v>921</v>
      </c>
      <c r="D651" s="161" t="s">
        <v>1874</v>
      </c>
      <c r="E651" s="162" t="s">
        <v>922</v>
      </c>
      <c r="F651" s="163" t="s">
        <v>923</v>
      </c>
      <c r="G651" s="164" t="s">
        <v>1920</v>
      </c>
      <c r="H651" s="165">
        <v>40</v>
      </c>
      <c r="I651" s="166"/>
      <c r="J651" s="167">
        <f>ROUND(I651*H651,2)</f>
        <v>0</v>
      </c>
      <c r="K651" s="163" t="s">
        <v>1878</v>
      </c>
      <c r="L651" s="35"/>
      <c r="M651" s="168" t="s">
        <v>1766</v>
      </c>
      <c r="N651" s="169" t="s">
        <v>1791</v>
      </c>
      <c r="O651" s="36"/>
      <c r="P651" s="170">
        <f>O651*H651</f>
        <v>0</v>
      </c>
      <c r="Q651" s="170">
        <v>0.00033</v>
      </c>
      <c r="R651" s="170">
        <f>Q651*H651</f>
        <v>0.0132</v>
      </c>
      <c r="S651" s="170">
        <v>0</v>
      </c>
      <c r="T651" s="171">
        <f>S651*H651</f>
        <v>0</v>
      </c>
      <c r="AR651" s="18" t="s">
        <v>1879</v>
      </c>
      <c r="AT651" s="18" t="s">
        <v>1874</v>
      </c>
      <c r="AU651" s="18" t="s">
        <v>1828</v>
      </c>
      <c r="AY651" s="18" t="s">
        <v>1872</v>
      </c>
      <c r="BE651" s="172">
        <f>IF(N651="základní",J651,0)</f>
        <v>0</v>
      </c>
      <c r="BF651" s="172">
        <f>IF(N651="snížená",J651,0)</f>
        <v>0</v>
      </c>
      <c r="BG651" s="172">
        <f>IF(N651="zákl. přenesená",J651,0)</f>
        <v>0</v>
      </c>
      <c r="BH651" s="172">
        <f>IF(N651="sníž. přenesená",J651,0)</f>
        <v>0</v>
      </c>
      <c r="BI651" s="172">
        <f>IF(N651="nulová",J651,0)</f>
        <v>0</v>
      </c>
      <c r="BJ651" s="18" t="s">
        <v>1767</v>
      </c>
      <c r="BK651" s="172">
        <f>ROUND(I651*H651,2)</f>
        <v>0</v>
      </c>
      <c r="BL651" s="18" t="s">
        <v>1879</v>
      </c>
      <c r="BM651" s="18" t="s">
        <v>924</v>
      </c>
    </row>
    <row r="652" spans="2:47" s="1" customFormat="1" ht="27">
      <c r="B652" s="35"/>
      <c r="D652" s="173" t="s">
        <v>1881</v>
      </c>
      <c r="F652" s="174" t="s">
        <v>925</v>
      </c>
      <c r="I652" s="134"/>
      <c r="L652" s="35"/>
      <c r="M652" s="65"/>
      <c r="N652" s="36"/>
      <c r="O652" s="36"/>
      <c r="P652" s="36"/>
      <c r="Q652" s="36"/>
      <c r="R652" s="36"/>
      <c r="S652" s="36"/>
      <c r="T652" s="66"/>
      <c r="AT652" s="18" t="s">
        <v>1881</v>
      </c>
      <c r="AU652" s="18" t="s">
        <v>1828</v>
      </c>
    </row>
    <row r="653" spans="2:47" s="1" customFormat="1" ht="108">
      <c r="B653" s="35"/>
      <c r="D653" s="173" t="s">
        <v>1883</v>
      </c>
      <c r="F653" s="175" t="s">
        <v>916</v>
      </c>
      <c r="I653" s="134"/>
      <c r="L653" s="35"/>
      <c r="M653" s="65"/>
      <c r="N653" s="36"/>
      <c r="O653" s="36"/>
      <c r="P653" s="36"/>
      <c r="Q653" s="36"/>
      <c r="R653" s="36"/>
      <c r="S653" s="36"/>
      <c r="T653" s="66"/>
      <c r="AT653" s="18" t="s">
        <v>1883</v>
      </c>
      <c r="AU653" s="18" t="s">
        <v>1828</v>
      </c>
    </row>
    <row r="654" spans="2:51" s="12" customFormat="1" ht="13.5">
      <c r="B654" s="184"/>
      <c r="D654" s="173" t="s">
        <v>1885</v>
      </c>
      <c r="E654" s="197" t="s">
        <v>1766</v>
      </c>
      <c r="F654" s="198" t="s">
        <v>917</v>
      </c>
      <c r="H654" s="193" t="s">
        <v>1766</v>
      </c>
      <c r="I654" s="189"/>
      <c r="L654" s="184"/>
      <c r="M654" s="190"/>
      <c r="N654" s="191"/>
      <c r="O654" s="191"/>
      <c r="P654" s="191"/>
      <c r="Q654" s="191"/>
      <c r="R654" s="191"/>
      <c r="S654" s="191"/>
      <c r="T654" s="192"/>
      <c r="AT654" s="193" t="s">
        <v>1885</v>
      </c>
      <c r="AU654" s="193" t="s">
        <v>1828</v>
      </c>
      <c r="AV654" s="12" t="s">
        <v>1767</v>
      </c>
      <c r="AW654" s="12" t="s">
        <v>1783</v>
      </c>
      <c r="AX654" s="12" t="s">
        <v>1820</v>
      </c>
      <c r="AY654" s="193" t="s">
        <v>1872</v>
      </c>
    </row>
    <row r="655" spans="2:51" s="11" customFormat="1" ht="13.5">
      <c r="B655" s="176"/>
      <c r="D655" s="185" t="s">
        <v>1885</v>
      </c>
      <c r="E655" s="194" t="s">
        <v>1766</v>
      </c>
      <c r="F655" s="195" t="s">
        <v>926</v>
      </c>
      <c r="H655" s="196">
        <v>40</v>
      </c>
      <c r="I655" s="180"/>
      <c r="L655" s="176"/>
      <c r="M655" s="181"/>
      <c r="N655" s="182"/>
      <c r="O655" s="182"/>
      <c r="P655" s="182"/>
      <c r="Q655" s="182"/>
      <c r="R655" s="182"/>
      <c r="S655" s="182"/>
      <c r="T655" s="183"/>
      <c r="AT655" s="177" t="s">
        <v>1885</v>
      </c>
      <c r="AU655" s="177" t="s">
        <v>1828</v>
      </c>
      <c r="AV655" s="11" t="s">
        <v>1828</v>
      </c>
      <c r="AW655" s="11" t="s">
        <v>1783</v>
      </c>
      <c r="AX655" s="11" t="s">
        <v>1767</v>
      </c>
      <c r="AY655" s="177" t="s">
        <v>1872</v>
      </c>
    </row>
    <row r="656" spans="2:65" s="1" customFormat="1" ht="31.5" customHeight="1">
      <c r="B656" s="160"/>
      <c r="C656" s="161" t="s">
        <v>927</v>
      </c>
      <c r="D656" s="161" t="s">
        <v>1874</v>
      </c>
      <c r="E656" s="162" t="s">
        <v>928</v>
      </c>
      <c r="F656" s="163" t="s">
        <v>929</v>
      </c>
      <c r="G656" s="164" t="s">
        <v>1920</v>
      </c>
      <c r="H656" s="165">
        <v>250.5</v>
      </c>
      <c r="I656" s="166"/>
      <c r="J656" s="167">
        <f>ROUND(I656*H656,2)</f>
        <v>0</v>
      </c>
      <c r="K656" s="163" t="s">
        <v>1878</v>
      </c>
      <c r="L656" s="35"/>
      <c r="M656" s="168" t="s">
        <v>1766</v>
      </c>
      <c r="N656" s="169" t="s">
        <v>1791</v>
      </c>
      <c r="O656" s="36"/>
      <c r="P656" s="170">
        <f>O656*H656</f>
        <v>0</v>
      </c>
      <c r="Q656" s="170">
        <v>0.00011</v>
      </c>
      <c r="R656" s="170">
        <f>Q656*H656</f>
        <v>0.027555</v>
      </c>
      <c r="S656" s="170">
        <v>0</v>
      </c>
      <c r="T656" s="171">
        <f>S656*H656</f>
        <v>0</v>
      </c>
      <c r="AR656" s="18" t="s">
        <v>1879</v>
      </c>
      <c r="AT656" s="18" t="s">
        <v>1874</v>
      </c>
      <c r="AU656" s="18" t="s">
        <v>1828</v>
      </c>
      <c r="AY656" s="18" t="s">
        <v>1872</v>
      </c>
      <c r="BE656" s="172">
        <f>IF(N656="základní",J656,0)</f>
        <v>0</v>
      </c>
      <c r="BF656" s="172">
        <f>IF(N656="snížená",J656,0)</f>
        <v>0</v>
      </c>
      <c r="BG656" s="172">
        <f>IF(N656="zákl. přenesená",J656,0)</f>
        <v>0</v>
      </c>
      <c r="BH656" s="172">
        <f>IF(N656="sníž. přenesená",J656,0)</f>
        <v>0</v>
      </c>
      <c r="BI656" s="172">
        <f>IF(N656="nulová",J656,0)</f>
        <v>0</v>
      </c>
      <c r="BJ656" s="18" t="s">
        <v>1767</v>
      </c>
      <c r="BK656" s="172">
        <f>ROUND(I656*H656,2)</f>
        <v>0</v>
      </c>
      <c r="BL656" s="18" t="s">
        <v>1879</v>
      </c>
      <c r="BM656" s="18" t="s">
        <v>930</v>
      </c>
    </row>
    <row r="657" spans="2:47" s="1" customFormat="1" ht="27">
      <c r="B657" s="35"/>
      <c r="D657" s="173" t="s">
        <v>1881</v>
      </c>
      <c r="F657" s="174" t="s">
        <v>931</v>
      </c>
      <c r="I657" s="134"/>
      <c r="L657" s="35"/>
      <c r="M657" s="65"/>
      <c r="N657" s="36"/>
      <c r="O657" s="36"/>
      <c r="P657" s="36"/>
      <c r="Q657" s="36"/>
      <c r="R657" s="36"/>
      <c r="S657" s="36"/>
      <c r="T657" s="66"/>
      <c r="AT657" s="18" t="s">
        <v>1881</v>
      </c>
      <c r="AU657" s="18" t="s">
        <v>1828</v>
      </c>
    </row>
    <row r="658" spans="2:47" s="1" customFormat="1" ht="108">
      <c r="B658" s="35"/>
      <c r="D658" s="173" t="s">
        <v>1883</v>
      </c>
      <c r="F658" s="175" t="s">
        <v>916</v>
      </c>
      <c r="I658" s="134"/>
      <c r="L658" s="35"/>
      <c r="M658" s="65"/>
      <c r="N658" s="36"/>
      <c r="O658" s="36"/>
      <c r="P658" s="36"/>
      <c r="Q658" s="36"/>
      <c r="R658" s="36"/>
      <c r="S658" s="36"/>
      <c r="T658" s="66"/>
      <c r="AT658" s="18" t="s">
        <v>1883</v>
      </c>
      <c r="AU658" s="18" t="s">
        <v>1828</v>
      </c>
    </row>
    <row r="659" spans="2:51" s="12" customFormat="1" ht="13.5">
      <c r="B659" s="184"/>
      <c r="D659" s="173" t="s">
        <v>1885</v>
      </c>
      <c r="E659" s="197" t="s">
        <v>1766</v>
      </c>
      <c r="F659" s="198" t="s">
        <v>917</v>
      </c>
      <c r="H659" s="193" t="s">
        <v>1766</v>
      </c>
      <c r="I659" s="189"/>
      <c r="L659" s="184"/>
      <c r="M659" s="190"/>
      <c r="N659" s="191"/>
      <c r="O659" s="191"/>
      <c r="P659" s="191"/>
      <c r="Q659" s="191"/>
      <c r="R659" s="191"/>
      <c r="S659" s="191"/>
      <c r="T659" s="192"/>
      <c r="AT659" s="193" t="s">
        <v>1885</v>
      </c>
      <c r="AU659" s="193" t="s">
        <v>1828</v>
      </c>
      <c r="AV659" s="12" t="s">
        <v>1767</v>
      </c>
      <c r="AW659" s="12" t="s">
        <v>1783</v>
      </c>
      <c r="AX659" s="12" t="s">
        <v>1820</v>
      </c>
      <c r="AY659" s="193" t="s">
        <v>1872</v>
      </c>
    </row>
    <row r="660" spans="2:51" s="11" customFormat="1" ht="13.5">
      <c r="B660" s="176"/>
      <c r="D660" s="173" t="s">
        <v>1885</v>
      </c>
      <c r="E660" s="177" t="s">
        <v>1766</v>
      </c>
      <c r="F660" s="178" t="s">
        <v>932</v>
      </c>
      <c r="H660" s="179">
        <v>103.5</v>
      </c>
      <c r="I660" s="180"/>
      <c r="L660" s="176"/>
      <c r="M660" s="181"/>
      <c r="N660" s="182"/>
      <c r="O660" s="182"/>
      <c r="P660" s="182"/>
      <c r="Q660" s="182"/>
      <c r="R660" s="182"/>
      <c r="S660" s="182"/>
      <c r="T660" s="183"/>
      <c r="AT660" s="177" t="s">
        <v>1885</v>
      </c>
      <c r="AU660" s="177" t="s">
        <v>1828</v>
      </c>
      <c r="AV660" s="11" t="s">
        <v>1828</v>
      </c>
      <c r="AW660" s="11" t="s">
        <v>1783</v>
      </c>
      <c r="AX660" s="11" t="s">
        <v>1820</v>
      </c>
      <c r="AY660" s="177" t="s">
        <v>1872</v>
      </c>
    </row>
    <row r="661" spans="2:51" s="11" customFormat="1" ht="13.5">
      <c r="B661" s="176"/>
      <c r="D661" s="173" t="s">
        <v>1885</v>
      </c>
      <c r="E661" s="177" t="s">
        <v>1766</v>
      </c>
      <c r="F661" s="178" t="s">
        <v>933</v>
      </c>
      <c r="H661" s="179">
        <v>147</v>
      </c>
      <c r="I661" s="180"/>
      <c r="L661" s="176"/>
      <c r="M661" s="181"/>
      <c r="N661" s="182"/>
      <c r="O661" s="182"/>
      <c r="P661" s="182"/>
      <c r="Q661" s="182"/>
      <c r="R661" s="182"/>
      <c r="S661" s="182"/>
      <c r="T661" s="183"/>
      <c r="AT661" s="177" t="s">
        <v>1885</v>
      </c>
      <c r="AU661" s="177" t="s">
        <v>1828</v>
      </c>
      <c r="AV661" s="11" t="s">
        <v>1828</v>
      </c>
      <c r="AW661" s="11" t="s">
        <v>1783</v>
      </c>
      <c r="AX661" s="11" t="s">
        <v>1820</v>
      </c>
      <c r="AY661" s="177" t="s">
        <v>1872</v>
      </c>
    </row>
    <row r="662" spans="2:51" s="13" customFormat="1" ht="13.5">
      <c r="B662" s="199"/>
      <c r="D662" s="185" t="s">
        <v>1885</v>
      </c>
      <c r="E662" s="200" t="s">
        <v>1766</v>
      </c>
      <c r="F662" s="201" t="s">
        <v>1916</v>
      </c>
      <c r="H662" s="202">
        <v>250.5</v>
      </c>
      <c r="I662" s="203"/>
      <c r="L662" s="199"/>
      <c r="M662" s="204"/>
      <c r="N662" s="205"/>
      <c r="O662" s="205"/>
      <c r="P662" s="205"/>
      <c r="Q662" s="205"/>
      <c r="R662" s="205"/>
      <c r="S662" s="205"/>
      <c r="T662" s="206"/>
      <c r="AT662" s="207" t="s">
        <v>1885</v>
      </c>
      <c r="AU662" s="207" t="s">
        <v>1828</v>
      </c>
      <c r="AV662" s="13" t="s">
        <v>1879</v>
      </c>
      <c r="AW662" s="13" t="s">
        <v>1783</v>
      </c>
      <c r="AX662" s="13" t="s">
        <v>1767</v>
      </c>
      <c r="AY662" s="207" t="s">
        <v>1872</v>
      </c>
    </row>
    <row r="663" spans="2:65" s="1" customFormat="1" ht="22.5" customHeight="1">
      <c r="B663" s="160"/>
      <c r="C663" s="161" t="s">
        <v>934</v>
      </c>
      <c r="D663" s="161" t="s">
        <v>1874</v>
      </c>
      <c r="E663" s="162" t="s">
        <v>935</v>
      </c>
      <c r="F663" s="163" t="s">
        <v>936</v>
      </c>
      <c r="G663" s="164" t="s">
        <v>1920</v>
      </c>
      <c r="H663" s="165">
        <v>381</v>
      </c>
      <c r="I663" s="166"/>
      <c r="J663" s="167">
        <f>ROUND(I663*H663,2)</f>
        <v>0</v>
      </c>
      <c r="K663" s="163" t="s">
        <v>1878</v>
      </c>
      <c r="L663" s="35"/>
      <c r="M663" s="168" t="s">
        <v>1766</v>
      </c>
      <c r="N663" s="169" t="s">
        <v>1791</v>
      </c>
      <c r="O663" s="36"/>
      <c r="P663" s="170">
        <f>O663*H663</f>
        <v>0</v>
      </c>
      <c r="Q663" s="170">
        <v>0.00065</v>
      </c>
      <c r="R663" s="170">
        <f>Q663*H663</f>
        <v>0.24764999999999998</v>
      </c>
      <c r="S663" s="170">
        <v>0</v>
      </c>
      <c r="T663" s="171">
        <f>S663*H663</f>
        <v>0</v>
      </c>
      <c r="AR663" s="18" t="s">
        <v>1879</v>
      </c>
      <c r="AT663" s="18" t="s">
        <v>1874</v>
      </c>
      <c r="AU663" s="18" t="s">
        <v>1828</v>
      </c>
      <c r="AY663" s="18" t="s">
        <v>1872</v>
      </c>
      <c r="BE663" s="172">
        <f>IF(N663="základní",J663,0)</f>
        <v>0</v>
      </c>
      <c r="BF663" s="172">
        <f>IF(N663="snížená",J663,0)</f>
        <v>0</v>
      </c>
      <c r="BG663" s="172">
        <f>IF(N663="zákl. přenesená",J663,0)</f>
        <v>0</v>
      </c>
      <c r="BH663" s="172">
        <f>IF(N663="sníž. přenesená",J663,0)</f>
        <v>0</v>
      </c>
      <c r="BI663" s="172">
        <f>IF(N663="nulová",J663,0)</f>
        <v>0</v>
      </c>
      <c r="BJ663" s="18" t="s">
        <v>1767</v>
      </c>
      <c r="BK663" s="172">
        <f>ROUND(I663*H663,2)</f>
        <v>0</v>
      </c>
      <c r="BL663" s="18" t="s">
        <v>1879</v>
      </c>
      <c r="BM663" s="18" t="s">
        <v>937</v>
      </c>
    </row>
    <row r="664" spans="2:47" s="1" customFormat="1" ht="13.5">
      <c r="B664" s="35"/>
      <c r="D664" s="173" t="s">
        <v>1881</v>
      </c>
      <c r="F664" s="174" t="s">
        <v>938</v>
      </c>
      <c r="I664" s="134"/>
      <c r="L664" s="35"/>
      <c r="M664" s="65"/>
      <c r="N664" s="36"/>
      <c r="O664" s="36"/>
      <c r="P664" s="36"/>
      <c r="Q664" s="36"/>
      <c r="R664" s="36"/>
      <c r="S664" s="36"/>
      <c r="T664" s="66"/>
      <c r="AT664" s="18" t="s">
        <v>1881</v>
      </c>
      <c r="AU664" s="18" t="s">
        <v>1828</v>
      </c>
    </row>
    <row r="665" spans="2:47" s="1" customFormat="1" ht="108">
      <c r="B665" s="35"/>
      <c r="D665" s="173" t="s">
        <v>1883</v>
      </c>
      <c r="F665" s="175" t="s">
        <v>916</v>
      </c>
      <c r="I665" s="134"/>
      <c r="L665" s="35"/>
      <c r="M665" s="65"/>
      <c r="N665" s="36"/>
      <c r="O665" s="36"/>
      <c r="P665" s="36"/>
      <c r="Q665" s="36"/>
      <c r="R665" s="36"/>
      <c r="S665" s="36"/>
      <c r="T665" s="66"/>
      <c r="AT665" s="18" t="s">
        <v>1883</v>
      </c>
      <c r="AU665" s="18" t="s">
        <v>1828</v>
      </c>
    </row>
    <row r="666" spans="2:51" s="12" customFormat="1" ht="13.5">
      <c r="B666" s="184"/>
      <c r="D666" s="173" t="s">
        <v>1885</v>
      </c>
      <c r="E666" s="197" t="s">
        <v>1766</v>
      </c>
      <c r="F666" s="198" t="s">
        <v>917</v>
      </c>
      <c r="H666" s="193" t="s">
        <v>1766</v>
      </c>
      <c r="I666" s="189"/>
      <c r="L666" s="184"/>
      <c r="M666" s="190"/>
      <c r="N666" s="191"/>
      <c r="O666" s="191"/>
      <c r="P666" s="191"/>
      <c r="Q666" s="191"/>
      <c r="R666" s="191"/>
      <c r="S666" s="191"/>
      <c r="T666" s="192"/>
      <c r="AT666" s="193" t="s">
        <v>1885</v>
      </c>
      <c r="AU666" s="193" t="s">
        <v>1828</v>
      </c>
      <c r="AV666" s="12" t="s">
        <v>1767</v>
      </c>
      <c r="AW666" s="12" t="s">
        <v>1783</v>
      </c>
      <c r="AX666" s="12" t="s">
        <v>1820</v>
      </c>
      <c r="AY666" s="193" t="s">
        <v>1872</v>
      </c>
    </row>
    <row r="667" spans="2:51" s="11" customFormat="1" ht="13.5">
      <c r="B667" s="176"/>
      <c r="D667" s="173" t="s">
        <v>1885</v>
      </c>
      <c r="E667" s="177" t="s">
        <v>1766</v>
      </c>
      <c r="F667" s="178" t="s">
        <v>939</v>
      </c>
      <c r="H667" s="179">
        <v>72</v>
      </c>
      <c r="I667" s="180"/>
      <c r="L667" s="176"/>
      <c r="M667" s="181"/>
      <c r="N667" s="182"/>
      <c r="O667" s="182"/>
      <c r="P667" s="182"/>
      <c r="Q667" s="182"/>
      <c r="R667" s="182"/>
      <c r="S667" s="182"/>
      <c r="T667" s="183"/>
      <c r="AT667" s="177" t="s">
        <v>1885</v>
      </c>
      <c r="AU667" s="177" t="s">
        <v>1828</v>
      </c>
      <c r="AV667" s="11" t="s">
        <v>1828</v>
      </c>
      <c r="AW667" s="11" t="s">
        <v>1783</v>
      </c>
      <c r="AX667" s="11" t="s">
        <v>1820</v>
      </c>
      <c r="AY667" s="177" t="s">
        <v>1872</v>
      </c>
    </row>
    <row r="668" spans="2:51" s="11" customFormat="1" ht="13.5">
      <c r="B668" s="176"/>
      <c r="D668" s="173" t="s">
        <v>1885</v>
      </c>
      <c r="E668" s="177" t="s">
        <v>1766</v>
      </c>
      <c r="F668" s="178" t="s">
        <v>940</v>
      </c>
      <c r="H668" s="179">
        <v>60</v>
      </c>
      <c r="I668" s="180"/>
      <c r="L668" s="176"/>
      <c r="M668" s="181"/>
      <c r="N668" s="182"/>
      <c r="O668" s="182"/>
      <c r="P668" s="182"/>
      <c r="Q668" s="182"/>
      <c r="R668" s="182"/>
      <c r="S668" s="182"/>
      <c r="T668" s="183"/>
      <c r="AT668" s="177" t="s">
        <v>1885</v>
      </c>
      <c r="AU668" s="177" t="s">
        <v>1828</v>
      </c>
      <c r="AV668" s="11" t="s">
        <v>1828</v>
      </c>
      <c r="AW668" s="11" t="s">
        <v>1783</v>
      </c>
      <c r="AX668" s="11" t="s">
        <v>1820</v>
      </c>
      <c r="AY668" s="177" t="s">
        <v>1872</v>
      </c>
    </row>
    <row r="669" spans="2:51" s="11" customFormat="1" ht="13.5">
      <c r="B669" s="176"/>
      <c r="D669" s="173" t="s">
        <v>1885</v>
      </c>
      <c r="E669" s="177" t="s">
        <v>1766</v>
      </c>
      <c r="F669" s="178" t="s">
        <v>941</v>
      </c>
      <c r="H669" s="179">
        <v>249</v>
      </c>
      <c r="I669" s="180"/>
      <c r="L669" s="176"/>
      <c r="M669" s="181"/>
      <c r="N669" s="182"/>
      <c r="O669" s="182"/>
      <c r="P669" s="182"/>
      <c r="Q669" s="182"/>
      <c r="R669" s="182"/>
      <c r="S669" s="182"/>
      <c r="T669" s="183"/>
      <c r="AT669" s="177" t="s">
        <v>1885</v>
      </c>
      <c r="AU669" s="177" t="s">
        <v>1828</v>
      </c>
      <c r="AV669" s="11" t="s">
        <v>1828</v>
      </c>
      <c r="AW669" s="11" t="s">
        <v>1783</v>
      </c>
      <c r="AX669" s="11" t="s">
        <v>1820</v>
      </c>
      <c r="AY669" s="177" t="s">
        <v>1872</v>
      </c>
    </row>
    <row r="670" spans="2:51" s="13" customFormat="1" ht="13.5">
      <c r="B670" s="199"/>
      <c r="D670" s="185" t="s">
        <v>1885</v>
      </c>
      <c r="E670" s="200" t="s">
        <v>1766</v>
      </c>
      <c r="F670" s="201" t="s">
        <v>1916</v>
      </c>
      <c r="H670" s="202">
        <v>381</v>
      </c>
      <c r="I670" s="203"/>
      <c r="L670" s="199"/>
      <c r="M670" s="204"/>
      <c r="N670" s="205"/>
      <c r="O670" s="205"/>
      <c r="P670" s="205"/>
      <c r="Q670" s="205"/>
      <c r="R670" s="205"/>
      <c r="S670" s="205"/>
      <c r="T670" s="206"/>
      <c r="AT670" s="207" t="s">
        <v>1885</v>
      </c>
      <c r="AU670" s="207" t="s">
        <v>1828</v>
      </c>
      <c r="AV670" s="13" t="s">
        <v>1879</v>
      </c>
      <c r="AW670" s="13" t="s">
        <v>1783</v>
      </c>
      <c r="AX670" s="13" t="s">
        <v>1767</v>
      </c>
      <c r="AY670" s="207" t="s">
        <v>1872</v>
      </c>
    </row>
    <row r="671" spans="2:65" s="1" customFormat="1" ht="31.5" customHeight="1">
      <c r="B671" s="160"/>
      <c r="C671" s="161" t="s">
        <v>942</v>
      </c>
      <c r="D671" s="161" t="s">
        <v>1874</v>
      </c>
      <c r="E671" s="162" t="s">
        <v>943</v>
      </c>
      <c r="F671" s="163" t="s">
        <v>944</v>
      </c>
      <c r="G671" s="164" t="s">
        <v>1877</v>
      </c>
      <c r="H671" s="165">
        <v>57.5</v>
      </c>
      <c r="I671" s="166"/>
      <c r="J671" s="167">
        <f>ROUND(I671*H671,2)</f>
        <v>0</v>
      </c>
      <c r="K671" s="163" t="s">
        <v>1878</v>
      </c>
      <c r="L671" s="35"/>
      <c r="M671" s="168" t="s">
        <v>1766</v>
      </c>
      <c r="N671" s="169" t="s">
        <v>1791</v>
      </c>
      <c r="O671" s="36"/>
      <c r="P671" s="170">
        <f>O671*H671</f>
        <v>0</v>
      </c>
      <c r="Q671" s="170">
        <v>0.0026</v>
      </c>
      <c r="R671" s="170">
        <f>Q671*H671</f>
        <v>0.1495</v>
      </c>
      <c r="S671" s="170">
        <v>0</v>
      </c>
      <c r="T671" s="171">
        <f>S671*H671</f>
        <v>0</v>
      </c>
      <c r="AR671" s="18" t="s">
        <v>1879</v>
      </c>
      <c r="AT671" s="18" t="s">
        <v>1874</v>
      </c>
      <c r="AU671" s="18" t="s">
        <v>1828</v>
      </c>
      <c r="AY671" s="18" t="s">
        <v>1872</v>
      </c>
      <c r="BE671" s="172">
        <f>IF(N671="základní",J671,0)</f>
        <v>0</v>
      </c>
      <c r="BF671" s="172">
        <f>IF(N671="snížená",J671,0)</f>
        <v>0</v>
      </c>
      <c r="BG671" s="172">
        <f>IF(N671="zákl. přenesená",J671,0)</f>
        <v>0</v>
      </c>
      <c r="BH671" s="172">
        <f>IF(N671="sníž. přenesená",J671,0)</f>
        <v>0</v>
      </c>
      <c r="BI671" s="172">
        <f>IF(N671="nulová",J671,0)</f>
        <v>0</v>
      </c>
      <c r="BJ671" s="18" t="s">
        <v>1767</v>
      </c>
      <c r="BK671" s="172">
        <f>ROUND(I671*H671,2)</f>
        <v>0</v>
      </c>
      <c r="BL671" s="18" t="s">
        <v>1879</v>
      </c>
      <c r="BM671" s="18" t="s">
        <v>945</v>
      </c>
    </row>
    <row r="672" spans="2:47" s="1" customFormat="1" ht="27">
      <c r="B672" s="35"/>
      <c r="D672" s="173" t="s">
        <v>1881</v>
      </c>
      <c r="F672" s="174" t="s">
        <v>946</v>
      </c>
      <c r="I672" s="134"/>
      <c r="L672" s="35"/>
      <c r="M672" s="65"/>
      <c r="N672" s="36"/>
      <c r="O672" s="36"/>
      <c r="P672" s="36"/>
      <c r="Q672" s="36"/>
      <c r="R672" s="36"/>
      <c r="S672" s="36"/>
      <c r="T672" s="66"/>
      <c r="AT672" s="18" t="s">
        <v>1881</v>
      </c>
      <c r="AU672" s="18" t="s">
        <v>1828</v>
      </c>
    </row>
    <row r="673" spans="2:47" s="1" customFormat="1" ht="108">
      <c r="B673" s="35"/>
      <c r="D673" s="173" t="s">
        <v>1883</v>
      </c>
      <c r="F673" s="175" t="s">
        <v>916</v>
      </c>
      <c r="I673" s="134"/>
      <c r="L673" s="35"/>
      <c r="M673" s="65"/>
      <c r="N673" s="36"/>
      <c r="O673" s="36"/>
      <c r="P673" s="36"/>
      <c r="Q673" s="36"/>
      <c r="R673" s="36"/>
      <c r="S673" s="36"/>
      <c r="T673" s="66"/>
      <c r="AT673" s="18" t="s">
        <v>1883</v>
      </c>
      <c r="AU673" s="18" t="s">
        <v>1828</v>
      </c>
    </row>
    <row r="674" spans="2:51" s="12" customFormat="1" ht="13.5">
      <c r="B674" s="184"/>
      <c r="D674" s="173" t="s">
        <v>1885</v>
      </c>
      <c r="E674" s="197" t="s">
        <v>1766</v>
      </c>
      <c r="F674" s="198" t="s">
        <v>917</v>
      </c>
      <c r="H674" s="193" t="s">
        <v>1766</v>
      </c>
      <c r="I674" s="189"/>
      <c r="L674" s="184"/>
      <c r="M674" s="190"/>
      <c r="N674" s="191"/>
      <c r="O674" s="191"/>
      <c r="P674" s="191"/>
      <c r="Q674" s="191"/>
      <c r="R674" s="191"/>
      <c r="S674" s="191"/>
      <c r="T674" s="192"/>
      <c r="AT674" s="193" t="s">
        <v>1885</v>
      </c>
      <c r="AU674" s="193" t="s">
        <v>1828</v>
      </c>
      <c r="AV674" s="12" t="s">
        <v>1767</v>
      </c>
      <c r="AW674" s="12" t="s">
        <v>1783</v>
      </c>
      <c r="AX674" s="12" t="s">
        <v>1820</v>
      </c>
      <c r="AY674" s="193" t="s">
        <v>1872</v>
      </c>
    </row>
    <row r="675" spans="2:51" s="11" customFormat="1" ht="13.5">
      <c r="B675" s="176"/>
      <c r="D675" s="173" t="s">
        <v>1885</v>
      </c>
      <c r="E675" s="177" t="s">
        <v>1766</v>
      </c>
      <c r="F675" s="178" t="s">
        <v>947</v>
      </c>
      <c r="H675" s="179">
        <v>33</v>
      </c>
      <c r="I675" s="180"/>
      <c r="L675" s="176"/>
      <c r="M675" s="181"/>
      <c r="N675" s="182"/>
      <c r="O675" s="182"/>
      <c r="P675" s="182"/>
      <c r="Q675" s="182"/>
      <c r="R675" s="182"/>
      <c r="S675" s="182"/>
      <c r="T675" s="183"/>
      <c r="AT675" s="177" t="s">
        <v>1885</v>
      </c>
      <c r="AU675" s="177" t="s">
        <v>1828</v>
      </c>
      <c r="AV675" s="11" t="s">
        <v>1828</v>
      </c>
      <c r="AW675" s="11" t="s">
        <v>1783</v>
      </c>
      <c r="AX675" s="11" t="s">
        <v>1820</v>
      </c>
      <c r="AY675" s="177" t="s">
        <v>1872</v>
      </c>
    </row>
    <row r="676" spans="2:51" s="11" customFormat="1" ht="13.5">
      <c r="B676" s="176"/>
      <c r="D676" s="173" t="s">
        <v>1885</v>
      </c>
      <c r="E676" s="177" t="s">
        <v>1766</v>
      </c>
      <c r="F676" s="178" t="s">
        <v>948</v>
      </c>
      <c r="H676" s="179">
        <v>14.5</v>
      </c>
      <c r="I676" s="180"/>
      <c r="L676" s="176"/>
      <c r="M676" s="181"/>
      <c r="N676" s="182"/>
      <c r="O676" s="182"/>
      <c r="P676" s="182"/>
      <c r="Q676" s="182"/>
      <c r="R676" s="182"/>
      <c r="S676" s="182"/>
      <c r="T676" s="183"/>
      <c r="AT676" s="177" t="s">
        <v>1885</v>
      </c>
      <c r="AU676" s="177" t="s">
        <v>1828</v>
      </c>
      <c r="AV676" s="11" t="s">
        <v>1828</v>
      </c>
      <c r="AW676" s="11" t="s">
        <v>1783</v>
      </c>
      <c r="AX676" s="11" t="s">
        <v>1820</v>
      </c>
      <c r="AY676" s="177" t="s">
        <v>1872</v>
      </c>
    </row>
    <row r="677" spans="2:51" s="11" customFormat="1" ht="13.5">
      <c r="B677" s="176"/>
      <c r="D677" s="173" t="s">
        <v>1885</v>
      </c>
      <c r="E677" s="177" t="s">
        <v>1766</v>
      </c>
      <c r="F677" s="178" t="s">
        <v>949</v>
      </c>
      <c r="H677" s="179">
        <v>4</v>
      </c>
      <c r="I677" s="180"/>
      <c r="L677" s="176"/>
      <c r="M677" s="181"/>
      <c r="N677" s="182"/>
      <c r="O677" s="182"/>
      <c r="P677" s="182"/>
      <c r="Q677" s="182"/>
      <c r="R677" s="182"/>
      <c r="S677" s="182"/>
      <c r="T677" s="183"/>
      <c r="AT677" s="177" t="s">
        <v>1885</v>
      </c>
      <c r="AU677" s="177" t="s">
        <v>1828</v>
      </c>
      <c r="AV677" s="11" t="s">
        <v>1828</v>
      </c>
      <c r="AW677" s="11" t="s">
        <v>1783</v>
      </c>
      <c r="AX677" s="11" t="s">
        <v>1820</v>
      </c>
      <c r="AY677" s="177" t="s">
        <v>1872</v>
      </c>
    </row>
    <row r="678" spans="2:51" s="11" customFormat="1" ht="13.5">
      <c r="B678" s="176"/>
      <c r="D678" s="173" t="s">
        <v>1885</v>
      </c>
      <c r="E678" s="177" t="s">
        <v>1766</v>
      </c>
      <c r="F678" s="178" t="s">
        <v>950</v>
      </c>
      <c r="H678" s="179">
        <v>6</v>
      </c>
      <c r="I678" s="180"/>
      <c r="L678" s="176"/>
      <c r="M678" s="181"/>
      <c r="N678" s="182"/>
      <c r="O678" s="182"/>
      <c r="P678" s="182"/>
      <c r="Q678" s="182"/>
      <c r="R678" s="182"/>
      <c r="S678" s="182"/>
      <c r="T678" s="183"/>
      <c r="AT678" s="177" t="s">
        <v>1885</v>
      </c>
      <c r="AU678" s="177" t="s">
        <v>1828</v>
      </c>
      <c r="AV678" s="11" t="s">
        <v>1828</v>
      </c>
      <c r="AW678" s="11" t="s">
        <v>1783</v>
      </c>
      <c r="AX678" s="11" t="s">
        <v>1820</v>
      </c>
      <c r="AY678" s="177" t="s">
        <v>1872</v>
      </c>
    </row>
    <row r="679" spans="2:51" s="13" customFormat="1" ht="13.5">
      <c r="B679" s="199"/>
      <c r="D679" s="185" t="s">
        <v>1885</v>
      </c>
      <c r="E679" s="200" t="s">
        <v>1766</v>
      </c>
      <c r="F679" s="201" t="s">
        <v>1916</v>
      </c>
      <c r="H679" s="202">
        <v>57.5</v>
      </c>
      <c r="I679" s="203"/>
      <c r="L679" s="199"/>
      <c r="M679" s="204"/>
      <c r="N679" s="205"/>
      <c r="O679" s="205"/>
      <c r="P679" s="205"/>
      <c r="Q679" s="205"/>
      <c r="R679" s="205"/>
      <c r="S679" s="205"/>
      <c r="T679" s="206"/>
      <c r="AT679" s="207" t="s">
        <v>1885</v>
      </c>
      <c r="AU679" s="207" t="s">
        <v>1828</v>
      </c>
      <c r="AV679" s="13" t="s">
        <v>1879</v>
      </c>
      <c r="AW679" s="13" t="s">
        <v>1783</v>
      </c>
      <c r="AX679" s="13" t="s">
        <v>1767</v>
      </c>
      <c r="AY679" s="207" t="s">
        <v>1872</v>
      </c>
    </row>
    <row r="680" spans="2:65" s="1" customFormat="1" ht="22.5" customHeight="1">
      <c r="B680" s="160"/>
      <c r="C680" s="161" t="s">
        <v>951</v>
      </c>
      <c r="D680" s="161" t="s">
        <v>1874</v>
      </c>
      <c r="E680" s="162" t="s">
        <v>952</v>
      </c>
      <c r="F680" s="163" t="s">
        <v>953</v>
      </c>
      <c r="G680" s="164" t="s">
        <v>1920</v>
      </c>
      <c r="H680" s="165">
        <v>3182</v>
      </c>
      <c r="I680" s="166"/>
      <c r="J680" s="167">
        <f>ROUND(I680*H680,2)</f>
        <v>0</v>
      </c>
      <c r="K680" s="163" t="s">
        <v>1878</v>
      </c>
      <c r="L680" s="35"/>
      <c r="M680" s="168" t="s">
        <v>1766</v>
      </c>
      <c r="N680" s="169" t="s">
        <v>1791</v>
      </c>
      <c r="O680" s="36"/>
      <c r="P680" s="170">
        <f>O680*H680</f>
        <v>0</v>
      </c>
      <c r="Q680" s="170">
        <v>0</v>
      </c>
      <c r="R680" s="170">
        <f>Q680*H680</f>
        <v>0</v>
      </c>
      <c r="S680" s="170">
        <v>0</v>
      </c>
      <c r="T680" s="171">
        <f>S680*H680</f>
        <v>0</v>
      </c>
      <c r="AR680" s="18" t="s">
        <v>1879</v>
      </c>
      <c r="AT680" s="18" t="s">
        <v>1874</v>
      </c>
      <c r="AU680" s="18" t="s">
        <v>1828</v>
      </c>
      <c r="AY680" s="18" t="s">
        <v>1872</v>
      </c>
      <c r="BE680" s="172">
        <f>IF(N680="základní",J680,0)</f>
        <v>0</v>
      </c>
      <c r="BF680" s="172">
        <f>IF(N680="snížená",J680,0)</f>
        <v>0</v>
      </c>
      <c r="BG680" s="172">
        <f>IF(N680="zákl. přenesená",J680,0)</f>
        <v>0</v>
      </c>
      <c r="BH680" s="172">
        <f>IF(N680="sníž. přenesená",J680,0)</f>
        <v>0</v>
      </c>
      <c r="BI680" s="172">
        <f>IF(N680="nulová",J680,0)</f>
        <v>0</v>
      </c>
      <c r="BJ680" s="18" t="s">
        <v>1767</v>
      </c>
      <c r="BK680" s="172">
        <f>ROUND(I680*H680,2)</f>
        <v>0</v>
      </c>
      <c r="BL680" s="18" t="s">
        <v>1879</v>
      </c>
      <c r="BM680" s="18" t="s">
        <v>954</v>
      </c>
    </row>
    <row r="681" spans="2:47" s="1" customFormat="1" ht="27">
      <c r="B681" s="35"/>
      <c r="D681" s="173" t="s">
        <v>1881</v>
      </c>
      <c r="F681" s="174" t="s">
        <v>955</v>
      </c>
      <c r="I681" s="134"/>
      <c r="L681" s="35"/>
      <c r="M681" s="65"/>
      <c r="N681" s="36"/>
      <c r="O681" s="36"/>
      <c r="P681" s="36"/>
      <c r="Q681" s="36"/>
      <c r="R681" s="36"/>
      <c r="S681" s="36"/>
      <c r="T681" s="66"/>
      <c r="AT681" s="18" t="s">
        <v>1881</v>
      </c>
      <c r="AU681" s="18" t="s">
        <v>1828</v>
      </c>
    </row>
    <row r="682" spans="2:47" s="1" customFormat="1" ht="40.5">
      <c r="B682" s="35"/>
      <c r="D682" s="173" t="s">
        <v>1883</v>
      </c>
      <c r="F682" s="175" t="s">
        <v>956</v>
      </c>
      <c r="I682" s="134"/>
      <c r="L682" s="35"/>
      <c r="M682" s="65"/>
      <c r="N682" s="36"/>
      <c r="O682" s="36"/>
      <c r="P682" s="36"/>
      <c r="Q682" s="36"/>
      <c r="R682" s="36"/>
      <c r="S682" s="36"/>
      <c r="T682" s="66"/>
      <c r="AT682" s="18" t="s">
        <v>1883</v>
      </c>
      <c r="AU682" s="18" t="s">
        <v>1828</v>
      </c>
    </row>
    <row r="683" spans="2:51" s="12" customFormat="1" ht="13.5">
      <c r="B683" s="184"/>
      <c r="D683" s="173" t="s">
        <v>1885</v>
      </c>
      <c r="E683" s="197" t="s">
        <v>1766</v>
      </c>
      <c r="F683" s="198" t="s">
        <v>917</v>
      </c>
      <c r="H683" s="193" t="s">
        <v>1766</v>
      </c>
      <c r="I683" s="189"/>
      <c r="L683" s="184"/>
      <c r="M683" s="190"/>
      <c r="N683" s="191"/>
      <c r="O683" s="191"/>
      <c r="P683" s="191"/>
      <c r="Q683" s="191"/>
      <c r="R683" s="191"/>
      <c r="S683" s="191"/>
      <c r="T683" s="192"/>
      <c r="AT683" s="193" t="s">
        <v>1885</v>
      </c>
      <c r="AU683" s="193" t="s">
        <v>1828</v>
      </c>
      <c r="AV683" s="12" t="s">
        <v>1767</v>
      </c>
      <c r="AW683" s="12" t="s">
        <v>1783</v>
      </c>
      <c r="AX683" s="12" t="s">
        <v>1820</v>
      </c>
      <c r="AY683" s="193" t="s">
        <v>1872</v>
      </c>
    </row>
    <row r="684" spans="2:51" s="11" customFormat="1" ht="13.5">
      <c r="B684" s="176"/>
      <c r="D684" s="173" t="s">
        <v>1885</v>
      </c>
      <c r="E684" s="177" t="s">
        <v>1766</v>
      </c>
      <c r="F684" s="178" t="s">
        <v>918</v>
      </c>
      <c r="H684" s="179">
        <v>370</v>
      </c>
      <c r="I684" s="180"/>
      <c r="L684" s="176"/>
      <c r="M684" s="181"/>
      <c r="N684" s="182"/>
      <c r="O684" s="182"/>
      <c r="P684" s="182"/>
      <c r="Q684" s="182"/>
      <c r="R684" s="182"/>
      <c r="S684" s="182"/>
      <c r="T684" s="183"/>
      <c r="AT684" s="177" t="s">
        <v>1885</v>
      </c>
      <c r="AU684" s="177" t="s">
        <v>1828</v>
      </c>
      <c r="AV684" s="11" t="s">
        <v>1828</v>
      </c>
      <c r="AW684" s="11" t="s">
        <v>1783</v>
      </c>
      <c r="AX684" s="11" t="s">
        <v>1820</v>
      </c>
      <c r="AY684" s="177" t="s">
        <v>1872</v>
      </c>
    </row>
    <row r="685" spans="2:51" s="11" customFormat="1" ht="13.5">
      <c r="B685" s="176"/>
      <c r="D685" s="173" t="s">
        <v>1885</v>
      </c>
      <c r="E685" s="177" t="s">
        <v>1766</v>
      </c>
      <c r="F685" s="178" t="s">
        <v>957</v>
      </c>
      <c r="H685" s="179">
        <v>207</v>
      </c>
      <c r="I685" s="180"/>
      <c r="L685" s="176"/>
      <c r="M685" s="181"/>
      <c r="N685" s="182"/>
      <c r="O685" s="182"/>
      <c r="P685" s="182"/>
      <c r="Q685" s="182"/>
      <c r="R685" s="182"/>
      <c r="S685" s="182"/>
      <c r="T685" s="183"/>
      <c r="AT685" s="177" t="s">
        <v>1885</v>
      </c>
      <c r="AU685" s="177" t="s">
        <v>1828</v>
      </c>
      <c r="AV685" s="11" t="s">
        <v>1828</v>
      </c>
      <c r="AW685" s="11" t="s">
        <v>1783</v>
      </c>
      <c r="AX685" s="11" t="s">
        <v>1820</v>
      </c>
      <c r="AY685" s="177" t="s">
        <v>1872</v>
      </c>
    </row>
    <row r="686" spans="2:51" s="11" customFormat="1" ht="13.5">
      <c r="B686" s="176"/>
      <c r="D686" s="173" t="s">
        <v>1885</v>
      </c>
      <c r="E686" s="177" t="s">
        <v>1766</v>
      </c>
      <c r="F686" s="178" t="s">
        <v>958</v>
      </c>
      <c r="H686" s="179">
        <v>441</v>
      </c>
      <c r="I686" s="180"/>
      <c r="L686" s="176"/>
      <c r="M686" s="181"/>
      <c r="N686" s="182"/>
      <c r="O686" s="182"/>
      <c r="P686" s="182"/>
      <c r="Q686" s="182"/>
      <c r="R686" s="182"/>
      <c r="S686" s="182"/>
      <c r="T686" s="183"/>
      <c r="AT686" s="177" t="s">
        <v>1885</v>
      </c>
      <c r="AU686" s="177" t="s">
        <v>1828</v>
      </c>
      <c r="AV686" s="11" t="s">
        <v>1828</v>
      </c>
      <c r="AW686" s="11" t="s">
        <v>1783</v>
      </c>
      <c r="AX686" s="11" t="s">
        <v>1820</v>
      </c>
      <c r="AY686" s="177" t="s">
        <v>1872</v>
      </c>
    </row>
    <row r="687" spans="2:51" s="11" customFormat="1" ht="13.5">
      <c r="B687" s="176"/>
      <c r="D687" s="173" t="s">
        <v>1885</v>
      </c>
      <c r="E687" s="177" t="s">
        <v>1766</v>
      </c>
      <c r="F687" s="178" t="s">
        <v>959</v>
      </c>
      <c r="H687" s="179">
        <v>144</v>
      </c>
      <c r="I687" s="180"/>
      <c r="L687" s="176"/>
      <c r="M687" s="181"/>
      <c r="N687" s="182"/>
      <c r="O687" s="182"/>
      <c r="P687" s="182"/>
      <c r="Q687" s="182"/>
      <c r="R687" s="182"/>
      <c r="S687" s="182"/>
      <c r="T687" s="183"/>
      <c r="AT687" s="177" t="s">
        <v>1885</v>
      </c>
      <c r="AU687" s="177" t="s">
        <v>1828</v>
      </c>
      <c r="AV687" s="11" t="s">
        <v>1828</v>
      </c>
      <c r="AW687" s="11" t="s">
        <v>1783</v>
      </c>
      <c r="AX687" s="11" t="s">
        <v>1820</v>
      </c>
      <c r="AY687" s="177" t="s">
        <v>1872</v>
      </c>
    </row>
    <row r="688" spans="2:51" s="11" customFormat="1" ht="13.5">
      <c r="B688" s="176"/>
      <c r="D688" s="173" t="s">
        <v>1885</v>
      </c>
      <c r="E688" s="177" t="s">
        <v>1766</v>
      </c>
      <c r="F688" s="178" t="s">
        <v>960</v>
      </c>
      <c r="H688" s="179">
        <v>1341</v>
      </c>
      <c r="I688" s="180"/>
      <c r="L688" s="176"/>
      <c r="M688" s="181"/>
      <c r="N688" s="182"/>
      <c r="O688" s="182"/>
      <c r="P688" s="182"/>
      <c r="Q688" s="182"/>
      <c r="R688" s="182"/>
      <c r="S688" s="182"/>
      <c r="T688" s="183"/>
      <c r="AT688" s="177" t="s">
        <v>1885</v>
      </c>
      <c r="AU688" s="177" t="s">
        <v>1828</v>
      </c>
      <c r="AV688" s="11" t="s">
        <v>1828</v>
      </c>
      <c r="AW688" s="11" t="s">
        <v>1783</v>
      </c>
      <c r="AX688" s="11" t="s">
        <v>1820</v>
      </c>
      <c r="AY688" s="177" t="s">
        <v>1872</v>
      </c>
    </row>
    <row r="689" spans="2:51" s="11" customFormat="1" ht="13.5">
      <c r="B689" s="176"/>
      <c r="D689" s="173" t="s">
        <v>1885</v>
      </c>
      <c r="E689" s="177" t="s">
        <v>1766</v>
      </c>
      <c r="F689" s="178" t="s">
        <v>961</v>
      </c>
      <c r="H689" s="179">
        <v>60</v>
      </c>
      <c r="I689" s="180"/>
      <c r="L689" s="176"/>
      <c r="M689" s="181"/>
      <c r="N689" s="182"/>
      <c r="O689" s="182"/>
      <c r="P689" s="182"/>
      <c r="Q689" s="182"/>
      <c r="R689" s="182"/>
      <c r="S689" s="182"/>
      <c r="T689" s="183"/>
      <c r="AT689" s="177" t="s">
        <v>1885</v>
      </c>
      <c r="AU689" s="177" t="s">
        <v>1828</v>
      </c>
      <c r="AV689" s="11" t="s">
        <v>1828</v>
      </c>
      <c r="AW689" s="11" t="s">
        <v>1783</v>
      </c>
      <c r="AX689" s="11" t="s">
        <v>1820</v>
      </c>
      <c r="AY689" s="177" t="s">
        <v>1872</v>
      </c>
    </row>
    <row r="690" spans="2:51" s="11" customFormat="1" ht="13.5">
      <c r="B690" s="176"/>
      <c r="D690" s="173" t="s">
        <v>1885</v>
      </c>
      <c r="E690" s="177" t="s">
        <v>1766</v>
      </c>
      <c r="F690" s="178" t="s">
        <v>962</v>
      </c>
      <c r="H690" s="179">
        <v>498</v>
      </c>
      <c r="I690" s="180"/>
      <c r="L690" s="176"/>
      <c r="M690" s="181"/>
      <c r="N690" s="182"/>
      <c r="O690" s="182"/>
      <c r="P690" s="182"/>
      <c r="Q690" s="182"/>
      <c r="R690" s="182"/>
      <c r="S690" s="182"/>
      <c r="T690" s="183"/>
      <c r="AT690" s="177" t="s">
        <v>1885</v>
      </c>
      <c r="AU690" s="177" t="s">
        <v>1828</v>
      </c>
      <c r="AV690" s="11" t="s">
        <v>1828</v>
      </c>
      <c r="AW690" s="11" t="s">
        <v>1783</v>
      </c>
      <c r="AX690" s="11" t="s">
        <v>1820</v>
      </c>
      <c r="AY690" s="177" t="s">
        <v>1872</v>
      </c>
    </row>
    <row r="691" spans="2:51" s="11" customFormat="1" ht="13.5">
      <c r="B691" s="176"/>
      <c r="D691" s="173" t="s">
        <v>1885</v>
      </c>
      <c r="E691" s="177" t="s">
        <v>1766</v>
      </c>
      <c r="F691" s="178" t="s">
        <v>920</v>
      </c>
      <c r="H691" s="179">
        <v>81</v>
      </c>
      <c r="I691" s="180"/>
      <c r="L691" s="176"/>
      <c r="M691" s="181"/>
      <c r="N691" s="182"/>
      <c r="O691" s="182"/>
      <c r="P691" s="182"/>
      <c r="Q691" s="182"/>
      <c r="R691" s="182"/>
      <c r="S691" s="182"/>
      <c r="T691" s="183"/>
      <c r="AT691" s="177" t="s">
        <v>1885</v>
      </c>
      <c r="AU691" s="177" t="s">
        <v>1828</v>
      </c>
      <c r="AV691" s="11" t="s">
        <v>1828</v>
      </c>
      <c r="AW691" s="11" t="s">
        <v>1783</v>
      </c>
      <c r="AX691" s="11" t="s">
        <v>1820</v>
      </c>
      <c r="AY691" s="177" t="s">
        <v>1872</v>
      </c>
    </row>
    <row r="692" spans="2:51" s="11" customFormat="1" ht="13.5">
      <c r="B692" s="176"/>
      <c r="D692" s="173" t="s">
        <v>1885</v>
      </c>
      <c r="E692" s="177" t="s">
        <v>1766</v>
      </c>
      <c r="F692" s="178" t="s">
        <v>926</v>
      </c>
      <c r="H692" s="179">
        <v>40</v>
      </c>
      <c r="I692" s="180"/>
      <c r="L692" s="176"/>
      <c r="M692" s="181"/>
      <c r="N692" s="182"/>
      <c r="O692" s="182"/>
      <c r="P692" s="182"/>
      <c r="Q692" s="182"/>
      <c r="R692" s="182"/>
      <c r="S692" s="182"/>
      <c r="T692" s="183"/>
      <c r="AT692" s="177" t="s">
        <v>1885</v>
      </c>
      <c r="AU692" s="177" t="s">
        <v>1828</v>
      </c>
      <c r="AV692" s="11" t="s">
        <v>1828</v>
      </c>
      <c r="AW692" s="11" t="s">
        <v>1783</v>
      </c>
      <c r="AX692" s="11" t="s">
        <v>1820</v>
      </c>
      <c r="AY692" s="177" t="s">
        <v>1872</v>
      </c>
    </row>
    <row r="693" spans="2:51" s="13" customFormat="1" ht="13.5">
      <c r="B693" s="199"/>
      <c r="D693" s="185" t="s">
        <v>1885</v>
      </c>
      <c r="E693" s="200" t="s">
        <v>1766</v>
      </c>
      <c r="F693" s="201" t="s">
        <v>1916</v>
      </c>
      <c r="H693" s="202">
        <v>3182</v>
      </c>
      <c r="I693" s="203"/>
      <c r="L693" s="199"/>
      <c r="M693" s="204"/>
      <c r="N693" s="205"/>
      <c r="O693" s="205"/>
      <c r="P693" s="205"/>
      <c r="Q693" s="205"/>
      <c r="R693" s="205"/>
      <c r="S693" s="205"/>
      <c r="T693" s="206"/>
      <c r="AT693" s="207" t="s">
        <v>1885</v>
      </c>
      <c r="AU693" s="207" t="s">
        <v>1828</v>
      </c>
      <c r="AV693" s="13" t="s">
        <v>1879</v>
      </c>
      <c r="AW693" s="13" t="s">
        <v>1783</v>
      </c>
      <c r="AX693" s="13" t="s">
        <v>1767</v>
      </c>
      <c r="AY693" s="207" t="s">
        <v>1872</v>
      </c>
    </row>
    <row r="694" spans="2:65" s="1" customFormat="1" ht="22.5" customHeight="1">
      <c r="B694" s="160"/>
      <c r="C694" s="161" t="s">
        <v>1773</v>
      </c>
      <c r="D694" s="161" t="s">
        <v>1874</v>
      </c>
      <c r="E694" s="162" t="s">
        <v>963</v>
      </c>
      <c r="F694" s="163" t="s">
        <v>964</v>
      </c>
      <c r="G694" s="164" t="s">
        <v>1877</v>
      </c>
      <c r="H694" s="165">
        <v>57.5</v>
      </c>
      <c r="I694" s="166"/>
      <c r="J694" s="167">
        <f>ROUND(I694*H694,2)</f>
        <v>0</v>
      </c>
      <c r="K694" s="163" t="s">
        <v>1878</v>
      </c>
      <c r="L694" s="35"/>
      <c r="M694" s="168" t="s">
        <v>1766</v>
      </c>
      <c r="N694" s="169" t="s">
        <v>1791</v>
      </c>
      <c r="O694" s="36"/>
      <c r="P694" s="170">
        <f>O694*H694</f>
        <v>0</v>
      </c>
      <c r="Q694" s="170">
        <v>1E-05</v>
      </c>
      <c r="R694" s="170">
        <f>Q694*H694</f>
        <v>0.0005750000000000001</v>
      </c>
      <c r="S694" s="170">
        <v>0</v>
      </c>
      <c r="T694" s="171">
        <f>S694*H694</f>
        <v>0</v>
      </c>
      <c r="AR694" s="18" t="s">
        <v>1879</v>
      </c>
      <c r="AT694" s="18" t="s">
        <v>1874</v>
      </c>
      <c r="AU694" s="18" t="s">
        <v>1828</v>
      </c>
      <c r="AY694" s="18" t="s">
        <v>1872</v>
      </c>
      <c r="BE694" s="172">
        <f>IF(N694="základní",J694,0)</f>
        <v>0</v>
      </c>
      <c r="BF694" s="172">
        <f>IF(N694="snížená",J694,0)</f>
        <v>0</v>
      </c>
      <c r="BG694" s="172">
        <f>IF(N694="zákl. přenesená",J694,0)</f>
        <v>0</v>
      </c>
      <c r="BH694" s="172">
        <f>IF(N694="sníž. přenesená",J694,0)</f>
        <v>0</v>
      </c>
      <c r="BI694" s="172">
        <f>IF(N694="nulová",J694,0)</f>
        <v>0</v>
      </c>
      <c r="BJ694" s="18" t="s">
        <v>1767</v>
      </c>
      <c r="BK694" s="172">
        <f>ROUND(I694*H694,2)</f>
        <v>0</v>
      </c>
      <c r="BL694" s="18" t="s">
        <v>1879</v>
      </c>
      <c r="BM694" s="18" t="s">
        <v>965</v>
      </c>
    </row>
    <row r="695" spans="2:47" s="1" customFormat="1" ht="27">
      <c r="B695" s="35"/>
      <c r="D695" s="173" t="s">
        <v>1881</v>
      </c>
      <c r="F695" s="174" t="s">
        <v>966</v>
      </c>
      <c r="I695" s="134"/>
      <c r="L695" s="35"/>
      <c r="M695" s="65"/>
      <c r="N695" s="36"/>
      <c r="O695" s="36"/>
      <c r="P695" s="36"/>
      <c r="Q695" s="36"/>
      <c r="R695" s="36"/>
      <c r="S695" s="36"/>
      <c r="T695" s="66"/>
      <c r="AT695" s="18" t="s">
        <v>1881</v>
      </c>
      <c r="AU695" s="18" t="s">
        <v>1828</v>
      </c>
    </row>
    <row r="696" spans="2:47" s="1" customFormat="1" ht="40.5">
      <c r="B696" s="35"/>
      <c r="D696" s="185" t="s">
        <v>1883</v>
      </c>
      <c r="F696" s="208" t="s">
        <v>956</v>
      </c>
      <c r="I696" s="134"/>
      <c r="L696" s="35"/>
      <c r="M696" s="65"/>
      <c r="N696" s="36"/>
      <c r="O696" s="36"/>
      <c r="P696" s="36"/>
      <c r="Q696" s="36"/>
      <c r="R696" s="36"/>
      <c r="S696" s="36"/>
      <c r="T696" s="66"/>
      <c r="AT696" s="18" t="s">
        <v>1883</v>
      </c>
      <c r="AU696" s="18" t="s">
        <v>1828</v>
      </c>
    </row>
    <row r="697" spans="2:65" s="1" customFormat="1" ht="22.5" customHeight="1">
      <c r="B697" s="160"/>
      <c r="C697" s="161" t="s">
        <v>1824</v>
      </c>
      <c r="D697" s="161" t="s">
        <v>1874</v>
      </c>
      <c r="E697" s="162" t="s">
        <v>967</v>
      </c>
      <c r="F697" s="163" t="s">
        <v>968</v>
      </c>
      <c r="G697" s="164" t="s">
        <v>1920</v>
      </c>
      <c r="H697" s="165">
        <v>84</v>
      </c>
      <c r="I697" s="166"/>
      <c r="J697" s="167">
        <f>ROUND(I697*H697,2)</f>
        <v>0</v>
      </c>
      <c r="K697" s="163" t="s">
        <v>1878</v>
      </c>
      <c r="L697" s="35"/>
      <c r="M697" s="168" t="s">
        <v>1766</v>
      </c>
      <c r="N697" s="169" t="s">
        <v>1791</v>
      </c>
      <c r="O697" s="36"/>
      <c r="P697" s="170">
        <f>O697*H697</f>
        <v>0</v>
      </c>
      <c r="Q697" s="170">
        <v>0.10988</v>
      </c>
      <c r="R697" s="170">
        <f>Q697*H697</f>
        <v>9.22992</v>
      </c>
      <c r="S697" s="170">
        <v>0</v>
      </c>
      <c r="T697" s="171">
        <f>S697*H697</f>
        <v>0</v>
      </c>
      <c r="AR697" s="18" t="s">
        <v>1879</v>
      </c>
      <c r="AT697" s="18" t="s">
        <v>1874</v>
      </c>
      <c r="AU697" s="18" t="s">
        <v>1828</v>
      </c>
      <c r="AY697" s="18" t="s">
        <v>1872</v>
      </c>
      <c r="BE697" s="172">
        <f>IF(N697="základní",J697,0)</f>
        <v>0</v>
      </c>
      <c r="BF697" s="172">
        <f>IF(N697="snížená",J697,0)</f>
        <v>0</v>
      </c>
      <c r="BG697" s="172">
        <f>IF(N697="zákl. přenesená",J697,0)</f>
        <v>0</v>
      </c>
      <c r="BH697" s="172">
        <f>IF(N697="sníž. přenesená",J697,0)</f>
        <v>0</v>
      </c>
      <c r="BI697" s="172">
        <f>IF(N697="nulová",J697,0)</f>
        <v>0</v>
      </c>
      <c r="BJ697" s="18" t="s">
        <v>1767</v>
      </c>
      <c r="BK697" s="172">
        <f>ROUND(I697*H697,2)</f>
        <v>0</v>
      </c>
      <c r="BL697" s="18" t="s">
        <v>1879</v>
      </c>
      <c r="BM697" s="18" t="s">
        <v>969</v>
      </c>
    </row>
    <row r="698" spans="2:47" s="1" customFormat="1" ht="40.5">
      <c r="B698" s="35"/>
      <c r="D698" s="173" t="s">
        <v>1881</v>
      </c>
      <c r="F698" s="174" t="s">
        <v>970</v>
      </c>
      <c r="I698" s="134"/>
      <c r="L698" s="35"/>
      <c r="M698" s="65"/>
      <c r="N698" s="36"/>
      <c r="O698" s="36"/>
      <c r="P698" s="36"/>
      <c r="Q698" s="36"/>
      <c r="R698" s="36"/>
      <c r="S698" s="36"/>
      <c r="T698" s="66"/>
      <c r="AT698" s="18" t="s">
        <v>1881</v>
      </c>
      <c r="AU698" s="18" t="s">
        <v>1828</v>
      </c>
    </row>
    <row r="699" spans="2:47" s="1" customFormat="1" ht="135">
      <c r="B699" s="35"/>
      <c r="D699" s="173" t="s">
        <v>1883</v>
      </c>
      <c r="F699" s="175" t="s">
        <v>971</v>
      </c>
      <c r="I699" s="134"/>
      <c r="L699" s="35"/>
      <c r="M699" s="65"/>
      <c r="N699" s="36"/>
      <c r="O699" s="36"/>
      <c r="P699" s="36"/>
      <c r="Q699" s="36"/>
      <c r="R699" s="36"/>
      <c r="S699" s="36"/>
      <c r="T699" s="66"/>
      <c r="AT699" s="18" t="s">
        <v>1883</v>
      </c>
      <c r="AU699" s="18" t="s">
        <v>1828</v>
      </c>
    </row>
    <row r="700" spans="2:51" s="12" customFormat="1" ht="13.5">
      <c r="B700" s="184"/>
      <c r="D700" s="173" t="s">
        <v>1885</v>
      </c>
      <c r="E700" s="197" t="s">
        <v>1766</v>
      </c>
      <c r="F700" s="198" t="s">
        <v>1951</v>
      </c>
      <c r="H700" s="193" t="s">
        <v>1766</v>
      </c>
      <c r="I700" s="189"/>
      <c r="L700" s="184"/>
      <c r="M700" s="190"/>
      <c r="N700" s="191"/>
      <c r="O700" s="191"/>
      <c r="P700" s="191"/>
      <c r="Q700" s="191"/>
      <c r="R700" s="191"/>
      <c r="S700" s="191"/>
      <c r="T700" s="192"/>
      <c r="AT700" s="193" t="s">
        <v>1885</v>
      </c>
      <c r="AU700" s="193" t="s">
        <v>1828</v>
      </c>
      <c r="AV700" s="12" t="s">
        <v>1767</v>
      </c>
      <c r="AW700" s="12" t="s">
        <v>1783</v>
      </c>
      <c r="AX700" s="12" t="s">
        <v>1820</v>
      </c>
      <c r="AY700" s="193" t="s">
        <v>1872</v>
      </c>
    </row>
    <row r="701" spans="2:51" s="11" customFormat="1" ht="13.5">
      <c r="B701" s="176"/>
      <c r="D701" s="173" t="s">
        <v>1885</v>
      </c>
      <c r="E701" s="177" t="s">
        <v>1766</v>
      </c>
      <c r="F701" s="178" t="s">
        <v>972</v>
      </c>
      <c r="H701" s="179">
        <v>47</v>
      </c>
      <c r="I701" s="180"/>
      <c r="L701" s="176"/>
      <c r="M701" s="181"/>
      <c r="N701" s="182"/>
      <c r="O701" s="182"/>
      <c r="P701" s="182"/>
      <c r="Q701" s="182"/>
      <c r="R701" s="182"/>
      <c r="S701" s="182"/>
      <c r="T701" s="183"/>
      <c r="AT701" s="177" t="s">
        <v>1885</v>
      </c>
      <c r="AU701" s="177" t="s">
        <v>1828</v>
      </c>
      <c r="AV701" s="11" t="s">
        <v>1828</v>
      </c>
      <c r="AW701" s="11" t="s">
        <v>1783</v>
      </c>
      <c r="AX701" s="11" t="s">
        <v>1820</v>
      </c>
      <c r="AY701" s="177" t="s">
        <v>1872</v>
      </c>
    </row>
    <row r="702" spans="2:51" s="11" customFormat="1" ht="13.5">
      <c r="B702" s="176"/>
      <c r="D702" s="173" t="s">
        <v>1885</v>
      </c>
      <c r="E702" s="177" t="s">
        <v>1766</v>
      </c>
      <c r="F702" s="178" t="s">
        <v>973</v>
      </c>
      <c r="H702" s="179">
        <v>37</v>
      </c>
      <c r="I702" s="180"/>
      <c r="L702" s="176"/>
      <c r="M702" s="181"/>
      <c r="N702" s="182"/>
      <c r="O702" s="182"/>
      <c r="P702" s="182"/>
      <c r="Q702" s="182"/>
      <c r="R702" s="182"/>
      <c r="S702" s="182"/>
      <c r="T702" s="183"/>
      <c r="AT702" s="177" t="s">
        <v>1885</v>
      </c>
      <c r="AU702" s="177" t="s">
        <v>1828</v>
      </c>
      <c r="AV702" s="11" t="s">
        <v>1828</v>
      </c>
      <c r="AW702" s="11" t="s">
        <v>1783</v>
      </c>
      <c r="AX702" s="11" t="s">
        <v>1820</v>
      </c>
      <c r="AY702" s="177" t="s">
        <v>1872</v>
      </c>
    </row>
    <row r="703" spans="2:51" s="13" customFormat="1" ht="13.5">
      <c r="B703" s="199"/>
      <c r="D703" s="185" t="s">
        <v>1885</v>
      </c>
      <c r="E703" s="200" t="s">
        <v>1766</v>
      </c>
      <c r="F703" s="201" t="s">
        <v>1916</v>
      </c>
      <c r="H703" s="202">
        <v>84</v>
      </c>
      <c r="I703" s="203"/>
      <c r="L703" s="199"/>
      <c r="M703" s="204"/>
      <c r="N703" s="205"/>
      <c r="O703" s="205"/>
      <c r="P703" s="205"/>
      <c r="Q703" s="205"/>
      <c r="R703" s="205"/>
      <c r="S703" s="205"/>
      <c r="T703" s="206"/>
      <c r="AT703" s="207" t="s">
        <v>1885</v>
      </c>
      <c r="AU703" s="207" t="s">
        <v>1828</v>
      </c>
      <c r="AV703" s="13" t="s">
        <v>1879</v>
      </c>
      <c r="AW703" s="13" t="s">
        <v>1783</v>
      </c>
      <c r="AX703" s="13" t="s">
        <v>1767</v>
      </c>
      <c r="AY703" s="207" t="s">
        <v>1872</v>
      </c>
    </row>
    <row r="704" spans="2:65" s="1" customFormat="1" ht="22.5" customHeight="1">
      <c r="B704" s="160"/>
      <c r="C704" s="209" t="s">
        <v>1829</v>
      </c>
      <c r="D704" s="209" t="s">
        <v>1282</v>
      </c>
      <c r="E704" s="210" t="s">
        <v>974</v>
      </c>
      <c r="F704" s="211" t="s">
        <v>975</v>
      </c>
      <c r="G704" s="212" t="s">
        <v>2051</v>
      </c>
      <c r="H704" s="213">
        <v>5.46</v>
      </c>
      <c r="I704" s="214"/>
      <c r="J704" s="215">
        <f>ROUND(I704*H704,2)</f>
        <v>0</v>
      </c>
      <c r="K704" s="211" t="s">
        <v>1878</v>
      </c>
      <c r="L704" s="216"/>
      <c r="M704" s="217" t="s">
        <v>1766</v>
      </c>
      <c r="N704" s="218" t="s">
        <v>1791</v>
      </c>
      <c r="O704" s="36"/>
      <c r="P704" s="170">
        <f>O704*H704</f>
        <v>0</v>
      </c>
      <c r="Q704" s="170">
        <v>1</v>
      </c>
      <c r="R704" s="170">
        <f>Q704*H704</f>
        <v>5.46</v>
      </c>
      <c r="S704" s="170">
        <v>0</v>
      </c>
      <c r="T704" s="171">
        <f>S704*H704</f>
        <v>0</v>
      </c>
      <c r="AR704" s="18" t="s">
        <v>1933</v>
      </c>
      <c r="AT704" s="18" t="s">
        <v>1282</v>
      </c>
      <c r="AU704" s="18" t="s">
        <v>1828</v>
      </c>
      <c r="AY704" s="18" t="s">
        <v>1872</v>
      </c>
      <c r="BE704" s="172">
        <f>IF(N704="základní",J704,0)</f>
        <v>0</v>
      </c>
      <c r="BF704" s="172">
        <f>IF(N704="snížená",J704,0)</f>
        <v>0</v>
      </c>
      <c r="BG704" s="172">
        <f>IF(N704="zákl. přenesená",J704,0)</f>
        <v>0</v>
      </c>
      <c r="BH704" s="172">
        <f>IF(N704="sníž. přenesená",J704,0)</f>
        <v>0</v>
      </c>
      <c r="BI704" s="172">
        <f>IF(N704="nulová",J704,0)</f>
        <v>0</v>
      </c>
      <c r="BJ704" s="18" t="s">
        <v>1767</v>
      </c>
      <c r="BK704" s="172">
        <f>ROUND(I704*H704,2)</f>
        <v>0</v>
      </c>
      <c r="BL704" s="18" t="s">
        <v>1879</v>
      </c>
      <c r="BM704" s="18" t="s">
        <v>976</v>
      </c>
    </row>
    <row r="705" spans="2:47" s="1" customFormat="1" ht="27">
      <c r="B705" s="35"/>
      <c r="D705" s="173" t="s">
        <v>1881</v>
      </c>
      <c r="F705" s="174" t="s">
        <v>977</v>
      </c>
      <c r="I705" s="134"/>
      <c r="L705" s="35"/>
      <c r="M705" s="65"/>
      <c r="N705" s="36"/>
      <c r="O705" s="36"/>
      <c r="P705" s="36"/>
      <c r="Q705" s="36"/>
      <c r="R705" s="36"/>
      <c r="S705" s="36"/>
      <c r="T705" s="66"/>
      <c r="AT705" s="18" t="s">
        <v>1881</v>
      </c>
      <c r="AU705" s="18" t="s">
        <v>1828</v>
      </c>
    </row>
    <row r="706" spans="2:47" s="1" customFormat="1" ht="27">
      <c r="B706" s="35"/>
      <c r="D706" s="173" t="s">
        <v>1440</v>
      </c>
      <c r="F706" s="175" t="s">
        <v>978</v>
      </c>
      <c r="I706" s="134"/>
      <c r="L706" s="35"/>
      <c r="M706" s="65"/>
      <c r="N706" s="36"/>
      <c r="O706" s="36"/>
      <c r="P706" s="36"/>
      <c r="Q706" s="36"/>
      <c r="R706" s="36"/>
      <c r="S706" s="36"/>
      <c r="T706" s="66"/>
      <c r="AT706" s="18" t="s">
        <v>1440</v>
      </c>
      <c r="AU706" s="18" t="s">
        <v>1828</v>
      </c>
    </row>
    <row r="707" spans="2:51" s="11" customFormat="1" ht="13.5">
      <c r="B707" s="176"/>
      <c r="D707" s="185" t="s">
        <v>1885</v>
      </c>
      <c r="F707" s="195" t="s">
        <v>979</v>
      </c>
      <c r="H707" s="196">
        <v>5.46</v>
      </c>
      <c r="I707" s="180"/>
      <c r="L707" s="176"/>
      <c r="M707" s="181"/>
      <c r="N707" s="182"/>
      <c r="O707" s="182"/>
      <c r="P707" s="182"/>
      <c r="Q707" s="182"/>
      <c r="R707" s="182"/>
      <c r="S707" s="182"/>
      <c r="T707" s="183"/>
      <c r="AT707" s="177" t="s">
        <v>1885</v>
      </c>
      <c r="AU707" s="177" t="s">
        <v>1828</v>
      </c>
      <c r="AV707" s="11" t="s">
        <v>1828</v>
      </c>
      <c r="AW707" s="11" t="s">
        <v>1748</v>
      </c>
      <c r="AX707" s="11" t="s">
        <v>1767</v>
      </c>
      <c r="AY707" s="177" t="s">
        <v>1872</v>
      </c>
    </row>
    <row r="708" spans="2:65" s="1" customFormat="1" ht="22.5" customHeight="1">
      <c r="B708" s="160"/>
      <c r="C708" s="161" t="s">
        <v>980</v>
      </c>
      <c r="D708" s="161" t="s">
        <v>1874</v>
      </c>
      <c r="E708" s="162" t="s">
        <v>981</v>
      </c>
      <c r="F708" s="163" t="s">
        <v>982</v>
      </c>
      <c r="G708" s="164" t="s">
        <v>1920</v>
      </c>
      <c r="H708" s="165">
        <v>1466.5</v>
      </c>
      <c r="I708" s="166"/>
      <c r="J708" s="167">
        <f>ROUND(I708*H708,2)</f>
        <v>0</v>
      </c>
      <c r="K708" s="163" t="s">
        <v>1878</v>
      </c>
      <c r="L708" s="35"/>
      <c r="M708" s="168" t="s">
        <v>1766</v>
      </c>
      <c r="N708" s="169" t="s">
        <v>1791</v>
      </c>
      <c r="O708" s="36"/>
      <c r="P708" s="170">
        <f>O708*H708</f>
        <v>0</v>
      </c>
      <c r="Q708" s="170">
        <v>0.08978</v>
      </c>
      <c r="R708" s="170">
        <f>Q708*H708</f>
        <v>131.66237</v>
      </c>
      <c r="S708" s="170">
        <v>0</v>
      </c>
      <c r="T708" s="171">
        <f>S708*H708</f>
        <v>0</v>
      </c>
      <c r="AR708" s="18" t="s">
        <v>1879</v>
      </c>
      <c r="AT708" s="18" t="s">
        <v>1874</v>
      </c>
      <c r="AU708" s="18" t="s">
        <v>1828</v>
      </c>
      <c r="AY708" s="18" t="s">
        <v>1872</v>
      </c>
      <c r="BE708" s="172">
        <f>IF(N708="základní",J708,0)</f>
        <v>0</v>
      </c>
      <c r="BF708" s="172">
        <f>IF(N708="snížená",J708,0)</f>
        <v>0</v>
      </c>
      <c r="BG708" s="172">
        <f>IF(N708="zákl. přenesená",J708,0)</f>
        <v>0</v>
      </c>
      <c r="BH708" s="172">
        <f>IF(N708="sníž. přenesená",J708,0)</f>
        <v>0</v>
      </c>
      <c r="BI708" s="172">
        <f>IF(N708="nulová",J708,0)</f>
        <v>0</v>
      </c>
      <c r="BJ708" s="18" t="s">
        <v>1767</v>
      </c>
      <c r="BK708" s="172">
        <f>ROUND(I708*H708,2)</f>
        <v>0</v>
      </c>
      <c r="BL708" s="18" t="s">
        <v>1879</v>
      </c>
      <c r="BM708" s="18" t="s">
        <v>983</v>
      </c>
    </row>
    <row r="709" spans="2:47" s="1" customFormat="1" ht="40.5">
      <c r="B709" s="35"/>
      <c r="D709" s="173" t="s">
        <v>1881</v>
      </c>
      <c r="F709" s="174" t="s">
        <v>984</v>
      </c>
      <c r="I709" s="134"/>
      <c r="L709" s="35"/>
      <c r="M709" s="65"/>
      <c r="N709" s="36"/>
      <c r="O709" s="36"/>
      <c r="P709" s="36"/>
      <c r="Q709" s="36"/>
      <c r="R709" s="36"/>
      <c r="S709" s="36"/>
      <c r="T709" s="66"/>
      <c r="AT709" s="18" t="s">
        <v>1881</v>
      </c>
      <c r="AU709" s="18" t="s">
        <v>1828</v>
      </c>
    </row>
    <row r="710" spans="2:47" s="1" customFormat="1" ht="135">
      <c r="B710" s="35"/>
      <c r="D710" s="173" t="s">
        <v>1883</v>
      </c>
      <c r="F710" s="175" t="s">
        <v>971</v>
      </c>
      <c r="I710" s="134"/>
      <c r="L710" s="35"/>
      <c r="M710" s="65"/>
      <c r="N710" s="36"/>
      <c r="O710" s="36"/>
      <c r="P710" s="36"/>
      <c r="Q710" s="36"/>
      <c r="R710" s="36"/>
      <c r="S710" s="36"/>
      <c r="T710" s="66"/>
      <c r="AT710" s="18" t="s">
        <v>1883</v>
      </c>
      <c r="AU710" s="18" t="s">
        <v>1828</v>
      </c>
    </row>
    <row r="711" spans="2:51" s="12" customFormat="1" ht="13.5">
      <c r="B711" s="184"/>
      <c r="D711" s="173" t="s">
        <v>1885</v>
      </c>
      <c r="E711" s="197" t="s">
        <v>1766</v>
      </c>
      <c r="F711" s="198" t="s">
        <v>985</v>
      </c>
      <c r="H711" s="193" t="s">
        <v>1766</v>
      </c>
      <c r="I711" s="189"/>
      <c r="L711" s="184"/>
      <c r="M711" s="190"/>
      <c r="N711" s="191"/>
      <c r="O711" s="191"/>
      <c r="P711" s="191"/>
      <c r="Q711" s="191"/>
      <c r="R711" s="191"/>
      <c r="S711" s="191"/>
      <c r="T711" s="192"/>
      <c r="AT711" s="193" t="s">
        <v>1885</v>
      </c>
      <c r="AU711" s="193" t="s">
        <v>1828</v>
      </c>
      <c r="AV711" s="12" t="s">
        <v>1767</v>
      </c>
      <c r="AW711" s="12" t="s">
        <v>1783</v>
      </c>
      <c r="AX711" s="12" t="s">
        <v>1820</v>
      </c>
      <c r="AY711" s="193" t="s">
        <v>1872</v>
      </c>
    </row>
    <row r="712" spans="2:51" s="11" customFormat="1" ht="13.5">
      <c r="B712" s="176"/>
      <c r="D712" s="173" t="s">
        <v>1885</v>
      </c>
      <c r="E712" s="177" t="s">
        <v>1766</v>
      </c>
      <c r="F712" s="178" t="s">
        <v>986</v>
      </c>
      <c r="H712" s="179">
        <v>880</v>
      </c>
      <c r="I712" s="180"/>
      <c r="L712" s="176"/>
      <c r="M712" s="181"/>
      <c r="N712" s="182"/>
      <c r="O712" s="182"/>
      <c r="P712" s="182"/>
      <c r="Q712" s="182"/>
      <c r="R712" s="182"/>
      <c r="S712" s="182"/>
      <c r="T712" s="183"/>
      <c r="AT712" s="177" t="s">
        <v>1885</v>
      </c>
      <c r="AU712" s="177" t="s">
        <v>1828</v>
      </c>
      <c r="AV712" s="11" t="s">
        <v>1828</v>
      </c>
      <c r="AW712" s="11" t="s">
        <v>1783</v>
      </c>
      <c r="AX712" s="11" t="s">
        <v>1820</v>
      </c>
      <c r="AY712" s="177" t="s">
        <v>1872</v>
      </c>
    </row>
    <row r="713" spans="2:51" s="11" customFormat="1" ht="13.5">
      <c r="B713" s="176"/>
      <c r="D713" s="173" t="s">
        <v>1885</v>
      </c>
      <c r="E713" s="177" t="s">
        <v>1766</v>
      </c>
      <c r="F713" s="178" t="s">
        <v>987</v>
      </c>
      <c r="H713" s="179">
        <v>552</v>
      </c>
      <c r="I713" s="180"/>
      <c r="L713" s="176"/>
      <c r="M713" s="181"/>
      <c r="N713" s="182"/>
      <c r="O713" s="182"/>
      <c r="P713" s="182"/>
      <c r="Q713" s="182"/>
      <c r="R713" s="182"/>
      <c r="S713" s="182"/>
      <c r="T713" s="183"/>
      <c r="AT713" s="177" t="s">
        <v>1885</v>
      </c>
      <c r="AU713" s="177" t="s">
        <v>1828</v>
      </c>
      <c r="AV713" s="11" t="s">
        <v>1828</v>
      </c>
      <c r="AW713" s="11" t="s">
        <v>1783</v>
      </c>
      <c r="AX713" s="11" t="s">
        <v>1820</v>
      </c>
      <c r="AY713" s="177" t="s">
        <v>1872</v>
      </c>
    </row>
    <row r="714" spans="2:51" s="11" customFormat="1" ht="13.5">
      <c r="B714" s="176"/>
      <c r="D714" s="173" t="s">
        <v>1885</v>
      </c>
      <c r="E714" s="177" t="s">
        <v>1766</v>
      </c>
      <c r="F714" s="178" t="s">
        <v>1766</v>
      </c>
      <c r="H714" s="179">
        <v>0</v>
      </c>
      <c r="I714" s="180"/>
      <c r="L714" s="176"/>
      <c r="M714" s="181"/>
      <c r="N714" s="182"/>
      <c r="O714" s="182"/>
      <c r="P714" s="182"/>
      <c r="Q714" s="182"/>
      <c r="R714" s="182"/>
      <c r="S714" s="182"/>
      <c r="T714" s="183"/>
      <c r="AT714" s="177" t="s">
        <v>1885</v>
      </c>
      <c r="AU714" s="177" t="s">
        <v>1828</v>
      </c>
      <c r="AV714" s="11" t="s">
        <v>1828</v>
      </c>
      <c r="AW714" s="11" t="s">
        <v>1783</v>
      </c>
      <c r="AX714" s="11" t="s">
        <v>1820</v>
      </c>
      <c r="AY714" s="177" t="s">
        <v>1872</v>
      </c>
    </row>
    <row r="715" spans="2:51" s="11" customFormat="1" ht="13.5">
      <c r="B715" s="176"/>
      <c r="D715" s="173" t="s">
        <v>1885</v>
      </c>
      <c r="E715" s="177" t="s">
        <v>1766</v>
      </c>
      <c r="F715" s="178" t="s">
        <v>988</v>
      </c>
      <c r="H715" s="179">
        <v>34.5</v>
      </c>
      <c r="I715" s="180"/>
      <c r="L715" s="176"/>
      <c r="M715" s="181"/>
      <c r="N715" s="182"/>
      <c r="O715" s="182"/>
      <c r="P715" s="182"/>
      <c r="Q715" s="182"/>
      <c r="R715" s="182"/>
      <c r="S715" s="182"/>
      <c r="T715" s="183"/>
      <c r="AT715" s="177" t="s">
        <v>1885</v>
      </c>
      <c r="AU715" s="177" t="s">
        <v>1828</v>
      </c>
      <c r="AV715" s="11" t="s">
        <v>1828</v>
      </c>
      <c r="AW715" s="11" t="s">
        <v>1783</v>
      </c>
      <c r="AX715" s="11" t="s">
        <v>1820</v>
      </c>
      <c r="AY715" s="177" t="s">
        <v>1872</v>
      </c>
    </row>
    <row r="716" spans="2:51" s="12" customFormat="1" ht="27">
      <c r="B716" s="184"/>
      <c r="D716" s="173" t="s">
        <v>1885</v>
      </c>
      <c r="E716" s="197" t="s">
        <v>1766</v>
      </c>
      <c r="F716" s="198" t="s">
        <v>1966</v>
      </c>
      <c r="H716" s="193" t="s">
        <v>1766</v>
      </c>
      <c r="I716" s="189"/>
      <c r="L716" s="184"/>
      <c r="M716" s="190"/>
      <c r="N716" s="191"/>
      <c r="O716" s="191"/>
      <c r="P716" s="191"/>
      <c r="Q716" s="191"/>
      <c r="R716" s="191"/>
      <c r="S716" s="191"/>
      <c r="T716" s="192"/>
      <c r="AT716" s="193" t="s">
        <v>1885</v>
      </c>
      <c r="AU716" s="193" t="s">
        <v>1828</v>
      </c>
      <c r="AV716" s="12" t="s">
        <v>1767</v>
      </c>
      <c r="AW716" s="12" t="s">
        <v>1783</v>
      </c>
      <c r="AX716" s="12" t="s">
        <v>1820</v>
      </c>
      <c r="AY716" s="193" t="s">
        <v>1872</v>
      </c>
    </row>
    <row r="717" spans="2:51" s="13" customFormat="1" ht="13.5">
      <c r="B717" s="199"/>
      <c r="D717" s="185" t="s">
        <v>1885</v>
      </c>
      <c r="E717" s="200" t="s">
        <v>1766</v>
      </c>
      <c r="F717" s="201" t="s">
        <v>1916</v>
      </c>
      <c r="H717" s="202">
        <v>1466.5</v>
      </c>
      <c r="I717" s="203"/>
      <c r="L717" s="199"/>
      <c r="M717" s="204"/>
      <c r="N717" s="205"/>
      <c r="O717" s="205"/>
      <c r="P717" s="205"/>
      <c r="Q717" s="205"/>
      <c r="R717" s="205"/>
      <c r="S717" s="205"/>
      <c r="T717" s="206"/>
      <c r="AT717" s="207" t="s">
        <v>1885</v>
      </c>
      <c r="AU717" s="207" t="s">
        <v>1828</v>
      </c>
      <c r="AV717" s="13" t="s">
        <v>1879</v>
      </c>
      <c r="AW717" s="13" t="s">
        <v>1783</v>
      </c>
      <c r="AX717" s="13" t="s">
        <v>1767</v>
      </c>
      <c r="AY717" s="207" t="s">
        <v>1872</v>
      </c>
    </row>
    <row r="718" spans="2:65" s="1" customFormat="1" ht="22.5" customHeight="1">
      <c r="B718" s="160"/>
      <c r="C718" s="209" t="s">
        <v>989</v>
      </c>
      <c r="D718" s="209" t="s">
        <v>1282</v>
      </c>
      <c r="E718" s="210" t="s">
        <v>990</v>
      </c>
      <c r="F718" s="211" t="s">
        <v>991</v>
      </c>
      <c r="G718" s="212" t="s">
        <v>1877</v>
      </c>
      <c r="H718" s="213">
        <v>149.583</v>
      </c>
      <c r="I718" s="214"/>
      <c r="J718" s="215">
        <f>ROUND(I718*H718,2)</f>
        <v>0</v>
      </c>
      <c r="K718" s="211" t="s">
        <v>1878</v>
      </c>
      <c r="L718" s="216"/>
      <c r="M718" s="217" t="s">
        <v>1766</v>
      </c>
      <c r="N718" s="218" t="s">
        <v>1791</v>
      </c>
      <c r="O718" s="36"/>
      <c r="P718" s="170">
        <f>O718*H718</f>
        <v>0</v>
      </c>
      <c r="Q718" s="170">
        <v>0.176</v>
      </c>
      <c r="R718" s="170">
        <f>Q718*H718</f>
        <v>26.326607999999997</v>
      </c>
      <c r="S718" s="170">
        <v>0</v>
      </c>
      <c r="T718" s="171">
        <f>S718*H718</f>
        <v>0</v>
      </c>
      <c r="AR718" s="18" t="s">
        <v>1933</v>
      </c>
      <c r="AT718" s="18" t="s">
        <v>1282</v>
      </c>
      <c r="AU718" s="18" t="s">
        <v>1828</v>
      </c>
      <c r="AY718" s="18" t="s">
        <v>1872</v>
      </c>
      <c r="BE718" s="172">
        <f>IF(N718="základní",J718,0)</f>
        <v>0</v>
      </c>
      <c r="BF718" s="172">
        <f>IF(N718="snížená",J718,0)</f>
        <v>0</v>
      </c>
      <c r="BG718" s="172">
        <f>IF(N718="zákl. přenesená",J718,0)</f>
        <v>0</v>
      </c>
      <c r="BH718" s="172">
        <f>IF(N718="sníž. přenesená",J718,0)</f>
        <v>0</v>
      </c>
      <c r="BI718" s="172">
        <f>IF(N718="nulová",J718,0)</f>
        <v>0</v>
      </c>
      <c r="BJ718" s="18" t="s">
        <v>1767</v>
      </c>
      <c r="BK718" s="172">
        <f>ROUND(I718*H718,2)</f>
        <v>0</v>
      </c>
      <c r="BL718" s="18" t="s">
        <v>1879</v>
      </c>
      <c r="BM718" s="18" t="s">
        <v>992</v>
      </c>
    </row>
    <row r="719" spans="2:47" s="1" customFormat="1" ht="40.5">
      <c r="B719" s="35"/>
      <c r="D719" s="173" t="s">
        <v>1881</v>
      </c>
      <c r="F719" s="174" t="s">
        <v>993</v>
      </c>
      <c r="I719" s="134"/>
      <c r="L719" s="35"/>
      <c r="M719" s="65"/>
      <c r="N719" s="36"/>
      <c r="O719" s="36"/>
      <c r="P719" s="36"/>
      <c r="Q719" s="36"/>
      <c r="R719" s="36"/>
      <c r="S719" s="36"/>
      <c r="T719" s="66"/>
      <c r="AT719" s="18" t="s">
        <v>1881</v>
      </c>
      <c r="AU719" s="18" t="s">
        <v>1828</v>
      </c>
    </row>
    <row r="720" spans="2:51" s="11" customFormat="1" ht="13.5">
      <c r="B720" s="176"/>
      <c r="D720" s="185" t="s">
        <v>1885</v>
      </c>
      <c r="F720" s="195" t="s">
        <v>994</v>
      </c>
      <c r="H720" s="196">
        <v>149.583</v>
      </c>
      <c r="I720" s="180"/>
      <c r="L720" s="176"/>
      <c r="M720" s="181"/>
      <c r="N720" s="182"/>
      <c r="O720" s="182"/>
      <c r="P720" s="182"/>
      <c r="Q720" s="182"/>
      <c r="R720" s="182"/>
      <c r="S720" s="182"/>
      <c r="T720" s="183"/>
      <c r="AT720" s="177" t="s">
        <v>1885</v>
      </c>
      <c r="AU720" s="177" t="s">
        <v>1828</v>
      </c>
      <c r="AV720" s="11" t="s">
        <v>1828</v>
      </c>
      <c r="AW720" s="11" t="s">
        <v>1748</v>
      </c>
      <c r="AX720" s="11" t="s">
        <v>1767</v>
      </c>
      <c r="AY720" s="177" t="s">
        <v>1872</v>
      </c>
    </row>
    <row r="721" spans="2:65" s="1" customFormat="1" ht="31.5" customHeight="1">
      <c r="B721" s="160"/>
      <c r="C721" s="161" t="s">
        <v>995</v>
      </c>
      <c r="D721" s="161" t="s">
        <v>1874</v>
      </c>
      <c r="E721" s="162" t="s">
        <v>996</v>
      </c>
      <c r="F721" s="163" t="s">
        <v>997</v>
      </c>
      <c r="G721" s="164" t="s">
        <v>1920</v>
      </c>
      <c r="H721" s="165">
        <v>91</v>
      </c>
      <c r="I721" s="166"/>
      <c r="J721" s="167">
        <f>ROUND(I721*H721,2)</f>
        <v>0</v>
      </c>
      <c r="K721" s="163" t="s">
        <v>1878</v>
      </c>
      <c r="L721" s="35"/>
      <c r="M721" s="168" t="s">
        <v>1766</v>
      </c>
      <c r="N721" s="169" t="s">
        <v>1791</v>
      </c>
      <c r="O721" s="36"/>
      <c r="P721" s="170">
        <f>O721*H721</f>
        <v>0</v>
      </c>
      <c r="Q721" s="170">
        <v>0.1554</v>
      </c>
      <c r="R721" s="170">
        <f>Q721*H721</f>
        <v>14.1414</v>
      </c>
      <c r="S721" s="170">
        <v>0</v>
      </c>
      <c r="T721" s="171">
        <f>S721*H721</f>
        <v>0</v>
      </c>
      <c r="AR721" s="18" t="s">
        <v>1879</v>
      </c>
      <c r="AT721" s="18" t="s">
        <v>1874</v>
      </c>
      <c r="AU721" s="18" t="s">
        <v>1828</v>
      </c>
      <c r="AY721" s="18" t="s">
        <v>1872</v>
      </c>
      <c r="BE721" s="172">
        <f>IF(N721="základní",J721,0)</f>
        <v>0</v>
      </c>
      <c r="BF721" s="172">
        <f>IF(N721="snížená",J721,0)</f>
        <v>0</v>
      </c>
      <c r="BG721" s="172">
        <f>IF(N721="zákl. přenesená",J721,0)</f>
        <v>0</v>
      </c>
      <c r="BH721" s="172">
        <f>IF(N721="sníž. přenesená",J721,0)</f>
        <v>0</v>
      </c>
      <c r="BI721" s="172">
        <f>IF(N721="nulová",J721,0)</f>
        <v>0</v>
      </c>
      <c r="BJ721" s="18" t="s">
        <v>1767</v>
      </c>
      <c r="BK721" s="172">
        <f>ROUND(I721*H721,2)</f>
        <v>0</v>
      </c>
      <c r="BL721" s="18" t="s">
        <v>1879</v>
      </c>
      <c r="BM721" s="18" t="s">
        <v>998</v>
      </c>
    </row>
    <row r="722" spans="2:47" s="1" customFormat="1" ht="40.5">
      <c r="B722" s="35"/>
      <c r="D722" s="173" t="s">
        <v>1881</v>
      </c>
      <c r="F722" s="174" t="s">
        <v>999</v>
      </c>
      <c r="I722" s="134"/>
      <c r="L722" s="35"/>
      <c r="M722" s="65"/>
      <c r="N722" s="36"/>
      <c r="O722" s="36"/>
      <c r="P722" s="36"/>
      <c r="Q722" s="36"/>
      <c r="R722" s="36"/>
      <c r="S722" s="36"/>
      <c r="T722" s="66"/>
      <c r="AT722" s="18" t="s">
        <v>1881</v>
      </c>
      <c r="AU722" s="18" t="s">
        <v>1828</v>
      </c>
    </row>
    <row r="723" spans="2:47" s="1" customFormat="1" ht="94.5">
      <c r="B723" s="35"/>
      <c r="D723" s="173" t="s">
        <v>1883</v>
      </c>
      <c r="F723" s="175" t="s">
        <v>1000</v>
      </c>
      <c r="I723" s="134"/>
      <c r="L723" s="35"/>
      <c r="M723" s="65"/>
      <c r="N723" s="36"/>
      <c r="O723" s="36"/>
      <c r="P723" s="36"/>
      <c r="Q723" s="36"/>
      <c r="R723" s="36"/>
      <c r="S723" s="36"/>
      <c r="T723" s="66"/>
      <c r="AT723" s="18" t="s">
        <v>1883</v>
      </c>
      <c r="AU723" s="18" t="s">
        <v>1828</v>
      </c>
    </row>
    <row r="724" spans="2:51" s="12" customFormat="1" ht="13.5">
      <c r="B724" s="184"/>
      <c r="D724" s="173" t="s">
        <v>1885</v>
      </c>
      <c r="E724" s="197" t="s">
        <v>1766</v>
      </c>
      <c r="F724" s="198" t="s">
        <v>1912</v>
      </c>
      <c r="H724" s="193" t="s">
        <v>1766</v>
      </c>
      <c r="I724" s="189"/>
      <c r="L724" s="184"/>
      <c r="M724" s="190"/>
      <c r="N724" s="191"/>
      <c r="O724" s="191"/>
      <c r="P724" s="191"/>
      <c r="Q724" s="191"/>
      <c r="R724" s="191"/>
      <c r="S724" s="191"/>
      <c r="T724" s="192"/>
      <c r="AT724" s="193" t="s">
        <v>1885</v>
      </c>
      <c r="AU724" s="193" t="s">
        <v>1828</v>
      </c>
      <c r="AV724" s="12" t="s">
        <v>1767</v>
      </c>
      <c r="AW724" s="12" t="s">
        <v>1783</v>
      </c>
      <c r="AX724" s="12" t="s">
        <v>1820</v>
      </c>
      <c r="AY724" s="193" t="s">
        <v>1872</v>
      </c>
    </row>
    <row r="725" spans="2:51" s="11" customFormat="1" ht="13.5">
      <c r="B725" s="176"/>
      <c r="D725" s="185" t="s">
        <v>1885</v>
      </c>
      <c r="E725" s="194" t="s">
        <v>1766</v>
      </c>
      <c r="F725" s="195" t="s">
        <v>1001</v>
      </c>
      <c r="H725" s="196">
        <v>91</v>
      </c>
      <c r="I725" s="180"/>
      <c r="L725" s="176"/>
      <c r="M725" s="181"/>
      <c r="N725" s="182"/>
      <c r="O725" s="182"/>
      <c r="P725" s="182"/>
      <c r="Q725" s="182"/>
      <c r="R725" s="182"/>
      <c r="S725" s="182"/>
      <c r="T725" s="183"/>
      <c r="AT725" s="177" t="s">
        <v>1885</v>
      </c>
      <c r="AU725" s="177" t="s">
        <v>1828</v>
      </c>
      <c r="AV725" s="11" t="s">
        <v>1828</v>
      </c>
      <c r="AW725" s="11" t="s">
        <v>1783</v>
      </c>
      <c r="AX725" s="11" t="s">
        <v>1767</v>
      </c>
      <c r="AY725" s="177" t="s">
        <v>1872</v>
      </c>
    </row>
    <row r="726" spans="2:65" s="1" customFormat="1" ht="22.5" customHeight="1">
      <c r="B726" s="160"/>
      <c r="C726" s="209" t="s">
        <v>1002</v>
      </c>
      <c r="D726" s="209" t="s">
        <v>1282</v>
      </c>
      <c r="E726" s="210" t="s">
        <v>1003</v>
      </c>
      <c r="F726" s="211" t="s">
        <v>1004</v>
      </c>
      <c r="G726" s="212" t="s">
        <v>1347</v>
      </c>
      <c r="H726" s="213">
        <v>91</v>
      </c>
      <c r="I726" s="214"/>
      <c r="J726" s="215">
        <f>ROUND(I726*H726,2)</f>
        <v>0</v>
      </c>
      <c r="K726" s="211" t="s">
        <v>1878</v>
      </c>
      <c r="L726" s="216"/>
      <c r="M726" s="217" t="s">
        <v>1766</v>
      </c>
      <c r="N726" s="218" t="s">
        <v>1791</v>
      </c>
      <c r="O726" s="36"/>
      <c r="P726" s="170">
        <f>O726*H726</f>
        <v>0</v>
      </c>
      <c r="Q726" s="170">
        <v>0.102</v>
      </c>
      <c r="R726" s="170">
        <f>Q726*H726</f>
        <v>9.282</v>
      </c>
      <c r="S726" s="170">
        <v>0</v>
      </c>
      <c r="T726" s="171">
        <f>S726*H726</f>
        <v>0</v>
      </c>
      <c r="AR726" s="18" t="s">
        <v>1933</v>
      </c>
      <c r="AT726" s="18" t="s">
        <v>1282</v>
      </c>
      <c r="AU726" s="18" t="s">
        <v>1828</v>
      </c>
      <c r="AY726" s="18" t="s">
        <v>1872</v>
      </c>
      <c r="BE726" s="172">
        <f>IF(N726="základní",J726,0)</f>
        <v>0</v>
      </c>
      <c r="BF726" s="172">
        <f>IF(N726="snížená",J726,0)</f>
        <v>0</v>
      </c>
      <c r="BG726" s="172">
        <f>IF(N726="zákl. přenesená",J726,0)</f>
        <v>0</v>
      </c>
      <c r="BH726" s="172">
        <f>IF(N726="sníž. přenesená",J726,0)</f>
        <v>0</v>
      </c>
      <c r="BI726" s="172">
        <f>IF(N726="nulová",J726,0)</f>
        <v>0</v>
      </c>
      <c r="BJ726" s="18" t="s">
        <v>1767</v>
      </c>
      <c r="BK726" s="172">
        <f>ROUND(I726*H726,2)</f>
        <v>0</v>
      </c>
      <c r="BL726" s="18" t="s">
        <v>1879</v>
      </c>
      <c r="BM726" s="18" t="s">
        <v>1005</v>
      </c>
    </row>
    <row r="727" spans="2:47" s="1" customFormat="1" ht="27">
      <c r="B727" s="35"/>
      <c r="D727" s="185" t="s">
        <v>1881</v>
      </c>
      <c r="F727" s="222" t="s">
        <v>1006</v>
      </c>
      <c r="I727" s="134"/>
      <c r="L727" s="35"/>
      <c r="M727" s="65"/>
      <c r="N727" s="36"/>
      <c r="O727" s="36"/>
      <c r="P727" s="36"/>
      <c r="Q727" s="36"/>
      <c r="R727" s="36"/>
      <c r="S727" s="36"/>
      <c r="T727" s="66"/>
      <c r="AT727" s="18" t="s">
        <v>1881</v>
      </c>
      <c r="AU727" s="18" t="s">
        <v>1828</v>
      </c>
    </row>
    <row r="728" spans="2:65" s="1" customFormat="1" ht="22.5" customHeight="1">
      <c r="B728" s="160"/>
      <c r="C728" s="161" t="s">
        <v>1007</v>
      </c>
      <c r="D728" s="161" t="s">
        <v>1874</v>
      </c>
      <c r="E728" s="162" t="s">
        <v>1008</v>
      </c>
      <c r="F728" s="163" t="s">
        <v>1009</v>
      </c>
      <c r="G728" s="164" t="s">
        <v>1942</v>
      </c>
      <c r="H728" s="165">
        <v>16.49</v>
      </c>
      <c r="I728" s="166"/>
      <c r="J728" s="167">
        <f>ROUND(I728*H728,2)</f>
        <v>0</v>
      </c>
      <c r="K728" s="163" t="s">
        <v>1878</v>
      </c>
      <c r="L728" s="35"/>
      <c r="M728" s="168" t="s">
        <v>1766</v>
      </c>
      <c r="N728" s="169" t="s">
        <v>1791</v>
      </c>
      <c r="O728" s="36"/>
      <c r="P728" s="170">
        <f>O728*H728</f>
        <v>0</v>
      </c>
      <c r="Q728" s="170">
        <v>2.25634</v>
      </c>
      <c r="R728" s="170">
        <f>Q728*H728</f>
        <v>37.20704659999999</v>
      </c>
      <c r="S728" s="170">
        <v>0</v>
      </c>
      <c r="T728" s="171">
        <f>S728*H728</f>
        <v>0</v>
      </c>
      <c r="AR728" s="18" t="s">
        <v>1879</v>
      </c>
      <c r="AT728" s="18" t="s">
        <v>1874</v>
      </c>
      <c r="AU728" s="18" t="s">
        <v>1828</v>
      </c>
      <c r="AY728" s="18" t="s">
        <v>1872</v>
      </c>
      <c r="BE728" s="172">
        <f>IF(N728="základní",J728,0)</f>
        <v>0</v>
      </c>
      <c r="BF728" s="172">
        <f>IF(N728="snížená",J728,0)</f>
        <v>0</v>
      </c>
      <c r="BG728" s="172">
        <f>IF(N728="zákl. přenesená",J728,0)</f>
        <v>0</v>
      </c>
      <c r="BH728" s="172">
        <f>IF(N728="sníž. přenesená",J728,0)</f>
        <v>0</v>
      </c>
      <c r="BI728" s="172">
        <f>IF(N728="nulová",J728,0)</f>
        <v>0</v>
      </c>
      <c r="BJ728" s="18" t="s">
        <v>1767</v>
      </c>
      <c r="BK728" s="172">
        <f>ROUND(I728*H728,2)</f>
        <v>0</v>
      </c>
      <c r="BL728" s="18" t="s">
        <v>1879</v>
      </c>
      <c r="BM728" s="18" t="s">
        <v>1010</v>
      </c>
    </row>
    <row r="729" spans="2:47" s="1" customFormat="1" ht="13.5">
      <c r="B729" s="35"/>
      <c r="D729" s="173" t="s">
        <v>1881</v>
      </c>
      <c r="F729" s="174" t="s">
        <v>1011</v>
      </c>
      <c r="I729" s="134"/>
      <c r="L729" s="35"/>
      <c r="M729" s="65"/>
      <c r="N729" s="36"/>
      <c r="O729" s="36"/>
      <c r="P729" s="36"/>
      <c r="Q729" s="36"/>
      <c r="R729" s="36"/>
      <c r="S729" s="36"/>
      <c r="T729" s="66"/>
      <c r="AT729" s="18" t="s">
        <v>1881</v>
      </c>
      <c r="AU729" s="18" t="s">
        <v>1828</v>
      </c>
    </row>
    <row r="730" spans="2:51" s="12" customFormat="1" ht="13.5">
      <c r="B730" s="184"/>
      <c r="D730" s="173" t="s">
        <v>1885</v>
      </c>
      <c r="E730" s="197" t="s">
        <v>1766</v>
      </c>
      <c r="F730" s="198" t="s">
        <v>1012</v>
      </c>
      <c r="H730" s="193" t="s">
        <v>1766</v>
      </c>
      <c r="I730" s="189"/>
      <c r="L730" s="184"/>
      <c r="M730" s="190"/>
      <c r="N730" s="191"/>
      <c r="O730" s="191"/>
      <c r="P730" s="191"/>
      <c r="Q730" s="191"/>
      <c r="R730" s="191"/>
      <c r="S730" s="191"/>
      <c r="T730" s="192"/>
      <c r="AT730" s="193" t="s">
        <v>1885</v>
      </c>
      <c r="AU730" s="193" t="s">
        <v>1828</v>
      </c>
      <c r="AV730" s="12" t="s">
        <v>1767</v>
      </c>
      <c r="AW730" s="12" t="s">
        <v>1783</v>
      </c>
      <c r="AX730" s="12" t="s">
        <v>1820</v>
      </c>
      <c r="AY730" s="193" t="s">
        <v>1872</v>
      </c>
    </row>
    <row r="731" spans="2:51" s="11" customFormat="1" ht="13.5">
      <c r="B731" s="176"/>
      <c r="D731" s="173" t="s">
        <v>1885</v>
      </c>
      <c r="E731" s="177" t="s">
        <v>1766</v>
      </c>
      <c r="F731" s="178" t="s">
        <v>1013</v>
      </c>
      <c r="H731" s="179">
        <v>1.82</v>
      </c>
      <c r="I731" s="180"/>
      <c r="L731" s="176"/>
      <c r="M731" s="181"/>
      <c r="N731" s="182"/>
      <c r="O731" s="182"/>
      <c r="P731" s="182"/>
      <c r="Q731" s="182"/>
      <c r="R731" s="182"/>
      <c r="S731" s="182"/>
      <c r="T731" s="183"/>
      <c r="AT731" s="177" t="s">
        <v>1885</v>
      </c>
      <c r="AU731" s="177" t="s">
        <v>1828</v>
      </c>
      <c r="AV731" s="11" t="s">
        <v>1828</v>
      </c>
      <c r="AW731" s="11" t="s">
        <v>1783</v>
      </c>
      <c r="AX731" s="11" t="s">
        <v>1820</v>
      </c>
      <c r="AY731" s="177" t="s">
        <v>1872</v>
      </c>
    </row>
    <row r="732" spans="2:51" s="11" customFormat="1" ht="13.5">
      <c r="B732" s="176"/>
      <c r="D732" s="173" t="s">
        <v>1885</v>
      </c>
      <c r="E732" s="177" t="s">
        <v>1766</v>
      </c>
      <c r="F732" s="178" t="s">
        <v>1014</v>
      </c>
      <c r="H732" s="179">
        <v>14.67</v>
      </c>
      <c r="I732" s="180"/>
      <c r="L732" s="176"/>
      <c r="M732" s="181"/>
      <c r="N732" s="182"/>
      <c r="O732" s="182"/>
      <c r="P732" s="182"/>
      <c r="Q732" s="182"/>
      <c r="R732" s="182"/>
      <c r="S732" s="182"/>
      <c r="T732" s="183"/>
      <c r="AT732" s="177" t="s">
        <v>1885</v>
      </c>
      <c r="AU732" s="177" t="s">
        <v>1828</v>
      </c>
      <c r="AV732" s="11" t="s">
        <v>1828</v>
      </c>
      <c r="AW732" s="11" t="s">
        <v>1783</v>
      </c>
      <c r="AX732" s="11" t="s">
        <v>1820</v>
      </c>
      <c r="AY732" s="177" t="s">
        <v>1872</v>
      </c>
    </row>
    <row r="733" spans="2:51" s="13" customFormat="1" ht="13.5">
      <c r="B733" s="199"/>
      <c r="D733" s="185" t="s">
        <v>1885</v>
      </c>
      <c r="E733" s="200" t="s">
        <v>1766</v>
      </c>
      <c r="F733" s="201" t="s">
        <v>1916</v>
      </c>
      <c r="H733" s="202">
        <v>16.49</v>
      </c>
      <c r="I733" s="203"/>
      <c r="L733" s="199"/>
      <c r="M733" s="204"/>
      <c r="N733" s="205"/>
      <c r="O733" s="205"/>
      <c r="P733" s="205"/>
      <c r="Q733" s="205"/>
      <c r="R733" s="205"/>
      <c r="S733" s="205"/>
      <c r="T733" s="206"/>
      <c r="AT733" s="207" t="s">
        <v>1885</v>
      </c>
      <c r="AU733" s="207" t="s">
        <v>1828</v>
      </c>
      <c r="AV733" s="13" t="s">
        <v>1879</v>
      </c>
      <c r="AW733" s="13" t="s">
        <v>1783</v>
      </c>
      <c r="AX733" s="13" t="s">
        <v>1767</v>
      </c>
      <c r="AY733" s="207" t="s">
        <v>1872</v>
      </c>
    </row>
    <row r="734" spans="2:65" s="1" customFormat="1" ht="31.5" customHeight="1">
      <c r="B734" s="160"/>
      <c r="C734" s="161" t="s">
        <v>1015</v>
      </c>
      <c r="D734" s="161" t="s">
        <v>1874</v>
      </c>
      <c r="E734" s="162" t="s">
        <v>1016</v>
      </c>
      <c r="F734" s="163" t="s">
        <v>1017</v>
      </c>
      <c r="G734" s="164" t="s">
        <v>1920</v>
      </c>
      <c r="H734" s="165">
        <v>17</v>
      </c>
      <c r="I734" s="166"/>
      <c r="J734" s="167">
        <f>ROUND(I734*H734,2)</f>
        <v>0</v>
      </c>
      <c r="K734" s="163" t="s">
        <v>1878</v>
      </c>
      <c r="L734" s="35"/>
      <c r="M734" s="168" t="s">
        <v>1766</v>
      </c>
      <c r="N734" s="169" t="s">
        <v>1791</v>
      </c>
      <c r="O734" s="36"/>
      <c r="P734" s="170">
        <f>O734*H734</f>
        <v>0</v>
      </c>
      <c r="Q734" s="170">
        <v>0</v>
      </c>
      <c r="R734" s="170">
        <f>Q734*H734</f>
        <v>0</v>
      </c>
      <c r="S734" s="170">
        <v>0</v>
      </c>
      <c r="T734" s="171">
        <f>S734*H734</f>
        <v>0</v>
      </c>
      <c r="AR734" s="18" t="s">
        <v>1879</v>
      </c>
      <c r="AT734" s="18" t="s">
        <v>1874</v>
      </c>
      <c r="AU734" s="18" t="s">
        <v>1828</v>
      </c>
      <c r="AY734" s="18" t="s">
        <v>1872</v>
      </c>
      <c r="BE734" s="172">
        <f>IF(N734="základní",J734,0)</f>
        <v>0</v>
      </c>
      <c r="BF734" s="172">
        <f>IF(N734="snížená",J734,0)</f>
        <v>0</v>
      </c>
      <c r="BG734" s="172">
        <f>IF(N734="zákl. přenesená",J734,0)</f>
        <v>0</v>
      </c>
      <c r="BH734" s="172">
        <f>IF(N734="sníž. přenesená",J734,0)</f>
        <v>0</v>
      </c>
      <c r="BI734" s="172">
        <f>IF(N734="nulová",J734,0)</f>
        <v>0</v>
      </c>
      <c r="BJ734" s="18" t="s">
        <v>1767</v>
      </c>
      <c r="BK734" s="172">
        <f>ROUND(I734*H734,2)</f>
        <v>0</v>
      </c>
      <c r="BL734" s="18" t="s">
        <v>1879</v>
      </c>
      <c r="BM734" s="18" t="s">
        <v>1018</v>
      </c>
    </row>
    <row r="735" spans="2:47" s="1" customFormat="1" ht="27">
      <c r="B735" s="35"/>
      <c r="D735" s="173" t="s">
        <v>1881</v>
      </c>
      <c r="F735" s="174" t="s">
        <v>1019</v>
      </c>
      <c r="I735" s="134"/>
      <c r="L735" s="35"/>
      <c r="M735" s="65"/>
      <c r="N735" s="36"/>
      <c r="O735" s="36"/>
      <c r="P735" s="36"/>
      <c r="Q735" s="36"/>
      <c r="R735" s="36"/>
      <c r="S735" s="36"/>
      <c r="T735" s="66"/>
      <c r="AT735" s="18" t="s">
        <v>1881</v>
      </c>
      <c r="AU735" s="18" t="s">
        <v>1828</v>
      </c>
    </row>
    <row r="736" spans="2:47" s="1" customFormat="1" ht="27">
      <c r="B736" s="35"/>
      <c r="D736" s="173" t="s">
        <v>1883</v>
      </c>
      <c r="F736" s="175" t="s">
        <v>1020</v>
      </c>
      <c r="I736" s="134"/>
      <c r="L736" s="35"/>
      <c r="M736" s="65"/>
      <c r="N736" s="36"/>
      <c r="O736" s="36"/>
      <c r="P736" s="36"/>
      <c r="Q736" s="36"/>
      <c r="R736" s="36"/>
      <c r="S736" s="36"/>
      <c r="T736" s="66"/>
      <c r="AT736" s="18" t="s">
        <v>1883</v>
      </c>
      <c r="AU736" s="18" t="s">
        <v>1828</v>
      </c>
    </row>
    <row r="737" spans="2:51" s="12" customFormat="1" ht="13.5">
      <c r="B737" s="184"/>
      <c r="D737" s="173" t="s">
        <v>1885</v>
      </c>
      <c r="E737" s="197" t="s">
        <v>1766</v>
      </c>
      <c r="F737" s="198" t="s">
        <v>1021</v>
      </c>
      <c r="H737" s="193" t="s">
        <v>1766</v>
      </c>
      <c r="I737" s="189"/>
      <c r="L737" s="184"/>
      <c r="M737" s="190"/>
      <c r="N737" s="191"/>
      <c r="O737" s="191"/>
      <c r="P737" s="191"/>
      <c r="Q737" s="191"/>
      <c r="R737" s="191"/>
      <c r="S737" s="191"/>
      <c r="T737" s="192"/>
      <c r="AT737" s="193" t="s">
        <v>1885</v>
      </c>
      <c r="AU737" s="193" t="s">
        <v>1828</v>
      </c>
      <c r="AV737" s="12" t="s">
        <v>1767</v>
      </c>
      <c r="AW737" s="12" t="s">
        <v>1783</v>
      </c>
      <c r="AX737" s="12" t="s">
        <v>1820</v>
      </c>
      <c r="AY737" s="193" t="s">
        <v>1872</v>
      </c>
    </row>
    <row r="738" spans="2:51" s="12" customFormat="1" ht="13.5">
      <c r="B738" s="184"/>
      <c r="D738" s="173" t="s">
        <v>1885</v>
      </c>
      <c r="E738" s="197" t="s">
        <v>1766</v>
      </c>
      <c r="F738" s="198" t="s">
        <v>1912</v>
      </c>
      <c r="H738" s="193" t="s">
        <v>1766</v>
      </c>
      <c r="I738" s="189"/>
      <c r="L738" s="184"/>
      <c r="M738" s="190"/>
      <c r="N738" s="191"/>
      <c r="O738" s="191"/>
      <c r="P738" s="191"/>
      <c r="Q738" s="191"/>
      <c r="R738" s="191"/>
      <c r="S738" s="191"/>
      <c r="T738" s="192"/>
      <c r="AT738" s="193" t="s">
        <v>1885</v>
      </c>
      <c r="AU738" s="193" t="s">
        <v>1828</v>
      </c>
      <c r="AV738" s="12" t="s">
        <v>1767</v>
      </c>
      <c r="AW738" s="12" t="s">
        <v>1783</v>
      </c>
      <c r="AX738" s="12" t="s">
        <v>1820</v>
      </c>
      <c r="AY738" s="193" t="s">
        <v>1872</v>
      </c>
    </row>
    <row r="739" spans="2:51" s="11" customFormat="1" ht="13.5">
      <c r="B739" s="176"/>
      <c r="D739" s="173" t="s">
        <v>1885</v>
      </c>
      <c r="E739" s="177" t="s">
        <v>1766</v>
      </c>
      <c r="F739" s="178" t="s">
        <v>1022</v>
      </c>
      <c r="H739" s="179">
        <v>9.5</v>
      </c>
      <c r="I739" s="180"/>
      <c r="L739" s="176"/>
      <c r="M739" s="181"/>
      <c r="N739" s="182"/>
      <c r="O739" s="182"/>
      <c r="P739" s="182"/>
      <c r="Q739" s="182"/>
      <c r="R739" s="182"/>
      <c r="S739" s="182"/>
      <c r="T739" s="183"/>
      <c r="AT739" s="177" t="s">
        <v>1885</v>
      </c>
      <c r="AU739" s="177" t="s">
        <v>1828</v>
      </c>
      <c r="AV739" s="11" t="s">
        <v>1828</v>
      </c>
      <c r="AW739" s="11" t="s">
        <v>1783</v>
      </c>
      <c r="AX739" s="11" t="s">
        <v>1820</v>
      </c>
      <c r="AY739" s="177" t="s">
        <v>1872</v>
      </c>
    </row>
    <row r="740" spans="2:51" s="11" customFormat="1" ht="13.5">
      <c r="B740" s="176"/>
      <c r="D740" s="173" t="s">
        <v>1885</v>
      </c>
      <c r="E740" s="177" t="s">
        <v>1766</v>
      </c>
      <c r="F740" s="178" t="s">
        <v>1023</v>
      </c>
      <c r="H740" s="179">
        <v>7.5</v>
      </c>
      <c r="I740" s="180"/>
      <c r="L740" s="176"/>
      <c r="M740" s="181"/>
      <c r="N740" s="182"/>
      <c r="O740" s="182"/>
      <c r="P740" s="182"/>
      <c r="Q740" s="182"/>
      <c r="R740" s="182"/>
      <c r="S740" s="182"/>
      <c r="T740" s="183"/>
      <c r="AT740" s="177" t="s">
        <v>1885</v>
      </c>
      <c r="AU740" s="177" t="s">
        <v>1828</v>
      </c>
      <c r="AV740" s="11" t="s">
        <v>1828</v>
      </c>
      <c r="AW740" s="11" t="s">
        <v>1783</v>
      </c>
      <c r="AX740" s="11" t="s">
        <v>1820</v>
      </c>
      <c r="AY740" s="177" t="s">
        <v>1872</v>
      </c>
    </row>
    <row r="741" spans="2:51" s="13" customFormat="1" ht="13.5">
      <c r="B741" s="199"/>
      <c r="D741" s="185" t="s">
        <v>1885</v>
      </c>
      <c r="E741" s="200" t="s">
        <v>1766</v>
      </c>
      <c r="F741" s="201" t="s">
        <v>1916</v>
      </c>
      <c r="H741" s="202">
        <v>17</v>
      </c>
      <c r="I741" s="203"/>
      <c r="L741" s="199"/>
      <c r="M741" s="204"/>
      <c r="N741" s="205"/>
      <c r="O741" s="205"/>
      <c r="P741" s="205"/>
      <c r="Q741" s="205"/>
      <c r="R741" s="205"/>
      <c r="S741" s="205"/>
      <c r="T741" s="206"/>
      <c r="AT741" s="207" t="s">
        <v>1885</v>
      </c>
      <c r="AU741" s="207" t="s">
        <v>1828</v>
      </c>
      <c r="AV741" s="13" t="s">
        <v>1879</v>
      </c>
      <c r="AW741" s="13" t="s">
        <v>1783</v>
      </c>
      <c r="AX741" s="13" t="s">
        <v>1767</v>
      </c>
      <c r="AY741" s="207" t="s">
        <v>1872</v>
      </c>
    </row>
    <row r="742" spans="2:65" s="1" customFormat="1" ht="22.5" customHeight="1">
      <c r="B742" s="160"/>
      <c r="C742" s="161" t="s">
        <v>1024</v>
      </c>
      <c r="D742" s="161" t="s">
        <v>1874</v>
      </c>
      <c r="E742" s="162" t="s">
        <v>1025</v>
      </c>
      <c r="F742" s="163" t="s">
        <v>1026</v>
      </c>
      <c r="G742" s="164" t="s">
        <v>1920</v>
      </c>
      <c r="H742" s="165">
        <v>17</v>
      </c>
      <c r="I742" s="166"/>
      <c r="J742" s="167">
        <f>ROUND(I742*H742,2)</f>
        <v>0</v>
      </c>
      <c r="K742" s="163" t="s">
        <v>1878</v>
      </c>
      <c r="L742" s="35"/>
      <c r="M742" s="168" t="s">
        <v>1766</v>
      </c>
      <c r="N742" s="169" t="s">
        <v>1791</v>
      </c>
      <c r="O742" s="36"/>
      <c r="P742" s="170">
        <f>O742*H742</f>
        <v>0</v>
      </c>
      <c r="Q742" s="170">
        <v>0.00028</v>
      </c>
      <c r="R742" s="170">
        <f>Q742*H742</f>
        <v>0.0047599999999999995</v>
      </c>
      <c r="S742" s="170">
        <v>0</v>
      </c>
      <c r="T742" s="171">
        <f>S742*H742</f>
        <v>0</v>
      </c>
      <c r="AR742" s="18" t="s">
        <v>1879</v>
      </c>
      <c r="AT742" s="18" t="s">
        <v>1874</v>
      </c>
      <c r="AU742" s="18" t="s">
        <v>1828</v>
      </c>
      <c r="AY742" s="18" t="s">
        <v>1872</v>
      </c>
      <c r="BE742" s="172">
        <f>IF(N742="základní",J742,0)</f>
        <v>0</v>
      </c>
      <c r="BF742" s="172">
        <f>IF(N742="snížená",J742,0)</f>
        <v>0</v>
      </c>
      <c r="BG742" s="172">
        <f>IF(N742="zákl. přenesená",J742,0)</f>
        <v>0</v>
      </c>
      <c r="BH742" s="172">
        <f>IF(N742="sníž. přenesená",J742,0)</f>
        <v>0</v>
      </c>
      <c r="BI742" s="172">
        <f>IF(N742="nulová",J742,0)</f>
        <v>0</v>
      </c>
      <c r="BJ742" s="18" t="s">
        <v>1767</v>
      </c>
      <c r="BK742" s="172">
        <f>ROUND(I742*H742,2)</f>
        <v>0</v>
      </c>
      <c r="BL742" s="18" t="s">
        <v>1879</v>
      </c>
      <c r="BM742" s="18" t="s">
        <v>1027</v>
      </c>
    </row>
    <row r="743" spans="2:47" s="1" customFormat="1" ht="27">
      <c r="B743" s="35"/>
      <c r="D743" s="173" t="s">
        <v>1881</v>
      </c>
      <c r="F743" s="174" t="s">
        <v>1028</v>
      </c>
      <c r="I743" s="134"/>
      <c r="L743" s="35"/>
      <c r="M743" s="65"/>
      <c r="N743" s="36"/>
      <c r="O743" s="36"/>
      <c r="P743" s="36"/>
      <c r="Q743" s="36"/>
      <c r="R743" s="36"/>
      <c r="S743" s="36"/>
      <c r="T743" s="66"/>
      <c r="AT743" s="18" t="s">
        <v>1881</v>
      </c>
      <c r="AU743" s="18" t="s">
        <v>1828</v>
      </c>
    </row>
    <row r="744" spans="2:47" s="1" customFormat="1" ht="40.5">
      <c r="B744" s="35"/>
      <c r="D744" s="173" t="s">
        <v>1883</v>
      </c>
      <c r="F744" s="175" t="s">
        <v>1029</v>
      </c>
      <c r="I744" s="134"/>
      <c r="L744" s="35"/>
      <c r="M744" s="65"/>
      <c r="N744" s="36"/>
      <c r="O744" s="36"/>
      <c r="P744" s="36"/>
      <c r="Q744" s="36"/>
      <c r="R744" s="36"/>
      <c r="S744" s="36"/>
      <c r="T744" s="66"/>
      <c r="AT744" s="18" t="s">
        <v>1883</v>
      </c>
      <c r="AU744" s="18" t="s">
        <v>1828</v>
      </c>
    </row>
    <row r="745" spans="2:51" s="12" customFormat="1" ht="13.5">
      <c r="B745" s="184"/>
      <c r="D745" s="173" t="s">
        <v>1885</v>
      </c>
      <c r="E745" s="197" t="s">
        <v>1766</v>
      </c>
      <c r="F745" s="198" t="s">
        <v>1021</v>
      </c>
      <c r="H745" s="193" t="s">
        <v>1766</v>
      </c>
      <c r="I745" s="189"/>
      <c r="L745" s="184"/>
      <c r="M745" s="190"/>
      <c r="N745" s="191"/>
      <c r="O745" s="191"/>
      <c r="P745" s="191"/>
      <c r="Q745" s="191"/>
      <c r="R745" s="191"/>
      <c r="S745" s="191"/>
      <c r="T745" s="192"/>
      <c r="AT745" s="193" t="s">
        <v>1885</v>
      </c>
      <c r="AU745" s="193" t="s">
        <v>1828</v>
      </c>
      <c r="AV745" s="12" t="s">
        <v>1767</v>
      </c>
      <c r="AW745" s="12" t="s">
        <v>1783</v>
      </c>
      <c r="AX745" s="12" t="s">
        <v>1820</v>
      </c>
      <c r="AY745" s="193" t="s">
        <v>1872</v>
      </c>
    </row>
    <row r="746" spans="2:51" s="12" customFormat="1" ht="13.5">
      <c r="B746" s="184"/>
      <c r="D746" s="173" t="s">
        <v>1885</v>
      </c>
      <c r="E746" s="197" t="s">
        <v>1766</v>
      </c>
      <c r="F746" s="198" t="s">
        <v>1912</v>
      </c>
      <c r="H746" s="193" t="s">
        <v>1766</v>
      </c>
      <c r="I746" s="189"/>
      <c r="L746" s="184"/>
      <c r="M746" s="190"/>
      <c r="N746" s="191"/>
      <c r="O746" s="191"/>
      <c r="P746" s="191"/>
      <c r="Q746" s="191"/>
      <c r="R746" s="191"/>
      <c r="S746" s="191"/>
      <c r="T746" s="192"/>
      <c r="AT746" s="193" t="s">
        <v>1885</v>
      </c>
      <c r="AU746" s="193" t="s">
        <v>1828</v>
      </c>
      <c r="AV746" s="12" t="s">
        <v>1767</v>
      </c>
      <c r="AW746" s="12" t="s">
        <v>1783</v>
      </c>
      <c r="AX746" s="12" t="s">
        <v>1820</v>
      </c>
      <c r="AY746" s="193" t="s">
        <v>1872</v>
      </c>
    </row>
    <row r="747" spans="2:51" s="11" customFormat="1" ht="13.5">
      <c r="B747" s="176"/>
      <c r="D747" s="173" t="s">
        <v>1885</v>
      </c>
      <c r="E747" s="177" t="s">
        <v>1766</v>
      </c>
      <c r="F747" s="178" t="s">
        <v>1022</v>
      </c>
      <c r="H747" s="179">
        <v>9.5</v>
      </c>
      <c r="I747" s="180"/>
      <c r="L747" s="176"/>
      <c r="M747" s="181"/>
      <c r="N747" s="182"/>
      <c r="O747" s="182"/>
      <c r="P747" s="182"/>
      <c r="Q747" s="182"/>
      <c r="R747" s="182"/>
      <c r="S747" s="182"/>
      <c r="T747" s="183"/>
      <c r="AT747" s="177" t="s">
        <v>1885</v>
      </c>
      <c r="AU747" s="177" t="s">
        <v>1828</v>
      </c>
      <c r="AV747" s="11" t="s">
        <v>1828</v>
      </c>
      <c r="AW747" s="11" t="s">
        <v>1783</v>
      </c>
      <c r="AX747" s="11" t="s">
        <v>1820</v>
      </c>
      <c r="AY747" s="177" t="s">
        <v>1872</v>
      </c>
    </row>
    <row r="748" spans="2:51" s="11" customFormat="1" ht="13.5">
      <c r="B748" s="176"/>
      <c r="D748" s="173" t="s">
        <v>1885</v>
      </c>
      <c r="E748" s="177" t="s">
        <v>1766</v>
      </c>
      <c r="F748" s="178" t="s">
        <v>1023</v>
      </c>
      <c r="H748" s="179">
        <v>7.5</v>
      </c>
      <c r="I748" s="180"/>
      <c r="L748" s="176"/>
      <c r="M748" s="181"/>
      <c r="N748" s="182"/>
      <c r="O748" s="182"/>
      <c r="P748" s="182"/>
      <c r="Q748" s="182"/>
      <c r="R748" s="182"/>
      <c r="S748" s="182"/>
      <c r="T748" s="183"/>
      <c r="AT748" s="177" t="s">
        <v>1885</v>
      </c>
      <c r="AU748" s="177" t="s">
        <v>1828</v>
      </c>
      <c r="AV748" s="11" t="s">
        <v>1828</v>
      </c>
      <c r="AW748" s="11" t="s">
        <v>1783</v>
      </c>
      <c r="AX748" s="11" t="s">
        <v>1820</v>
      </c>
      <c r="AY748" s="177" t="s">
        <v>1872</v>
      </c>
    </row>
    <row r="749" spans="2:51" s="13" customFormat="1" ht="13.5">
      <c r="B749" s="199"/>
      <c r="D749" s="185" t="s">
        <v>1885</v>
      </c>
      <c r="E749" s="200" t="s">
        <v>1766</v>
      </c>
      <c r="F749" s="201" t="s">
        <v>1916</v>
      </c>
      <c r="H749" s="202">
        <v>17</v>
      </c>
      <c r="I749" s="203"/>
      <c r="L749" s="199"/>
      <c r="M749" s="204"/>
      <c r="N749" s="205"/>
      <c r="O749" s="205"/>
      <c r="P749" s="205"/>
      <c r="Q749" s="205"/>
      <c r="R749" s="205"/>
      <c r="S749" s="205"/>
      <c r="T749" s="206"/>
      <c r="AT749" s="207" t="s">
        <v>1885</v>
      </c>
      <c r="AU749" s="207" t="s">
        <v>1828</v>
      </c>
      <c r="AV749" s="13" t="s">
        <v>1879</v>
      </c>
      <c r="AW749" s="13" t="s">
        <v>1783</v>
      </c>
      <c r="AX749" s="13" t="s">
        <v>1767</v>
      </c>
      <c r="AY749" s="207" t="s">
        <v>1872</v>
      </c>
    </row>
    <row r="750" spans="2:65" s="1" customFormat="1" ht="31.5" customHeight="1">
      <c r="B750" s="160"/>
      <c r="C750" s="161" t="s">
        <v>1030</v>
      </c>
      <c r="D750" s="161" t="s">
        <v>1874</v>
      </c>
      <c r="E750" s="162" t="s">
        <v>1031</v>
      </c>
      <c r="F750" s="163" t="s">
        <v>1032</v>
      </c>
      <c r="G750" s="164" t="s">
        <v>1877</v>
      </c>
      <c r="H750" s="165">
        <v>50</v>
      </c>
      <c r="I750" s="166"/>
      <c r="J750" s="167">
        <f>ROUND(I750*H750,2)</f>
        <v>0</v>
      </c>
      <c r="K750" s="163" t="s">
        <v>1878</v>
      </c>
      <c r="L750" s="35"/>
      <c r="M750" s="168" t="s">
        <v>1766</v>
      </c>
      <c r="N750" s="169" t="s">
        <v>1791</v>
      </c>
      <c r="O750" s="36"/>
      <c r="P750" s="170">
        <f>O750*H750</f>
        <v>0</v>
      </c>
      <c r="Q750" s="170">
        <v>0.00198</v>
      </c>
      <c r="R750" s="170">
        <f>Q750*H750</f>
        <v>0.099</v>
      </c>
      <c r="S750" s="170">
        <v>0</v>
      </c>
      <c r="T750" s="171">
        <f>S750*H750</f>
        <v>0</v>
      </c>
      <c r="AR750" s="18" t="s">
        <v>1879</v>
      </c>
      <c r="AT750" s="18" t="s">
        <v>1874</v>
      </c>
      <c r="AU750" s="18" t="s">
        <v>1828</v>
      </c>
      <c r="AY750" s="18" t="s">
        <v>1872</v>
      </c>
      <c r="BE750" s="172">
        <f>IF(N750="základní",J750,0)</f>
        <v>0</v>
      </c>
      <c r="BF750" s="172">
        <f>IF(N750="snížená",J750,0)</f>
        <v>0</v>
      </c>
      <c r="BG750" s="172">
        <f>IF(N750="zákl. přenesená",J750,0)</f>
        <v>0</v>
      </c>
      <c r="BH750" s="172">
        <f>IF(N750="sníž. přenesená",J750,0)</f>
        <v>0</v>
      </c>
      <c r="BI750" s="172">
        <f>IF(N750="nulová",J750,0)</f>
        <v>0</v>
      </c>
      <c r="BJ750" s="18" t="s">
        <v>1767</v>
      </c>
      <c r="BK750" s="172">
        <f>ROUND(I750*H750,2)</f>
        <v>0</v>
      </c>
      <c r="BL750" s="18" t="s">
        <v>1879</v>
      </c>
      <c r="BM750" s="18" t="s">
        <v>1033</v>
      </c>
    </row>
    <row r="751" spans="2:47" s="1" customFormat="1" ht="27">
      <c r="B751" s="35"/>
      <c r="D751" s="173" t="s">
        <v>1881</v>
      </c>
      <c r="F751" s="174" t="s">
        <v>1034</v>
      </c>
      <c r="I751" s="134"/>
      <c r="L751" s="35"/>
      <c r="M751" s="65"/>
      <c r="N751" s="36"/>
      <c r="O751" s="36"/>
      <c r="P751" s="36"/>
      <c r="Q751" s="36"/>
      <c r="R751" s="36"/>
      <c r="S751" s="36"/>
      <c r="T751" s="66"/>
      <c r="AT751" s="18" t="s">
        <v>1881</v>
      </c>
      <c r="AU751" s="18" t="s">
        <v>1828</v>
      </c>
    </row>
    <row r="752" spans="2:47" s="1" customFormat="1" ht="94.5">
      <c r="B752" s="35"/>
      <c r="D752" s="173" t="s">
        <v>1883</v>
      </c>
      <c r="F752" s="175" t="s">
        <v>1035</v>
      </c>
      <c r="I752" s="134"/>
      <c r="L752" s="35"/>
      <c r="M752" s="65"/>
      <c r="N752" s="36"/>
      <c r="O752" s="36"/>
      <c r="P752" s="36"/>
      <c r="Q752" s="36"/>
      <c r="R752" s="36"/>
      <c r="S752" s="36"/>
      <c r="T752" s="66"/>
      <c r="AT752" s="18" t="s">
        <v>1883</v>
      </c>
      <c r="AU752" s="18" t="s">
        <v>1828</v>
      </c>
    </row>
    <row r="753" spans="2:51" s="12" customFormat="1" ht="13.5">
      <c r="B753" s="184"/>
      <c r="D753" s="173" t="s">
        <v>1885</v>
      </c>
      <c r="E753" s="197" t="s">
        <v>1766</v>
      </c>
      <c r="F753" s="198" t="s">
        <v>1036</v>
      </c>
      <c r="H753" s="193" t="s">
        <v>1766</v>
      </c>
      <c r="I753" s="189"/>
      <c r="L753" s="184"/>
      <c r="M753" s="190"/>
      <c r="N753" s="191"/>
      <c r="O753" s="191"/>
      <c r="P753" s="191"/>
      <c r="Q753" s="191"/>
      <c r="R753" s="191"/>
      <c r="S753" s="191"/>
      <c r="T753" s="192"/>
      <c r="AT753" s="193" t="s">
        <v>1885</v>
      </c>
      <c r="AU753" s="193" t="s">
        <v>1828</v>
      </c>
      <c r="AV753" s="12" t="s">
        <v>1767</v>
      </c>
      <c r="AW753" s="12" t="s">
        <v>1783</v>
      </c>
      <c r="AX753" s="12" t="s">
        <v>1820</v>
      </c>
      <c r="AY753" s="193" t="s">
        <v>1872</v>
      </c>
    </row>
    <row r="754" spans="2:51" s="11" customFormat="1" ht="13.5">
      <c r="B754" s="176"/>
      <c r="D754" s="173" t="s">
        <v>1885</v>
      </c>
      <c r="E754" s="177" t="s">
        <v>1766</v>
      </c>
      <c r="F754" s="178" t="s">
        <v>1037</v>
      </c>
      <c r="H754" s="179">
        <v>50</v>
      </c>
      <c r="I754" s="180"/>
      <c r="L754" s="176"/>
      <c r="M754" s="181"/>
      <c r="N754" s="182"/>
      <c r="O754" s="182"/>
      <c r="P754" s="182"/>
      <c r="Q754" s="182"/>
      <c r="R754" s="182"/>
      <c r="S754" s="182"/>
      <c r="T754" s="183"/>
      <c r="AT754" s="177" t="s">
        <v>1885</v>
      </c>
      <c r="AU754" s="177" t="s">
        <v>1828</v>
      </c>
      <c r="AV754" s="11" t="s">
        <v>1828</v>
      </c>
      <c r="AW754" s="11" t="s">
        <v>1783</v>
      </c>
      <c r="AX754" s="11" t="s">
        <v>1820</v>
      </c>
      <c r="AY754" s="177" t="s">
        <v>1872</v>
      </c>
    </row>
    <row r="755" spans="2:51" s="12" customFormat="1" ht="13.5">
      <c r="B755" s="184"/>
      <c r="D755" s="173" t="s">
        <v>1885</v>
      </c>
      <c r="E755" s="197" t="s">
        <v>1766</v>
      </c>
      <c r="F755" s="198" t="s">
        <v>1906</v>
      </c>
      <c r="H755" s="193" t="s">
        <v>1766</v>
      </c>
      <c r="I755" s="189"/>
      <c r="L755" s="184"/>
      <c r="M755" s="190"/>
      <c r="N755" s="191"/>
      <c r="O755" s="191"/>
      <c r="P755" s="191"/>
      <c r="Q755" s="191"/>
      <c r="R755" s="191"/>
      <c r="S755" s="191"/>
      <c r="T755" s="192"/>
      <c r="AT755" s="193" t="s">
        <v>1885</v>
      </c>
      <c r="AU755" s="193" t="s">
        <v>1828</v>
      </c>
      <c r="AV755" s="12" t="s">
        <v>1767</v>
      </c>
      <c r="AW755" s="12" t="s">
        <v>1783</v>
      </c>
      <c r="AX755" s="12" t="s">
        <v>1820</v>
      </c>
      <c r="AY755" s="193" t="s">
        <v>1872</v>
      </c>
    </row>
    <row r="756" spans="2:51" s="13" customFormat="1" ht="13.5">
      <c r="B756" s="199"/>
      <c r="D756" s="185" t="s">
        <v>1885</v>
      </c>
      <c r="E756" s="200" t="s">
        <v>1766</v>
      </c>
      <c r="F756" s="201" t="s">
        <v>1916</v>
      </c>
      <c r="H756" s="202">
        <v>50</v>
      </c>
      <c r="I756" s="203"/>
      <c r="L756" s="199"/>
      <c r="M756" s="204"/>
      <c r="N756" s="205"/>
      <c r="O756" s="205"/>
      <c r="P756" s="205"/>
      <c r="Q756" s="205"/>
      <c r="R756" s="205"/>
      <c r="S756" s="205"/>
      <c r="T756" s="206"/>
      <c r="AT756" s="207" t="s">
        <v>1885</v>
      </c>
      <c r="AU756" s="207" t="s">
        <v>1828</v>
      </c>
      <c r="AV756" s="13" t="s">
        <v>1879</v>
      </c>
      <c r="AW756" s="13" t="s">
        <v>1783</v>
      </c>
      <c r="AX756" s="13" t="s">
        <v>1767</v>
      </c>
      <c r="AY756" s="207" t="s">
        <v>1872</v>
      </c>
    </row>
    <row r="757" spans="2:65" s="1" customFormat="1" ht="22.5" customHeight="1">
      <c r="B757" s="160"/>
      <c r="C757" s="161" t="s">
        <v>1038</v>
      </c>
      <c r="D757" s="161" t="s">
        <v>1874</v>
      </c>
      <c r="E757" s="162" t="s">
        <v>1039</v>
      </c>
      <c r="F757" s="163" t="s">
        <v>1040</v>
      </c>
      <c r="G757" s="164" t="s">
        <v>1920</v>
      </c>
      <c r="H757" s="165">
        <v>39.5</v>
      </c>
      <c r="I757" s="166"/>
      <c r="J757" s="167">
        <f>ROUND(I757*H757,2)</f>
        <v>0</v>
      </c>
      <c r="K757" s="163" t="s">
        <v>1878</v>
      </c>
      <c r="L757" s="35"/>
      <c r="M757" s="168" t="s">
        <v>1766</v>
      </c>
      <c r="N757" s="169" t="s">
        <v>1791</v>
      </c>
      <c r="O757" s="36"/>
      <c r="P757" s="170">
        <f>O757*H757</f>
        <v>0</v>
      </c>
      <c r="Q757" s="170">
        <v>0</v>
      </c>
      <c r="R757" s="170">
        <f>Q757*H757</f>
        <v>0</v>
      </c>
      <c r="S757" s="170">
        <v>0</v>
      </c>
      <c r="T757" s="171">
        <f>S757*H757</f>
        <v>0</v>
      </c>
      <c r="AR757" s="18" t="s">
        <v>1879</v>
      </c>
      <c r="AT757" s="18" t="s">
        <v>1874</v>
      </c>
      <c r="AU757" s="18" t="s">
        <v>1828</v>
      </c>
      <c r="AY757" s="18" t="s">
        <v>1872</v>
      </c>
      <c r="BE757" s="172">
        <f>IF(N757="základní",J757,0)</f>
        <v>0</v>
      </c>
      <c r="BF757" s="172">
        <f>IF(N757="snížená",J757,0)</f>
        <v>0</v>
      </c>
      <c r="BG757" s="172">
        <f>IF(N757="zákl. přenesená",J757,0)</f>
        <v>0</v>
      </c>
      <c r="BH757" s="172">
        <f>IF(N757="sníž. přenesená",J757,0)</f>
        <v>0</v>
      </c>
      <c r="BI757" s="172">
        <f>IF(N757="nulová",J757,0)</f>
        <v>0</v>
      </c>
      <c r="BJ757" s="18" t="s">
        <v>1767</v>
      </c>
      <c r="BK757" s="172">
        <f>ROUND(I757*H757,2)</f>
        <v>0</v>
      </c>
      <c r="BL757" s="18" t="s">
        <v>1879</v>
      </c>
      <c r="BM757" s="18" t="s">
        <v>1041</v>
      </c>
    </row>
    <row r="758" spans="2:47" s="1" customFormat="1" ht="27">
      <c r="B758" s="35"/>
      <c r="D758" s="173" t="s">
        <v>1881</v>
      </c>
      <c r="F758" s="174" t="s">
        <v>1042</v>
      </c>
      <c r="I758" s="134"/>
      <c r="L758" s="35"/>
      <c r="M758" s="65"/>
      <c r="N758" s="36"/>
      <c r="O758" s="36"/>
      <c r="P758" s="36"/>
      <c r="Q758" s="36"/>
      <c r="R758" s="36"/>
      <c r="S758" s="36"/>
      <c r="T758" s="66"/>
      <c r="AT758" s="18" t="s">
        <v>1881</v>
      </c>
      <c r="AU758" s="18" t="s">
        <v>1828</v>
      </c>
    </row>
    <row r="759" spans="2:47" s="1" customFormat="1" ht="67.5">
      <c r="B759" s="35"/>
      <c r="D759" s="173" t="s">
        <v>1883</v>
      </c>
      <c r="F759" s="175" t="s">
        <v>1043</v>
      </c>
      <c r="I759" s="134"/>
      <c r="L759" s="35"/>
      <c r="M759" s="65"/>
      <c r="N759" s="36"/>
      <c r="O759" s="36"/>
      <c r="P759" s="36"/>
      <c r="Q759" s="36"/>
      <c r="R759" s="36"/>
      <c r="S759" s="36"/>
      <c r="T759" s="66"/>
      <c r="AT759" s="18" t="s">
        <v>1883</v>
      </c>
      <c r="AU759" s="18" t="s">
        <v>1828</v>
      </c>
    </row>
    <row r="760" spans="2:51" s="12" customFormat="1" ht="13.5">
      <c r="B760" s="184"/>
      <c r="D760" s="173" t="s">
        <v>1885</v>
      </c>
      <c r="E760" s="197" t="s">
        <v>1766</v>
      </c>
      <c r="F760" s="198" t="s">
        <v>1044</v>
      </c>
      <c r="H760" s="193" t="s">
        <v>1766</v>
      </c>
      <c r="I760" s="189"/>
      <c r="L760" s="184"/>
      <c r="M760" s="190"/>
      <c r="N760" s="191"/>
      <c r="O760" s="191"/>
      <c r="P760" s="191"/>
      <c r="Q760" s="191"/>
      <c r="R760" s="191"/>
      <c r="S760" s="191"/>
      <c r="T760" s="192"/>
      <c r="AT760" s="193" t="s">
        <v>1885</v>
      </c>
      <c r="AU760" s="193" t="s">
        <v>1828</v>
      </c>
      <c r="AV760" s="12" t="s">
        <v>1767</v>
      </c>
      <c r="AW760" s="12" t="s">
        <v>1783</v>
      </c>
      <c r="AX760" s="12" t="s">
        <v>1820</v>
      </c>
      <c r="AY760" s="193" t="s">
        <v>1872</v>
      </c>
    </row>
    <row r="761" spans="2:51" s="12" customFormat="1" ht="13.5">
      <c r="B761" s="184"/>
      <c r="D761" s="173" t="s">
        <v>1885</v>
      </c>
      <c r="E761" s="197" t="s">
        <v>1766</v>
      </c>
      <c r="F761" s="198" t="s">
        <v>1912</v>
      </c>
      <c r="H761" s="193" t="s">
        <v>1766</v>
      </c>
      <c r="I761" s="189"/>
      <c r="L761" s="184"/>
      <c r="M761" s="190"/>
      <c r="N761" s="191"/>
      <c r="O761" s="191"/>
      <c r="P761" s="191"/>
      <c r="Q761" s="191"/>
      <c r="R761" s="191"/>
      <c r="S761" s="191"/>
      <c r="T761" s="192"/>
      <c r="AT761" s="193" t="s">
        <v>1885</v>
      </c>
      <c r="AU761" s="193" t="s">
        <v>1828</v>
      </c>
      <c r="AV761" s="12" t="s">
        <v>1767</v>
      </c>
      <c r="AW761" s="12" t="s">
        <v>1783</v>
      </c>
      <c r="AX761" s="12" t="s">
        <v>1820</v>
      </c>
      <c r="AY761" s="193" t="s">
        <v>1872</v>
      </c>
    </row>
    <row r="762" spans="2:51" s="11" customFormat="1" ht="13.5">
      <c r="B762" s="176"/>
      <c r="D762" s="173" t="s">
        <v>1885</v>
      </c>
      <c r="E762" s="177" t="s">
        <v>1766</v>
      </c>
      <c r="F762" s="178" t="s">
        <v>1022</v>
      </c>
      <c r="H762" s="179">
        <v>9.5</v>
      </c>
      <c r="I762" s="180"/>
      <c r="L762" s="176"/>
      <c r="M762" s="181"/>
      <c r="N762" s="182"/>
      <c r="O762" s="182"/>
      <c r="P762" s="182"/>
      <c r="Q762" s="182"/>
      <c r="R762" s="182"/>
      <c r="S762" s="182"/>
      <c r="T762" s="183"/>
      <c r="AT762" s="177" t="s">
        <v>1885</v>
      </c>
      <c r="AU762" s="177" t="s">
        <v>1828</v>
      </c>
      <c r="AV762" s="11" t="s">
        <v>1828</v>
      </c>
      <c r="AW762" s="11" t="s">
        <v>1783</v>
      </c>
      <c r="AX762" s="11" t="s">
        <v>1820</v>
      </c>
      <c r="AY762" s="177" t="s">
        <v>1872</v>
      </c>
    </row>
    <row r="763" spans="2:51" s="11" customFormat="1" ht="13.5">
      <c r="B763" s="176"/>
      <c r="D763" s="173" t="s">
        <v>1885</v>
      </c>
      <c r="E763" s="177" t="s">
        <v>1766</v>
      </c>
      <c r="F763" s="178" t="s">
        <v>1045</v>
      </c>
      <c r="H763" s="179">
        <v>22.5</v>
      </c>
      <c r="I763" s="180"/>
      <c r="L763" s="176"/>
      <c r="M763" s="181"/>
      <c r="N763" s="182"/>
      <c r="O763" s="182"/>
      <c r="P763" s="182"/>
      <c r="Q763" s="182"/>
      <c r="R763" s="182"/>
      <c r="S763" s="182"/>
      <c r="T763" s="183"/>
      <c r="AT763" s="177" t="s">
        <v>1885</v>
      </c>
      <c r="AU763" s="177" t="s">
        <v>1828</v>
      </c>
      <c r="AV763" s="11" t="s">
        <v>1828</v>
      </c>
      <c r="AW763" s="11" t="s">
        <v>1783</v>
      </c>
      <c r="AX763" s="11" t="s">
        <v>1820</v>
      </c>
      <c r="AY763" s="177" t="s">
        <v>1872</v>
      </c>
    </row>
    <row r="764" spans="2:51" s="11" customFormat="1" ht="13.5">
      <c r="B764" s="176"/>
      <c r="D764" s="173" t="s">
        <v>1885</v>
      </c>
      <c r="E764" s="177" t="s">
        <v>1766</v>
      </c>
      <c r="F764" s="178" t="s">
        <v>1023</v>
      </c>
      <c r="H764" s="179">
        <v>7.5</v>
      </c>
      <c r="I764" s="180"/>
      <c r="L764" s="176"/>
      <c r="M764" s="181"/>
      <c r="N764" s="182"/>
      <c r="O764" s="182"/>
      <c r="P764" s="182"/>
      <c r="Q764" s="182"/>
      <c r="R764" s="182"/>
      <c r="S764" s="182"/>
      <c r="T764" s="183"/>
      <c r="AT764" s="177" t="s">
        <v>1885</v>
      </c>
      <c r="AU764" s="177" t="s">
        <v>1828</v>
      </c>
      <c r="AV764" s="11" t="s">
        <v>1828</v>
      </c>
      <c r="AW764" s="11" t="s">
        <v>1783</v>
      </c>
      <c r="AX764" s="11" t="s">
        <v>1820</v>
      </c>
      <c r="AY764" s="177" t="s">
        <v>1872</v>
      </c>
    </row>
    <row r="765" spans="2:51" s="13" customFormat="1" ht="13.5">
      <c r="B765" s="199"/>
      <c r="D765" s="185" t="s">
        <v>1885</v>
      </c>
      <c r="E765" s="200" t="s">
        <v>1766</v>
      </c>
      <c r="F765" s="201" t="s">
        <v>1916</v>
      </c>
      <c r="H765" s="202">
        <v>39.5</v>
      </c>
      <c r="I765" s="203"/>
      <c r="L765" s="199"/>
      <c r="M765" s="204"/>
      <c r="N765" s="205"/>
      <c r="O765" s="205"/>
      <c r="P765" s="205"/>
      <c r="Q765" s="205"/>
      <c r="R765" s="205"/>
      <c r="S765" s="205"/>
      <c r="T765" s="206"/>
      <c r="AT765" s="207" t="s">
        <v>1885</v>
      </c>
      <c r="AU765" s="207" t="s">
        <v>1828</v>
      </c>
      <c r="AV765" s="13" t="s">
        <v>1879</v>
      </c>
      <c r="AW765" s="13" t="s">
        <v>1783</v>
      </c>
      <c r="AX765" s="13" t="s">
        <v>1767</v>
      </c>
      <c r="AY765" s="207" t="s">
        <v>1872</v>
      </c>
    </row>
    <row r="766" spans="2:65" s="1" customFormat="1" ht="22.5" customHeight="1">
      <c r="B766" s="160"/>
      <c r="C766" s="161" t="s">
        <v>1046</v>
      </c>
      <c r="D766" s="161" t="s">
        <v>1874</v>
      </c>
      <c r="E766" s="162" t="s">
        <v>1047</v>
      </c>
      <c r="F766" s="163" t="s">
        <v>1048</v>
      </c>
      <c r="G766" s="164" t="s">
        <v>1920</v>
      </c>
      <c r="H766" s="165">
        <v>89.5</v>
      </c>
      <c r="I766" s="166"/>
      <c r="J766" s="167">
        <f>ROUND(I766*H766,2)</f>
        <v>0</v>
      </c>
      <c r="K766" s="163" t="s">
        <v>1878</v>
      </c>
      <c r="L766" s="35"/>
      <c r="M766" s="168" t="s">
        <v>1766</v>
      </c>
      <c r="N766" s="169" t="s">
        <v>1791</v>
      </c>
      <c r="O766" s="36"/>
      <c r="P766" s="170">
        <f>O766*H766</f>
        <v>0</v>
      </c>
      <c r="Q766" s="170">
        <v>0</v>
      </c>
      <c r="R766" s="170">
        <f>Q766*H766</f>
        <v>0</v>
      </c>
      <c r="S766" s="170">
        <v>0</v>
      </c>
      <c r="T766" s="171">
        <f>S766*H766</f>
        <v>0</v>
      </c>
      <c r="AR766" s="18" t="s">
        <v>1879</v>
      </c>
      <c r="AT766" s="18" t="s">
        <v>1874</v>
      </c>
      <c r="AU766" s="18" t="s">
        <v>1828</v>
      </c>
      <c r="AY766" s="18" t="s">
        <v>1872</v>
      </c>
      <c r="BE766" s="172">
        <f>IF(N766="základní",J766,0)</f>
        <v>0</v>
      </c>
      <c r="BF766" s="172">
        <f>IF(N766="snížená",J766,0)</f>
        <v>0</v>
      </c>
      <c r="BG766" s="172">
        <f>IF(N766="zákl. přenesená",J766,0)</f>
        <v>0</v>
      </c>
      <c r="BH766" s="172">
        <f>IF(N766="sníž. přenesená",J766,0)</f>
        <v>0</v>
      </c>
      <c r="BI766" s="172">
        <f>IF(N766="nulová",J766,0)</f>
        <v>0</v>
      </c>
      <c r="BJ766" s="18" t="s">
        <v>1767</v>
      </c>
      <c r="BK766" s="172">
        <f>ROUND(I766*H766,2)</f>
        <v>0</v>
      </c>
      <c r="BL766" s="18" t="s">
        <v>1879</v>
      </c>
      <c r="BM766" s="18" t="s">
        <v>1049</v>
      </c>
    </row>
    <row r="767" spans="2:47" s="1" customFormat="1" ht="13.5">
      <c r="B767" s="35"/>
      <c r="D767" s="173" t="s">
        <v>1881</v>
      </c>
      <c r="F767" s="174" t="s">
        <v>1050</v>
      </c>
      <c r="I767" s="134"/>
      <c r="L767" s="35"/>
      <c r="M767" s="65"/>
      <c r="N767" s="36"/>
      <c r="O767" s="36"/>
      <c r="P767" s="36"/>
      <c r="Q767" s="36"/>
      <c r="R767" s="36"/>
      <c r="S767" s="36"/>
      <c r="T767" s="66"/>
      <c r="AT767" s="18" t="s">
        <v>1881</v>
      </c>
      <c r="AU767" s="18" t="s">
        <v>1828</v>
      </c>
    </row>
    <row r="768" spans="2:47" s="1" customFormat="1" ht="27">
      <c r="B768" s="35"/>
      <c r="D768" s="173" t="s">
        <v>1883</v>
      </c>
      <c r="F768" s="175" t="s">
        <v>1051</v>
      </c>
      <c r="I768" s="134"/>
      <c r="L768" s="35"/>
      <c r="M768" s="65"/>
      <c r="N768" s="36"/>
      <c r="O768" s="36"/>
      <c r="P768" s="36"/>
      <c r="Q768" s="36"/>
      <c r="R768" s="36"/>
      <c r="S768" s="36"/>
      <c r="T768" s="66"/>
      <c r="AT768" s="18" t="s">
        <v>1883</v>
      </c>
      <c r="AU768" s="18" t="s">
        <v>1828</v>
      </c>
    </row>
    <row r="769" spans="2:51" s="12" customFormat="1" ht="13.5">
      <c r="B769" s="184"/>
      <c r="D769" s="173" t="s">
        <v>1885</v>
      </c>
      <c r="E769" s="197" t="s">
        <v>1766</v>
      </c>
      <c r="F769" s="198" t="s">
        <v>1052</v>
      </c>
      <c r="H769" s="193" t="s">
        <v>1766</v>
      </c>
      <c r="I769" s="189"/>
      <c r="L769" s="184"/>
      <c r="M769" s="190"/>
      <c r="N769" s="191"/>
      <c r="O769" s="191"/>
      <c r="P769" s="191"/>
      <c r="Q769" s="191"/>
      <c r="R769" s="191"/>
      <c r="S769" s="191"/>
      <c r="T769" s="192"/>
      <c r="AT769" s="193" t="s">
        <v>1885</v>
      </c>
      <c r="AU769" s="193" t="s">
        <v>1828</v>
      </c>
      <c r="AV769" s="12" t="s">
        <v>1767</v>
      </c>
      <c r="AW769" s="12" t="s">
        <v>1783</v>
      </c>
      <c r="AX769" s="12" t="s">
        <v>1820</v>
      </c>
      <c r="AY769" s="193" t="s">
        <v>1872</v>
      </c>
    </row>
    <row r="770" spans="2:51" s="12" customFormat="1" ht="13.5">
      <c r="B770" s="184"/>
      <c r="D770" s="173" t="s">
        <v>1885</v>
      </c>
      <c r="E770" s="197" t="s">
        <v>1766</v>
      </c>
      <c r="F770" s="198" t="s">
        <v>1912</v>
      </c>
      <c r="H770" s="193" t="s">
        <v>1766</v>
      </c>
      <c r="I770" s="189"/>
      <c r="L770" s="184"/>
      <c r="M770" s="190"/>
      <c r="N770" s="191"/>
      <c r="O770" s="191"/>
      <c r="P770" s="191"/>
      <c r="Q770" s="191"/>
      <c r="R770" s="191"/>
      <c r="S770" s="191"/>
      <c r="T770" s="192"/>
      <c r="AT770" s="193" t="s">
        <v>1885</v>
      </c>
      <c r="AU770" s="193" t="s">
        <v>1828</v>
      </c>
      <c r="AV770" s="12" t="s">
        <v>1767</v>
      </c>
      <c r="AW770" s="12" t="s">
        <v>1783</v>
      </c>
      <c r="AX770" s="12" t="s">
        <v>1820</v>
      </c>
      <c r="AY770" s="193" t="s">
        <v>1872</v>
      </c>
    </row>
    <row r="771" spans="2:51" s="11" customFormat="1" ht="13.5">
      <c r="B771" s="176"/>
      <c r="D771" s="173" t="s">
        <v>1885</v>
      </c>
      <c r="E771" s="177" t="s">
        <v>1766</v>
      </c>
      <c r="F771" s="178" t="s">
        <v>1022</v>
      </c>
      <c r="H771" s="179">
        <v>9.5</v>
      </c>
      <c r="I771" s="180"/>
      <c r="L771" s="176"/>
      <c r="M771" s="181"/>
      <c r="N771" s="182"/>
      <c r="O771" s="182"/>
      <c r="P771" s="182"/>
      <c r="Q771" s="182"/>
      <c r="R771" s="182"/>
      <c r="S771" s="182"/>
      <c r="T771" s="183"/>
      <c r="AT771" s="177" t="s">
        <v>1885</v>
      </c>
      <c r="AU771" s="177" t="s">
        <v>1828</v>
      </c>
      <c r="AV771" s="11" t="s">
        <v>1828</v>
      </c>
      <c r="AW771" s="11" t="s">
        <v>1783</v>
      </c>
      <c r="AX771" s="11" t="s">
        <v>1820</v>
      </c>
      <c r="AY771" s="177" t="s">
        <v>1872</v>
      </c>
    </row>
    <row r="772" spans="2:51" s="11" customFormat="1" ht="13.5">
      <c r="B772" s="176"/>
      <c r="D772" s="173" t="s">
        <v>1885</v>
      </c>
      <c r="E772" s="177" t="s">
        <v>1766</v>
      </c>
      <c r="F772" s="178" t="s">
        <v>1045</v>
      </c>
      <c r="H772" s="179">
        <v>22.5</v>
      </c>
      <c r="I772" s="180"/>
      <c r="L772" s="176"/>
      <c r="M772" s="181"/>
      <c r="N772" s="182"/>
      <c r="O772" s="182"/>
      <c r="P772" s="182"/>
      <c r="Q772" s="182"/>
      <c r="R772" s="182"/>
      <c r="S772" s="182"/>
      <c r="T772" s="183"/>
      <c r="AT772" s="177" t="s">
        <v>1885</v>
      </c>
      <c r="AU772" s="177" t="s">
        <v>1828</v>
      </c>
      <c r="AV772" s="11" t="s">
        <v>1828</v>
      </c>
      <c r="AW772" s="11" t="s">
        <v>1783</v>
      </c>
      <c r="AX772" s="11" t="s">
        <v>1820</v>
      </c>
      <c r="AY772" s="177" t="s">
        <v>1872</v>
      </c>
    </row>
    <row r="773" spans="2:51" s="11" customFormat="1" ht="13.5">
      <c r="B773" s="176"/>
      <c r="D773" s="173" t="s">
        <v>1885</v>
      </c>
      <c r="E773" s="177" t="s">
        <v>1766</v>
      </c>
      <c r="F773" s="178" t="s">
        <v>1023</v>
      </c>
      <c r="H773" s="179">
        <v>7.5</v>
      </c>
      <c r="I773" s="180"/>
      <c r="L773" s="176"/>
      <c r="M773" s="181"/>
      <c r="N773" s="182"/>
      <c r="O773" s="182"/>
      <c r="P773" s="182"/>
      <c r="Q773" s="182"/>
      <c r="R773" s="182"/>
      <c r="S773" s="182"/>
      <c r="T773" s="183"/>
      <c r="AT773" s="177" t="s">
        <v>1885</v>
      </c>
      <c r="AU773" s="177" t="s">
        <v>1828</v>
      </c>
      <c r="AV773" s="11" t="s">
        <v>1828</v>
      </c>
      <c r="AW773" s="11" t="s">
        <v>1783</v>
      </c>
      <c r="AX773" s="11" t="s">
        <v>1820</v>
      </c>
      <c r="AY773" s="177" t="s">
        <v>1872</v>
      </c>
    </row>
    <row r="774" spans="2:51" s="11" customFormat="1" ht="13.5">
      <c r="B774" s="176"/>
      <c r="D774" s="173" t="s">
        <v>1885</v>
      </c>
      <c r="E774" s="177" t="s">
        <v>1766</v>
      </c>
      <c r="F774" s="178" t="s">
        <v>1766</v>
      </c>
      <c r="H774" s="179">
        <v>0</v>
      </c>
      <c r="I774" s="180"/>
      <c r="L774" s="176"/>
      <c r="M774" s="181"/>
      <c r="N774" s="182"/>
      <c r="O774" s="182"/>
      <c r="P774" s="182"/>
      <c r="Q774" s="182"/>
      <c r="R774" s="182"/>
      <c r="S774" s="182"/>
      <c r="T774" s="183"/>
      <c r="AT774" s="177" t="s">
        <v>1885</v>
      </c>
      <c r="AU774" s="177" t="s">
        <v>1828</v>
      </c>
      <c r="AV774" s="11" t="s">
        <v>1828</v>
      </c>
      <c r="AW774" s="11" t="s">
        <v>1783</v>
      </c>
      <c r="AX774" s="11" t="s">
        <v>1820</v>
      </c>
      <c r="AY774" s="177" t="s">
        <v>1872</v>
      </c>
    </row>
    <row r="775" spans="2:51" s="12" customFormat="1" ht="13.5">
      <c r="B775" s="184"/>
      <c r="D775" s="173" t="s">
        <v>1885</v>
      </c>
      <c r="E775" s="197" t="s">
        <v>1766</v>
      </c>
      <c r="F775" s="198" t="s">
        <v>1053</v>
      </c>
      <c r="H775" s="193" t="s">
        <v>1766</v>
      </c>
      <c r="I775" s="189"/>
      <c r="L775" s="184"/>
      <c r="M775" s="190"/>
      <c r="N775" s="191"/>
      <c r="O775" s="191"/>
      <c r="P775" s="191"/>
      <c r="Q775" s="191"/>
      <c r="R775" s="191"/>
      <c r="S775" s="191"/>
      <c r="T775" s="192"/>
      <c r="AT775" s="193" t="s">
        <v>1885</v>
      </c>
      <c r="AU775" s="193" t="s">
        <v>1828</v>
      </c>
      <c r="AV775" s="12" t="s">
        <v>1767</v>
      </c>
      <c r="AW775" s="12" t="s">
        <v>1783</v>
      </c>
      <c r="AX775" s="12" t="s">
        <v>1820</v>
      </c>
      <c r="AY775" s="193" t="s">
        <v>1872</v>
      </c>
    </row>
    <row r="776" spans="2:51" s="11" customFormat="1" ht="13.5">
      <c r="B776" s="176"/>
      <c r="D776" s="173" t="s">
        <v>1885</v>
      </c>
      <c r="E776" s="177" t="s">
        <v>1766</v>
      </c>
      <c r="F776" s="178" t="s">
        <v>1399</v>
      </c>
      <c r="H776" s="179">
        <v>50</v>
      </c>
      <c r="I776" s="180"/>
      <c r="L776" s="176"/>
      <c r="M776" s="181"/>
      <c r="N776" s="182"/>
      <c r="O776" s="182"/>
      <c r="P776" s="182"/>
      <c r="Q776" s="182"/>
      <c r="R776" s="182"/>
      <c r="S776" s="182"/>
      <c r="T776" s="183"/>
      <c r="AT776" s="177" t="s">
        <v>1885</v>
      </c>
      <c r="AU776" s="177" t="s">
        <v>1828</v>
      </c>
      <c r="AV776" s="11" t="s">
        <v>1828</v>
      </c>
      <c r="AW776" s="11" t="s">
        <v>1783</v>
      </c>
      <c r="AX776" s="11" t="s">
        <v>1820</v>
      </c>
      <c r="AY776" s="177" t="s">
        <v>1872</v>
      </c>
    </row>
    <row r="777" spans="2:51" s="12" customFormat="1" ht="13.5">
      <c r="B777" s="184"/>
      <c r="D777" s="173" t="s">
        <v>1885</v>
      </c>
      <c r="E777" s="197" t="s">
        <v>1766</v>
      </c>
      <c r="F777" s="198" t="s">
        <v>1400</v>
      </c>
      <c r="H777" s="193" t="s">
        <v>1766</v>
      </c>
      <c r="I777" s="189"/>
      <c r="L777" s="184"/>
      <c r="M777" s="190"/>
      <c r="N777" s="191"/>
      <c r="O777" s="191"/>
      <c r="P777" s="191"/>
      <c r="Q777" s="191"/>
      <c r="R777" s="191"/>
      <c r="S777" s="191"/>
      <c r="T777" s="192"/>
      <c r="AT777" s="193" t="s">
        <v>1885</v>
      </c>
      <c r="AU777" s="193" t="s">
        <v>1828</v>
      </c>
      <c r="AV777" s="12" t="s">
        <v>1767</v>
      </c>
      <c r="AW777" s="12" t="s">
        <v>1783</v>
      </c>
      <c r="AX777" s="12" t="s">
        <v>1820</v>
      </c>
      <c r="AY777" s="193" t="s">
        <v>1872</v>
      </c>
    </row>
    <row r="778" spans="2:51" s="13" customFormat="1" ht="13.5">
      <c r="B778" s="199"/>
      <c r="D778" s="185" t="s">
        <v>1885</v>
      </c>
      <c r="E778" s="200" t="s">
        <v>1766</v>
      </c>
      <c r="F778" s="201" t="s">
        <v>1916</v>
      </c>
      <c r="H778" s="202">
        <v>89.5</v>
      </c>
      <c r="I778" s="203"/>
      <c r="L778" s="199"/>
      <c r="M778" s="204"/>
      <c r="N778" s="205"/>
      <c r="O778" s="205"/>
      <c r="P778" s="205"/>
      <c r="Q778" s="205"/>
      <c r="R778" s="205"/>
      <c r="S778" s="205"/>
      <c r="T778" s="206"/>
      <c r="AT778" s="207" t="s">
        <v>1885</v>
      </c>
      <c r="AU778" s="207" t="s">
        <v>1828</v>
      </c>
      <c r="AV778" s="13" t="s">
        <v>1879</v>
      </c>
      <c r="AW778" s="13" t="s">
        <v>1783</v>
      </c>
      <c r="AX778" s="13" t="s">
        <v>1767</v>
      </c>
      <c r="AY778" s="207" t="s">
        <v>1872</v>
      </c>
    </row>
    <row r="779" spans="2:65" s="1" customFormat="1" ht="22.5" customHeight="1">
      <c r="B779" s="160"/>
      <c r="C779" s="161" t="s">
        <v>1054</v>
      </c>
      <c r="D779" s="161" t="s">
        <v>1874</v>
      </c>
      <c r="E779" s="162" t="s">
        <v>1055</v>
      </c>
      <c r="F779" s="163" t="s">
        <v>1056</v>
      </c>
      <c r="G779" s="164" t="s">
        <v>1877</v>
      </c>
      <c r="H779" s="165">
        <v>660</v>
      </c>
      <c r="I779" s="166"/>
      <c r="J779" s="167">
        <f>ROUND(I779*H779,2)</f>
        <v>0</v>
      </c>
      <c r="K779" s="163" t="s">
        <v>1878</v>
      </c>
      <c r="L779" s="35"/>
      <c r="M779" s="168" t="s">
        <v>1766</v>
      </c>
      <c r="N779" s="169" t="s">
        <v>1791</v>
      </c>
      <c r="O779" s="36"/>
      <c r="P779" s="170">
        <f>O779*H779</f>
        <v>0</v>
      </c>
      <c r="Q779" s="170">
        <v>0</v>
      </c>
      <c r="R779" s="170">
        <f>Q779*H779</f>
        <v>0</v>
      </c>
      <c r="S779" s="170">
        <v>0</v>
      </c>
      <c r="T779" s="171">
        <f>S779*H779</f>
        <v>0</v>
      </c>
      <c r="AR779" s="18" t="s">
        <v>1879</v>
      </c>
      <c r="AT779" s="18" t="s">
        <v>1874</v>
      </c>
      <c r="AU779" s="18" t="s">
        <v>1828</v>
      </c>
      <c r="AY779" s="18" t="s">
        <v>1872</v>
      </c>
      <c r="BE779" s="172">
        <f>IF(N779="základní",J779,0)</f>
        <v>0</v>
      </c>
      <c r="BF779" s="172">
        <f>IF(N779="snížená",J779,0)</f>
        <v>0</v>
      </c>
      <c r="BG779" s="172">
        <f>IF(N779="zákl. přenesená",J779,0)</f>
        <v>0</v>
      </c>
      <c r="BH779" s="172">
        <f>IF(N779="sníž. přenesená",J779,0)</f>
        <v>0</v>
      </c>
      <c r="BI779" s="172">
        <f>IF(N779="nulová",J779,0)</f>
        <v>0</v>
      </c>
      <c r="BJ779" s="18" t="s">
        <v>1767</v>
      </c>
      <c r="BK779" s="172">
        <f>ROUND(I779*H779,2)</f>
        <v>0</v>
      </c>
      <c r="BL779" s="18" t="s">
        <v>1879</v>
      </c>
      <c r="BM779" s="18" t="s">
        <v>1057</v>
      </c>
    </row>
    <row r="780" spans="2:47" s="1" customFormat="1" ht="27">
      <c r="B780" s="35"/>
      <c r="D780" s="173" t="s">
        <v>1881</v>
      </c>
      <c r="F780" s="174" t="s">
        <v>1058</v>
      </c>
      <c r="I780" s="134"/>
      <c r="L780" s="35"/>
      <c r="M780" s="65"/>
      <c r="N780" s="36"/>
      <c r="O780" s="36"/>
      <c r="P780" s="36"/>
      <c r="Q780" s="36"/>
      <c r="R780" s="36"/>
      <c r="S780" s="36"/>
      <c r="T780" s="66"/>
      <c r="AT780" s="18" t="s">
        <v>1881</v>
      </c>
      <c r="AU780" s="18" t="s">
        <v>1828</v>
      </c>
    </row>
    <row r="781" spans="2:47" s="1" customFormat="1" ht="81">
      <c r="B781" s="35"/>
      <c r="D781" s="173" t="s">
        <v>1883</v>
      </c>
      <c r="F781" s="175" t="s">
        <v>1059</v>
      </c>
      <c r="I781" s="134"/>
      <c r="L781" s="35"/>
      <c r="M781" s="65"/>
      <c r="N781" s="36"/>
      <c r="O781" s="36"/>
      <c r="P781" s="36"/>
      <c r="Q781" s="36"/>
      <c r="R781" s="36"/>
      <c r="S781" s="36"/>
      <c r="T781" s="66"/>
      <c r="AT781" s="18" t="s">
        <v>1883</v>
      </c>
      <c r="AU781" s="18" t="s">
        <v>1828</v>
      </c>
    </row>
    <row r="782" spans="2:51" s="12" customFormat="1" ht="13.5">
      <c r="B782" s="184"/>
      <c r="D782" s="173" t="s">
        <v>1885</v>
      </c>
      <c r="E782" s="197" t="s">
        <v>1766</v>
      </c>
      <c r="F782" s="198" t="s">
        <v>1912</v>
      </c>
      <c r="H782" s="193" t="s">
        <v>1766</v>
      </c>
      <c r="I782" s="189"/>
      <c r="L782" s="184"/>
      <c r="M782" s="190"/>
      <c r="N782" s="191"/>
      <c r="O782" s="191"/>
      <c r="P782" s="191"/>
      <c r="Q782" s="191"/>
      <c r="R782" s="191"/>
      <c r="S782" s="191"/>
      <c r="T782" s="192"/>
      <c r="AT782" s="193" t="s">
        <v>1885</v>
      </c>
      <c r="AU782" s="193" t="s">
        <v>1828</v>
      </c>
      <c r="AV782" s="12" t="s">
        <v>1767</v>
      </c>
      <c r="AW782" s="12" t="s">
        <v>1783</v>
      </c>
      <c r="AX782" s="12" t="s">
        <v>1820</v>
      </c>
      <c r="AY782" s="193" t="s">
        <v>1872</v>
      </c>
    </row>
    <row r="783" spans="2:51" s="11" customFormat="1" ht="13.5">
      <c r="B783" s="176"/>
      <c r="D783" s="173" t="s">
        <v>1885</v>
      </c>
      <c r="E783" s="177" t="s">
        <v>1766</v>
      </c>
      <c r="F783" s="178" t="s">
        <v>1913</v>
      </c>
      <c r="H783" s="179">
        <v>520</v>
      </c>
      <c r="I783" s="180"/>
      <c r="L783" s="176"/>
      <c r="M783" s="181"/>
      <c r="N783" s="182"/>
      <c r="O783" s="182"/>
      <c r="P783" s="182"/>
      <c r="Q783" s="182"/>
      <c r="R783" s="182"/>
      <c r="S783" s="182"/>
      <c r="T783" s="183"/>
      <c r="AT783" s="177" t="s">
        <v>1885</v>
      </c>
      <c r="AU783" s="177" t="s">
        <v>1828</v>
      </c>
      <c r="AV783" s="11" t="s">
        <v>1828</v>
      </c>
      <c r="AW783" s="11" t="s">
        <v>1783</v>
      </c>
      <c r="AX783" s="11" t="s">
        <v>1820</v>
      </c>
      <c r="AY783" s="177" t="s">
        <v>1872</v>
      </c>
    </row>
    <row r="784" spans="2:51" s="11" customFormat="1" ht="13.5">
      <c r="B784" s="176"/>
      <c r="D784" s="173" t="s">
        <v>1885</v>
      </c>
      <c r="E784" s="177" t="s">
        <v>1766</v>
      </c>
      <c r="F784" s="178" t="s">
        <v>1766</v>
      </c>
      <c r="H784" s="179">
        <v>0</v>
      </c>
      <c r="I784" s="180"/>
      <c r="L784" s="176"/>
      <c r="M784" s="181"/>
      <c r="N784" s="182"/>
      <c r="O784" s="182"/>
      <c r="P784" s="182"/>
      <c r="Q784" s="182"/>
      <c r="R784" s="182"/>
      <c r="S784" s="182"/>
      <c r="T784" s="183"/>
      <c r="AT784" s="177" t="s">
        <v>1885</v>
      </c>
      <c r="AU784" s="177" t="s">
        <v>1828</v>
      </c>
      <c r="AV784" s="11" t="s">
        <v>1828</v>
      </c>
      <c r="AW784" s="11" t="s">
        <v>1783</v>
      </c>
      <c r="AX784" s="11" t="s">
        <v>1820</v>
      </c>
      <c r="AY784" s="177" t="s">
        <v>1872</v>
      </c>
    </row>
    <row r="785" spans="2:51" s="12" customFormat="1" ht="13.5">
      <c r="B785" s="184"/>
      <c r="D785" s="173" t="s">
        <v>1885</v>
      </c>
      <c r="E785" s="197" t="s">
        <v>1766</v>
      </c>
      <c r="F785" s="198" t="s">
        <v>1914</v>
      </c>
      <c r="H785" s="193" t="s">
        <v>1766</v>
      </c>
      <c r="I785" s="189"/>
      <c r="L785" s="184"/>
      <c r="M785" s="190"/>
      <c r="N785" s="191"/>
      <c r="O785" s="191"/>
      <c r="P785" s="191"/>
      <c r="Q785" s="191"/>
      <c r="R785" s="191"/>
      <c r="S785" s="191"/>
      <c r="T785" s="192"/>
      <c r="AT785" s="193" t="s">
        <v>1885</v>
      </c>
      <c r="AU785" s="193" t="s">
        <v>1828</v>
      </c>
      <c r="AV785" s="12" t="s">
        <v>1767</v>
      </c>
      <c r="AW785" s="12" t="s">
        <v>1783</v>
      </c>
      <c r="AX785" s="12" t="s">
        <v>1820</v>
      </c>
      <c r="AY785" s="193" t="s">
        <v>1872</v>
      </c>
    </row>
    <row r="786" spans="2:51" s="11" customFormat="1" ht="13.5">
      <c r="B786" s="176"/>
      <c r="D786" s="173" t="s">
        <v>1885</v>
      </c>
      <c r="E786" s="177" t="s">
        <v>1766</v>
      </c>
      <c r="F786" s="178" t="s">
        <v>1915</v>
      </c>
      <c r="H786" s="179">
        <v>140</v>
      </c>
      <c r="I786" s="180"/>
      <c r="L786" s="176"/>
      <c r="M786" s="181"/>
      <c r="N786" s="182"/>
      <c r="O786" s="182"/>
      <c r="P786" s="182"/>
      <c r="Q786" s="182"/>
      <c r="R786" s="182"/>
      <c r="S786" s="182"/>
      <c r="T786" s="183"/>
      <c r="AT786" s="177" t="s">
        <v>1885</v>
      </c>
      <c r="AU786" s="177" t="s">
        <v>1828</v>
      </c>
      <c r="AV786" s="11" t="s">
        <v>1828</v>
      </c>
      <c r="AW786" s="11" t="s">
        <v>1783</v>
      </c>
      <c r="AX786" s="11" t="s">
        <v>1820</v>
      </c>
      <c r="AY786" s="177" t="s">
        <v>1872</v>
      </c>
    </row>
    <row r="787" spans="2:51" s="13" customFormat="1" ht="13.5">
      <c r="B787" s="199"/>
      <c r="D787" s="185" t="s">
        <v>1885</v>
      </c>
      <c r="E787" s="200" t="s">
        <v>1766</v>
      </c>
      <c r="F787" s="201" t="s">
        <v>1916</v>
      </c>
      <c r="H787" s="202">
        <v>660</v>
      </c>
      <c r="I787" s="203"/>
      <c r="L787" s="199"/>
      <c r="M787" s="204"/>
      <c r="N787" s="205"/>
      <c r="O787" s="205"/>
      <c r="P787" s="205"/>
      <c r="Q787" s="205"/>
      <c r="R787" s="205"/>
      <c r="S787" s="205"/>
      <c r="T787" s="206"/>
      <c r="AT787" s="207" t="s">
        <v>1885</v>
      </c>
      <c r="AU787" s="207" t="s">
        <v>1828</v>
      </c>
      <c r="AV787" s="13" t="s">
        <v>1879</v>
      </c>
      <c r="AW787" s="13" t="s">
        <v>1783</v>
      </c>
      <c r="AX787" s="13" t="s">
        <v>1767</v>
      </c>
      <c r="AY787" s="207" t="s">
        <v>1872</v>
      </c>
    </row>
    <row r="788" spans="2:65" s="1" customFormat="1" ht="22.5" customHeight="1">
      <c r="B788" s="160"/>
      <c r="C788" s="161" t="s">
        <v>1060</v>
      </c>
      <c r="D788" s="161" t="s">
        <v>1874</v>
      </c>
      <c r="E788" s="162" t="s">
        <v>1061</v>
      </c>
      <c r="F788" s="163" t="s">
        <v>1062</v>
      </c>
      <c r="G788" s="164" t="s">
        <v>1877</v>
      </c>
      <c r="H788" s="165">
        <v>6210</v>
      </c>
      <c r="I788" s="166"/>
      <c r="J788" s="167">
        <f>ROUND(I788*H788,2)</f>
        <v>0</v>
      </c>
      <c r="K788" s="163" t="s">
        <v>1878</v>
      </c>
      <c r="L788" s="35"/>
      <c r="M788" s="168" t="s">
        <v>1766</v>
      </c>
      <c r="N788" s="169" t="s">
        <v>1791</v>
      </c>
      <c r="O788" s="36"/>
      <c r="P788" s="170">
        <f>O788*H788</f>
        <v>0</v>
      </c>
      <c r="Q788" s="170">
        <v>0</v>
      </c>
      <c r="R788" s="170">
        <f>Q788*H788</f>
        <v>0</v>
      </c>
      <c r="S788" s="170">
        <v>0</v>
      </c>
      <c r="T788" s="171">
        <f>S788*H788</f>
        <v>0</v>
      </c>
      <c r="AR788" s="18" t="s">
        <v>1879</v>
      </c>
      <c r="AT788" s="18" t="s">
        <v>1874</v>
      </c>
      <c r="AU788" s="18" t="s">
        <v>1828</v>
      </c>
      <c r="AY788" s="18" t="s">
        <v>1872</v>
      </c>
      <c r="BE788" s="172">
        <f>IF(N788="základní",J788,0)</f>
        <v>0</v>
      </c>
      <c r="BF788" s="172">
        <f>IF(N788="snížená",J788,0)</f>
        <v>0</v>
      </c>
      <c r="BG788" s="172">
        <f>IF(N788="zákl. přenesená",J788,0)</f>
        <v>0</v>
      </c>
      <c r="BH788" s="172">
        <f>IF(N788="sníž. přenesená",J788,0)</f>
        <v>0</v>
      </c>
      <c r="BI788" s="172">
        <f>IF(N788="nulová",J788,0)</f>
        <v>0</v>
      </c>
      <c r="BJ788" s="18" t="s">
        <v>1767</v>
      </c>
      <c r="BK788" s="172">
        <f>ROUND(I788*H788,2)</f>
        <v>0</v>
      </c>
      <c r="BL788" s="18" t="s">
        <v>1879</v>
      </c>
      <c r="BM788" s="18" t="s">
        <v>1063</v>
      </c>
    </row>
    <row r="789" spans="2:47" s="1" customFormat="1" ht="40.5">
      <c r="B789" s="35"/>
      <c r="D789" s="173" t="s">
        <v>1881</v>
      </c>
      <c r="F789" s="174" t="s">
        <v>1064</v>
      </c>
      <c r="I789" s="134"/>
      <c r="L789" s="35"/>
      <c r="M789" s="65"/>
      <c r="N789" s="36"/>
      <c r="O789" s="36"/>
      <c r="P789" s="36"/>
      <c r="Q789" s="36"/>
      <c r="R789" s="36"/>
      <c r="S789" s="36"/>
      <c r="T789" s="66"/>
      <c r="AT789" s="18" t="s">
        <v>1881</v>
      </c>
      <c r="AU789" s="18" t="s">
        <v>1828</v>
      </c>
    </row>
    <row r="790" spans="2:47" s="1" customFormat="1" ht="81">
      <c r="B790" s="35"/>
      <c r="D790" s="173" t="s">
        <v>1883</v>
      </c>
      <c r="F790" s="175" t="s">
        <v>1059</v>
      </c>
      <c r="I790" s="134"/>
      <c r="L790" s="35"/>
      <c r="M790" s="65"/>
      <c r="N790" s="36"/>
      <c r="O790" s="36"/>
      <c r="P790" s="36"/>
      <c r="Q790" s="36"/>
      <c r="R790" s="36"/>
      <c r="S790" s="36"/>
      <c r="T790" s="66"/>
      <c r="AT790" s="18" t="s">
        <v>1883</v>
      </c>
      <c r="AU790" s="18" t="s">
        <v>1828</v>
      </c>
    </row>
    <row r="791" spans="2:51" s="11" customFormat="1" ht="13.5">
      <c r="B791" s="176"/>
      <c r="D791" s="173" t="s">
        <v>1885</v>
      </c>
      <c r="E791" s="177" t="s">
        <v>1766</v>
      </c>
      <c r="F791" s="178" t="s">
        <v>1065</v>
      </c>
      <c r="H791" s="179">
        <v>5550</v>
      </c>
      <c r="I791" s="180"/>
      <c r="L791" s="176"/>
      <c r="M791" s="181"/>
      <c r="N791" s="182"/>
      <c r="O791" s="182"/>
      <c r="P791" s="182"/>
      <c r="Q791" s="182"/>
      <c r="R791" s="182"/>
      <c r="S791" s="182"/>
      <c r="T791" s="183"/>
      <c r="AT791" s="177" t="s">
        <v>1885</v>
      </c>
      <c r="AU791" s="177" t="s">
        <v>1828</v>
      </c>
      <c r="AV791" s="11" t="s">
        <v>1828</v>
      </c>
      <c r="AW791" s="11" t="s">
        <v>1783</v>
      </c>
      <c r="AX791" s="11" t="s">
        <v>1820</v>
      </c>
      <c r="AY791" s="177" t="s">
        <v>1872</v>
      </c>
    </row>
    <row r="792" spans="2:51" s="11" customFormat="1" ht="13.5">
      <c r="B792" s="176"/>
      <c r="D792" s="173" t="s">
        <v>1885</v>
      </c>
      <c r="E792" s="177" t="s">
        <v>1766</v>
      </c>
      <c r="F792" s="178" t="s">
        <v>1766</v>
      </c>
      <c r="H792" s="179">
        <v>0</v>
      </c>
      <c r="I792" s="180"/>
      <c r="L792" s="176"/>
      <c r="M792" s="181"/>
      <c r="N792" s="182"/>
      <c r="O792" s="182"/>
      <c r="P792" s="182"/>
      <c r="Q792" s="182"/>
      <c r="R792" s="182"/>
      <c r="S792" s="182"/>
      <c r="T792" s="183"/>
      <c r="AT792" s="177" t="s">
        <v>1885</v>
      </c>
      <c r="AU792" s="177" t="s">
        <v>1828</v>
      </c>
      <c r="AV792" s="11" t="s">
        <v>1828</v>
      </c>
      <c r="AW792" s="11" t="s">
        <v>1783</v>
      </c>
      <c r="AX792" s="11" t="s">
        <v>1820</v>
      </c>
      <c r="AY792" s="177" t="s">
        <v>1872</v>
      </c>
    </row>
    <row r="793" spans="2:51" s="12" customFormat="1" ht="13.5">
      <c r="B793" s="184"/>
      <c r="D793" s="173" t="s">
        <v>1885</v>
      </c>
      <c r="E793" s="197" t="s">
        <v>1766</v>
      </c>
      <c r="F793" s="198" t="s">
        <v>1066</v>
      </c>
      <c r="H793" s="193" t="s">
        <v>1766</v>
      </c>
      <c r="I793" s="189"/>
      <c r="L793" s="184"/>
      <c r="M793" s="190"/>
      <c r="N793" s="191"/>
      <c r="O793" s="191"/>
      <c r="P793" s="191"/>
      <c r="Q793" s="191"/>
      <c r="R793" s="191"/>
      <c r="S793" s="191"/>
      <c r="T793" s="192"/>
      <c r="AT793" s="193" t="s">
        <v>1885</v>
      </c>
      <c r="AU793" s="193" t="s">
        <v>1828</v>
      </c>
      <c r="AV793" s="12" t="s">
        <v>1767</v>
      </c>
      <c r="AW793" s="12" t="s">
        <v>1783</v>
      </c>
      <c r="AX793" s="12" t="s">
        <v>1820</v>
      </c>
      <c r="AY793" s="193" t="s">
        <v>1872</v>
      </c>
    </row>
    <row r="794" spans="2:51" s="12" customFormat="1" ht="13.5">
      <c r="B794" s="184"/>
      <c r="D794" s="173" t="s">
        <v>1885</v>
      </c>
      <c r="E794" s="197" t="s">
        <v>1766</v>
      </c>
      <c r="F794" s="198" t="s">
        <v>1912</v>
      </c>
      <c r="H794" s="193" t="s">
        <v>1766</v>
      </c>
      <c r="I794" s="189"/>
      <c r="L794" s="184"/>
      <c r="M794" s="190"/>
      <c r="N794" s="191"/>
      <c r="O794" s="191"/>
      <c r="P794" s="191"/>
      <c r="Q794" s="191"/>
      <c r="R794" s="191"/>
      <c r="S794" s="191"/>
      <c r="T794" s="192"/>
      <c r="AT794" s="193" t="s">
        <v>1885</v>
      </c>
      <c r="AU794" s="193" t="s">
        <v>1828</v>
      </c>
      <c r="AV794" s="12" t="s">
        <v>1767</v>
      </c>
      <c r="AW794" s="12" t="s">
        <v>1783</v>
      </c>
      <c r="AX794" s="12" t="s">
        <v>1820</v>
      </c>
      <c r="AY794" s="193" t="s">
        <v>1872</v>
      </c>
    </row>
    <row r="795" spans="2:51" s="11" customFormat="1" ht="13.5">
      <c r="B795" s="176"/>
      <c r="D795" s="173" t="s">
        <v>1885</v>
      </c>
      <c r="E795" s="177" t="s">
        <v>1766</v>
      </c>
      <c r="F795" s="178" t="s">
        <v>1913</v>
      </c>
      <c r="H795" s="179">
        <v>520</v>
      </c>
      <c r="I795" s="180"/>
      <c r="L795" s="176"/>
      <c r="M795" s="181"/>
      <c r="N795" s="182"/>
      <c r="O795" s="182"/>
      <c r="P795" s="182"/>
      <c r="Q795" s="182"/>
      <c r="R795" s="182"/>
      <c r="S795" s="182"/>
      <c r="T795" s="183"/>
      <c r="AT795" s="177" t="s">
        <v>1885</v>
      </c>
      <c r="AU795" s="177" t="s">
        <v>1828</v>
      </c>
      <c r="AV795" s="11" t="s">
        <v>1828</v>
      </c>
      <c r="AW795" s="11" t="s">
        <v>1783</v>
      </c>
      <c r="AX795" s="11" t="s">
        <v>1820</v>
      </c>
      <c r="AY795" s="177" t="s">
        <v>1872</v>
      </c>
    </row>
    <row r="796" spans="2:51" s="11" customFormat="1" ht="13.5">
      <c r="B796" s="176"/>
      <c r="D796" s="173" t="s">
        <v>1885</v>
      </c>
      <c r="E796" s="177" t="s">
        <v>1766</v>
      </c>
      <c r="F796" s="178" t="s">
        <v>1766</v>
      </c>
      <c r="H796" s="179">
        <v>0</v>
      </c>
      <c r="I796" s="180"/>
      <c r="L796" s="176"/>
      <c r="M796" s="181"/>
      <c r="N796" s="182"/>
      <c r="O796" s="182"/>
      <c r="P796" s="182"/>
      <c r="Q796" s="182"/>
      <c r="R796" s="182"/>
      <c r="S796" s="182"/>
      <c r="T796" s="183"/>
      <c r="AT796" s="177" t="s">
        <v>1885</v>
      </c>
      <c r="AU796" s="177" t="s">
        <v>1828</v>
      </c>
      <c r="AV796" s="11" t="s">
        <v>1828</v>
      </c>
      <c r="AW796" s="11" t="s">
        <v>1783</v>
      </c>
      <c r="AX796" s="11" t="s">
        <v>1820</v>
      </c>
      <c r="AY796" s="177" t="s">
        <v>1872</v>
      </c>
    </row>
    <row r="797" spans="2:51" s="12" customFormat="1" ht="13.5">
      <c r="B797" s="184"/>
      <c r="D797" s="173" t="s">
        <v>1885</v>
      </c>
      <c r="E797" s="197" t="s">
        <v>1766</v>
      </c>
      <c r="F797" s="198" t="s">
        <v>1914</v>
      </c>
      <c r="H797" s="193" t="s">
        <v>1766</v>
      </c>
      <c r="I797" s="189"/>
      <c r="L797" s="184"/>
      <c r="M797" s="190"/>
      <c r="N797" s="191"/>
      <c r="O797" s="191"/>
      <c r="P797" s="191"/>
      <c r="Q797" s="191"/>
      <c r="R797" s="191"/>
      <c r="S797" s="191"/>
      <c r="T797" s="192"/>
      <c r="AT797" s="193" t="s">
        <v>1885</v>
      </c>
      <c r="AU797" s="193" t="s">
        <v>1828</v>
      </c>
      <c r="AV797" s="12" t="s">
        <v>1767</v>
      </c>
      <c r="AW797" s="12" t="s">
        <v>1783</v>
      </c>
      <c r="AX797" s="12" t="s">
        <v>1820</v>
      </c>
      <c r="AY797" s="193" t="s">
        <v>1872</v>
      </c>
    </row>
    <row r="798" spans="2:51" s="11" customFormat="1" ht="13.5">
      <c r="B798" s="176"/>
      <c r="D798" s="173" t="s">
        <v>1885</v>
      </c>
      <c r="E798" s="177" t="s">
        <v>1766</v>
      </c>
      <c r="F798" s="178" t="s">
        <v>1915</v>
      </c>
      <c r="H798" s="179">
        <v>140</v>
      </c>
      <c r="I798" s="180"/>
      <c r="L798" s="176"/>
      <c r="M798" s="181"/>
      <c r="N798" s="182"/>
      <c r="O798" s="182"/>
      <c r="P798" s="182"/>
      <c r="Q798" s="182"/>
      <c r="R798" s="182"/>
      <c r="S798" s="182"/>
      <c r="T798" s="183"/>
      <c r="AT798" s="177" t="s">
        <v>1885</v>
      </c>
      <c r="AU798" s="177" t="s">
        <v>1828</v>
      </c>
      <c r="AV798" s="11" t="s">
        <v>1828</v>
      </c>
      <c r="AW798" s="11" t="s">
        <v>1783</v>
      </c>
      <c r="AX798" s="11" t="s">
        <v>1820</v>
      </c>
      <c r="AY798" s="177" t="s">
        <v>1872</v>
      </c>
    </row>
    <row r="799" spans="2:51" s="13" customFormat="1" ht="13.5">
      <c r="B799" s="199"/>
      <c r="D799" s="185" t="s">
        <v>1885</v>
      </c>
      <c r="E799" s="200" t="s">
        <v>1766</v>
      </c>
      <c r="F799" s="201" t="s">
        <v>1916</v>
      </c>
      <c r="H799" s="202">
        <v>6210</v>
      </c>
      <c r="I799" s="203"/>
      <c r="L799" s="199"/>
      <c r="M799" s="204"/>
      <c r="N799" s="205"/>
      <c r="O799" s="205"/>
      <c r="P799" s="205"/>
      <c r="Q799" s="205"/>
      <c r="R799" s="205"/>
      <c r="S799" s="205"/>
      <c r="T799" s="206"/>
      <c r="AT799" s="207" t="s">
        <v>1885</v>
      </c>
      <c r="AU799" s="207" t="s">
        <v>1828</v>
      </c>
      <c r="AV799" s="13" t="s">
        <v>1879</v>
      </c>
      <c r="AW799" s="13" t="s">
        <v>1783</v>
      </c>
      <c r="AX799" s="13" t="s">
        <v>1767</v>
      </c>
      <c r="AY799" s="207" t="s">
        <v>1872</v>
      </c>
    </row>
    <row r="800" spans="2:65" s="1" customFormat="1" ht="22.5" customHeight="1">
      <c r="B800" s="160"/>
      <c r="C800" s="161" t="s">
        <v>1067</v>
      </c>
      <c r="D800" s="161" t="s">
        <v>1874</v>
      </c>
      <c r="E800" s="162" t="s">
        <v>1068</v>
      </c>
      <c r="F800" s="163" t="s">
        <v>1069</v>
      </c>
      <c r="G800" s="164" t="s">
        <v>1877</v>
      </c>
      <c r="H800" s="165">
        <v>26</v>
      </c>
      <c r="I800" s="166"/>
      <c r="J800" s="167">
        <f>ROUND(I800*H800,2)</f>
        <v>0</v>
      </c>
      <c r="K800" s="163" t="s">
        <v>1878</v>
      </c>
      <c r="L800" s="35"/>
      <c r="M800" s="168" t="s">
        <v>1766</v>
      </c>
      <c r="N800" s="169" t="s">
        <v>1791</v>
      </c>
      <c r="O800" s="36"/>
      <c r="P800" s="170">
        <f>O800*H800</f>
        <v>0</v>
      </c>
      <c r="Q800" s="170">
        <v>0</v>
      </c>
      <c r="R800" s="170">
        <f>Q800*H800</f>
        <v>0</v>
      </c>
      <c r="S800" s="170">
        <v>0.126</v>
      </c>
      <c r="T800" s="171">
        <f>S800*H800</f>
        <v>3.276</v>
      </c>
      <c r="AR800" s="18" t="s">
        <v>1879</v>
      </c>
      <c r="AT800" s="18" t="s">
        <v>1874</v>
      </c>
      <c r="AU800" s="18" t="s">
        <v>1828</v>
      </c>
      <c r="AY800" s="18" t="s">
        <v>1872</v>
      </c>
      <c r="BE800" s="172">
        <f>IF(N800="základní",J800,0)</f>
        <v>0</v>
      </c>
      <c r="BF800" s="172">
        <f>IF(N800="snížená",J800,0)</f>
        <v>0</v>
      </c>
      <c r="BG800" s="172">
        <f>IF(N800="zákl. přenesená",J800,0)</f>
        <v>0</v>
      </c>
      <c r="BH800" s="172">
        <f>IF(N800="sníž. přenesená",J800,0)</f>
        <v>0</v>
      </c>
      <c r="BI800" s="172">
        <f>IF(N800="nulová",J800,0)</f>
        <v>0</v>
      </c>
      <c r="BJ800" s="18" t="s">
        <v>1767</v>
      </c>
      <c r="BK800" s="172">
        <f>ROUND(I800*H800,2)</f>
        <v>0</v>
      </c>
      <c r="BL800" s="18" t="s">
        <v>1879</v>
      </c>
      <c r="BM800" s="18" t="s">
        <v>1070</v>
      </c>
    </row>
    <row r="801" spans="2:47" s="1" customFormat="1" ht="40.5">
      <c r="B801" s="35"/>
      <c r="D801" s="173" t="s">
        <v>1881</v>
      </c>
      <c r="F801" s="174" t="s">
        <v>1071</v>
      </c>
      <c r="I801" s="134"/>
      <c r="L801" s="35"/>
      <c r="M801" s="65"/>
      <c r="N801" s="36"/>
      <c r="O801" s="36"/>
      <c r="P801" s="36"/>
      <c r="Q801" s="36"/>
      <c r="R801" s="36"/>
      <c r="S801" s="36"/>
      <c r="T801" s="66"/>
      <c r="AT801" s="18" t="s">
        <v>1881</v>
      </c>
      <c r="AU801" s="18" t="s">
        <v>1828</v>
      </c>
    </row>
    <row r="802" spans="2:47" s="1" customFormat="1" ht="40.5">
      <c r="B802" s="35"/>
      <c r="D802" s="173" t="s">
        <v>1883</v>
      </c>
      <c r="F802" s="175" t="s">
        <v>1072</v>
      </c>
      <c r="I802" s="134"/>
      <c r="L802" s="35"/>
      <c r="M802" s="65"/>
      <c r="N802" s="36"/>
      <c r="O802" s="36"/>
      <c r="P802" s="36"/>
      <c r="Q802" s="36"/>
      <c r="R802" s="36"/>
      <c r="S802" s="36"/>
      <c r="T802" s="66"/>
      <c r="AT802" s="18" t="s">
        <v>1883</v>
      </c>
      <c r="AU802" s="18" t="s">
        <v>1828</v>
      </c>
    </row>
    <row r="803" spans="2:51" s="12" customFormat="1" ht="13.5">
      <c r="B803" s="184"/>
      <c r="D803" s="173" t="s">
        <v>1885</v>
      </c>
      <c r="E803" s="197" t="s">
        <v>1766</v>
      </c>
      <c r="F803" s="198" t="s">
        <v>1073</v>
      </c>
      <c r="H803" s="193" t="s">
        <v>1766</v>
      </c>
      <c r="I803" s="189"/>
      <c r="L803" s="184"/>
      <c r="M803" s="190"/>
      <c r="N803" s="191"/>
      <c r="O803" s="191"/>
      <c r="P803" s="191"/>
      <c r="Q803" s="191"/>
      <c r="R803" s="191"/>
      <c r="S803" s="191"/>
      <c r="T803" s="192"/>
      <c r="AT803" s="193" t="s">
        <v>1885</v>
      </c>
      <c r="AU803" s="193" t="s">
        <v>1828</v>
      </c>
      <c r="AV803" s="12" t="s">
        <v>1767</v>
      </c>
      <c r="AW803" s="12" t="s">
        <v>1783</v>
      </c>
      <c r="AX803" s="12" t="s">
        <v>1820</v>
      </c>
      <c r="AY803" s="193" t="s">
        <v>1872</v>
      </c>
    </row>
    <row r="804" spans="2:51" s="11" customFormat="1" ht="13.5">
      <c r="B804" s="176"/>
      <c r="D804" s="185" t="s">
        <v>1885</v>
      </c>
      <c r="E804" s="194" t="s">
        <v>1766</v>
      </c>
      <c r="F804" s="195" t="s">
        <v>1391</v>
      </c>
      <c r="H804" s="196">
        <v>26</v>
      </c>
      <c r="I804" s="180"/>
      <c r="L804" s="176"/>
      <c r="M804" s="181"/>
      <c r="N804" s="182"/>
      <c r="O804" s="182"/>
      <c r="P804" s="182"/>
      <c r="Q804" s="182"/>
      <c r="R804" s="182"/>
      <c r="S804" s="182"/>
      <c r="T804" s="183"/>
      <c r="AT804" s="177" t="s">
        <v>1885</v>
      </c>
      <c r="AU804" s="177" t="s">
        <v>1828</v>
      </c>
      <c r="AV804" s="11" t="s">
        <v>1828</v>
      </c>
      <c r="AW804" s="11" t="s">
        <v>1783</v>
      </c>
      <c r="AX804" s="11" t="s">
        <v>1767</v>
      </c>
      <c r="AY804" s="177" t="s">
        <v>1872</v>
      </c>
    </row>
    <row r="805" spans="2:65" s="1" customFormat="1" ht="22.5" customHeight="1">
      <c r="B805" s="160"/>
      <c r="C805" s="161" t="s">
        <v>1074</v>
      </c>
      <c r="D805" s="161" t="s">
        <v>1874</v>
      </c>
      <c r="E805" s="162" t="s">
        <v>1075</v>
      </c>
      <c r="F805" s="163" t="s">
        <v>1076</v>
      </c>
      <c r="G805" s="164" t="s">
        <v>1347</v>
      </c>
      <c r="H805" s="165">
        <v>8</v>
      </c>
      <c r="I805" s="166"/>
      <c r="J805" s="167">
        <f>ROUND(I805*H805,2)</f>
        <v>0</v>
      </c>
      <c r="K805" s="163" t="s">
        <v>1878</v>
      </c>
      <c r="L805" s="35"/>
      <c r="M805" s="168" t="s">
        <v>1766</v>
      </c>
      <c r="N805" s="169" t="s">
        <v>1791</v>
      </c>
      <c r="O805" s="36"/>
      <c r="P805" s="170">
        <f>O805*H805</f>
        <v>0</v>
      </c>
      <c r="Q805" s="170">
        <v>0</v>
      </c>
      <c r="R805" s="170">
        <f>Q805*H805</f>
        <v>0</v>
      </c>
      <c r="S805" s="170">
        <v>0.082</v>
      </c>
      <c r="T805" s="171">
        <f>S805*H805</f>
        <v>0.656</v>
      </c>
      <c r="AR805" s="18" t="s">
        <v>1879</v>
      </c>
      <c r="AT805" s="18" t="s">
        <v>1874</v>
      </c>
      <c r="AU805" s="18" t="s">
        <v>1828</v>
      </c>
      <c r="AY805" s="18" t="s">
        <v>1872</v>
      </c>
      <c r="BE805" s="172">
        <f>IF(N805="základní",J805,0)</f>
        <v>0</v>
      </c>
      <c r="BF805" s="172">
        <f>IF(N805="snížená",J805,0)</f>
        <v>0</v>
      </c>
      <c r="BG805" s="172">
        <f>IF(N805="zákl. přenesená",J805,0)</f>
        <v>0</v>
      </c>
      <c r="BH805" s="172">
        <f>IF(N805="sníž. přenesená",J805,0)</f>
        <v>0</v>
      </c>
      <c r="BI805" s="172">
        <f>IF(N805="nulová",J805,0)</f>
        <v>0</v>
      </c>
      <c r="BJ805" s="18" t="s">
        <v>1767</v>
      </c>
      <c r="BK805" s="172">
        <f>ROUND(I805*H805,2)</f>
        <v>0</v>
      </c>
      <c r="BL805" s="18" t="s">
        <v>1879</v>
      </c>
      <c r="BM805" s="18" t="s">
        <v>1077</v>
      </c>
    </row>
    <row r="806" spans="2:47" s="1" customFormat="1" ht="27">
      <c r="B806" s="35"/>
      <c r="D806" s="173" t="s">
        <v>1881</v>
      </c>
      <c r="F806" s="174" t="s">
        <v>1078</v>
      </c>
      <c r="I806" s="134"/>
      <c r="L806" s="35"/>
      <c r="M806" s="65"/>
      <c r="N806" s="36"/>
      <c r="O806" s="36"/>
      <c r="P806" s="36"/>
      <c r="Q806" s="36"/>
      <c r="R806" s="36"/>
      <c r="S806" s="36"/>
      <c r="T806" s="66"/>
      <c r="AT806" s="18" t="s">
        <v>1881</v>
      </c>
      <c r="AU806" s="18" t="s">
        <v>1828</v>
      </c>
    </row>
    <row r="807" spans="2:47" s="1" customFormat="1" ht="67.5">
      <c r="B807" s="35"/>
      <c r="D807" s="173" t="s">
        <v>1883</v>
      </c>
      <c r="F807" s="175" t="s">
        <v>1079</v>
      </c>
      <c r="I807" s="134"/>
      <c r="L807" s="35"/>
      <c r="M807" s="65"/>
      <c r="N807" s="36"/>
      <c r="O807" s="36"/>
      <c r="P807" s="36"/>
      <c r="Q807" s="36"/>
      <c r="R807" s="36"/>
      <c r="S807" s="36"/>
      <c r="T807" s="66"/>
      <c r="AT807" s="18" t="s">
        <v>1883</v>
      </c>
      <c r="AU807" s="18" t="s">
        <v>1828</v>
      </c>
    </row>
    <row r="808" spans="2:51" s="11" customFormat="1" ht="13.5">
      <c r="B808" s="176"/>
      <c r="D808" s="185" t="s">
        <v>1885</v>
      </c>
      <c r="E808" s="194" t="s">
        <v>1766</v>
      </c>
      <c r="F808" s="195" t="s">
        <v>1080</v>
      </c>
      <c r="H808" s="196">
        <v>8</v>
      </c>
      <c r="I808" s="180"/>
      <c r="L808" s="176"/>
      <c r="M808" s="181"/>
      <c r="N808" s="182"/>
      <c r="O808" s="182"/>
      <c r="P808" s="182"/>
      <c r="Q808" s="182"/>
      <c r="R808" s="182"/>
      <c r="S808" s="182"/>
      <c r="T808" s="183"/>
      <c r="AT808" s="177" t="s">
        <v>1885</v>
      </c>
      <c r="AU808" s="177" t="s">
        <v>1828</v>
      </c>
      <c r="AV808" s="11" t="s">
        <v>1828</v>
      </c>
      <c r="AW808" s="11" t="s">
        <v>1783</v>
      </c>
      <c r="AX808" s="11" t="s">
        <v>1767</v>
      </c>
      <c r="AY808" s="177" t="s">
        <v>1872</v>
      </c>
    </row>
    <row r="809" spans="2:65" s="1" customFormat="1" ht="22.5" customHeight="1">
      <c r="B809" s="160"/>
      <c r="C809" s="161" t="s">
        <v>1081</v>
      </c>
      <c r="D809" s="161" t="s">
        <v>1874</v>
      </c>
      <c r="E809" s="162" t="s">
        <v>1082</v>
      </c>
      <c r="F809" s="163" t="s">
        <v>1083</v>
      </c>
      <c r="G809" s="164" t="s">
        <v>1347</v>
      </c>
      <c r="H809" s="165">
        <v>8</v>
      </c>
      <c r="I809" s="166"/>
      <c r="J809" s="167">
        <f>ROUND(I809*H809,2)</f>
        <v>0</v>
      </c>
      <c r="K809" s="163" t="s">
        <v>1878</v>
      </c>
      <c r="L809" s="35"/>
      <c r="M809" s="168" t="s">
        <v>1766</v>
      </c>
      <c r="N809" s="169" t="s">
        <v>1791</v>
      </c>
      <c r="O809" s="36"/>
      <c r="P809" s="170">
        <f>O809*H809</f>
        <v>0</v>
      </c>
      <c r="Q809" s="170">
        <v>0</v>
      </c>
      <c r="R809" s="170">
        <f>Q809*H809</f>
        <v>0</v>
      </c>
      <c r="S809" s="170">
        <v>0.004</v>
      </c>
      <c r="T809" s="171">
        <f>S809*H809</f>
        <v>0.032</v>
      </c>
      <c r="AR809" s="18" t="s">
        <v>1879</v>
      </c>
      <c r="AT809" s="18" t="s">
        <v>1874</v>
      </c>
      <c r="AU809" s="18" t="s">
        <v>1828</v>
      </c>
      <c r="AY809" s="18" t="s">
        <v>1872</v>
      </c>
      <c r="BE809" s="172">
        <f>IF(N809="základní",J809,0)</f>
        <v>0</v>
      </c>
      <c r="BF809" s="172">
        <f>IF(N809="snížená",J809,0)</f>
        <v>0</v>
      </c>
      <c r="BG809" s="172">
        <f>IF(N809="zákl. přenesená",J809,0)</f>
        <v>0</v>
      </c>
      <c r="BH809" s="172">
        <f>IF(N809="sníž. přenesená",J809,0)</f>
        <v>0</v>
      </c>
      <c r="BI809" s="172">
        <f>IF(N809="nulová",J809,0)</f>
        <v>0</v>
      </c>
      <c r="BJ809" s="18" t="s">
        <v>1767</v>
      </c>
      <c r="BK809" s="172">
        <f>ROUND(I809*H809,2)</f>
        <v>0</v>
      </c>
      <c r="BL809" s="18" t="s">
        <v>1879</v>
      </c>
      <c r="BM809" s="18" t="s">
        <v>1084</v>
      </c>
    </row>
    <row r="810" spans="2:47" s="1" customFormat="1" ht="27">
      <c r="B810" s="35"/>
      <c r="D810" s="173" t="s">
        <v>1881</v>
      </c>
      <c r="F810" s="174" t="s">
        <v>1085</v>
      </c>
      <c r="I810" s="134"/>
      <c r="L810" s="35"/>
      <c r="M810" s="65"/>
      <c r="N810" s="36"/>
      <c r="O810" s="36"/>
      <c r="P810" s="36"/>
      <c r="Q810" s="36"/>
      <c r="R810" s="36"/>
      <c r="S810" s="36"/>
      <c r="T810" s="66"/>
      <c r="AT810" s="18" t="s">
        <v>1881</v>
      </c>
      <c r="AU810" s="18" t="s">
        <v>1828</v>
      </c>
    </row>
    <row r="811" spans="2:47" s="1" customFormat="1" ht="40.5">
      <c r="B811" s="35"/>
      <c r="D811" s="173" t="s">
        <v>1883</v>
      </c>
      <c r="F811" s="175" t="s">
        <v>1086</v>
      </c>
      <c r="I811" s="134"/>
      <c r="L811" s="35"/>
      <c r="M811" s="65"/>
      <c r="N811" s="36"/>
      <c r="O811" s="36"/>
      <c r="P811" s="36"/>
      <c r="Q811" s="36"/>
      <c r="R811" s="36"/>
      <c r="S811" s="36"/>
      <c r="T811" s="66"/>
      <c r="AT811" s="18" t="s">
        <v>1883</v>
      </c>
      <c r="AU811" s="18" t="s">
        <v>1828</v>
      </c>
    </row>
    <row r="812" spans="2:51" s="11" customFormat="1" ht="13.5">
      <c r="B812" s="176"/>
      <c r="D812" s="185" t="s">
        <v>1885</v>
      </c>
      <c r="E812" s="194" t="s">
        <v>1766</v>
      </c>
      <c r="F812" s="195" t="s">
        <v>1080</v>
      </c>
      <c r="H812" s="196">
        <v>8</v>
      </c>
      <c r="I812" s="180"/>
      <c r="L812" s="176"/>
      <c r="M812" s="181"/>
      <c r="N812" s="182"/>
      <c r="O812" s="182"/>
      <c r="P812" s="182"/>
      <c r="Q812" s="182"/>
      <c r="R812" s="182"/>
      <c r="S812" s="182"/>
      <c r="T812" s="183"/>
      <c r="AT812" s="177" t="s">
        <v>1885</v>
      </c>
      <c r="AU812" s="177" t="s">
        <v>1828</v>
      </c>
      <c r="AV812" s="11" t="s">
        <v>1828</v>
      </c>
      <c r="AW812" s="11" t="s">
        <v>1783</v>
      </c>
      <c r="AX812" s="11" t="s">
        <v>1767</v>
      </c>
      <c r="AY812" s="177" t="s">
        <v>1872</v>
      </c>
    </row>
    <row r="813" spans="2:65" s="1" customFormat="1" ht="22.5" customHeight="1">
      <c r="B813" s="160"/>
      <c r="C813" s="161" t="s">
        <v>1087</v>
      </c>
      <c r="D813" s="161" t="s">
        <v>1874</v>
      </c>
      <c r="E813" s="162" t="s">
        <v>1088</v>
      </c>
      <c r="F813" s="163" t="s">
        <v>1089</v>
      </c>
      <c r="G813" s="164" t="s">
        <v>1920</v>
      </c>
      <c r="H813" s="165">
        <v>345</v>
      </c>
      <c r="I813" s="166"/>
      <c r="J813" s="167">
        <f>ROUND(I813*H813,2)</f>
        <v>0</v>
      </c>
      <c r="K813" s="163" t="s">
        <v>1878</v>
      </c>
      <c r="L813" s="35"/>
      <c r="M813" s="168" t="s">
        <v>1766</v>
      </c>
      <c r="N813" s="169" t="s">
        <v>1791</v>
      </c>
      <c r="O813" s="36"/>
      <c r="P813" s="170">
        <f>O813*H813</f>
        <v>0</v>
      </c>
      <c r="Q813" s="170">
        <v>0</v>
      </c>
      <c r="R813" s="170">
        <f>Q813*H813</f>
        <v>0</v>
      </c>
      <c r="S813" s="170">
        <v>0</v>
      </c>
      <c r="T813" s="171">
        <f>S813*H813</f>
        <v>0</v>
      </c>
      <c r="AR813" s="18" t="s">
        <v>1879</v>
      </c>
      <c r="AT813" s="18" t="s">
        <v>1874</v>
      </c>
      <c r="AU813" s="18" t="s">
        <v>1828</v>
      </c>
      <c r="AY813" s="18" t="s">
        <v>1872</v>
      </c>
      <c r="BE813" s="172">
        <f>IF(N813="základní",J813,0)</f>
        <v>0</v>
      </c>
      <c r="BF813" s="172">
        <f>IF(N813="snížená",J813,0)</f>
        <v>0</v>
      </c>
      <c r="BG813" s="172">
        <f>IF(N813="zákl. přenesená",J813,0)</f>
        <v>0</v>
      </c>
      <c r="BH813" s="172">
        <f>IF(N813="sníž. přenesená",J813,0)</f>
        <v>0</v>
      </c>
      <c r="BI813" s="172">
        <f>IF(N813="nulová",J813,0)</f>
        <v>0</v>
      </c>
      <c r="BJ813" s="18" t="s">
        <v>1767</v>
      </c>
      <c r="BK813" s="172">
        <f>ROUND(I813*H813,2)</f>
        <v>0</v>
      </c>
      <c r="BL813" s="18" t="s">
        <v>1879</v>
      </c>
      <c r="BM813" s="18" t="s">
        <v>1090</v>
      </c>
    </row>
    <row r="814" spans="2:47" s="1" customFormat="1" ht="40.5">
      <c r="B814" s="35"/>
      <c r="D814" s="173" t="s">
        <v>1881</v>
      </c>
      <c r="F814" s="174" t="s">
        <v>1091</v>
      </c>
      <c r="I814" s="134"/>
      <c r="L814" s="35"/>
      <c r="M814" s="65"/>
      <c r="N814" s="36"/>
      <c r="O814" s="36"/>
      <c r="P814" s="36"/>
      <c r="Q814" s="36"/>
      <c r="R814" s="36"/>
      <c r="S814" s="36"/>
      <c r="T814" s="66"/>
      <c r="AT814" s="18" t="s">
        <v>1881</v>
      </c>
      <c r="AU814" s="18" t="s">
        <v>1828</v>
      </c>
    </row>
    <row r="815" spans="2:51" s="11" customFormat="1" ht="13.5">
      <c r="B815" s="176"/>
      <c r="D815" s="173" t="s">
        <v>1885</v>
      </c>
      <c r="E815" s="177" t="s">
        <v>1766</v>
      </c>
      <c r="F815" s="178" t="s">
        <v>1092</v>
      </c>
      <c r="H815" s="179">
        <v>105</v>
      </c>
      <c r="I815" s="180"/>
      <c r="L815" s="176"/>
      <c r="M815" s="181"/>
      <c r="N815" s="182"/>
      <c r="O815" s="182"/>
      <c r="P815" s="182"/>
      <c r="Q815" s="182"/>
      <c r="R815" s="182"/>
      <c r="S815" s="182"/>
      <c r="T815" s="183"/>
      <c r="AT815" s="177" t="s">
        <v>1885</v>
      </c>
      <c r="AU815" s="177" t="s">
        <v>1828</v>
      </c>
      <c r="AV815" s="11" t="s">
        <v>1828</v>
      </c>
      <c r="AW815" s="11" t="s">
        <v>1783</v>
      </c>
      <c r="AX815" s="11" t="s">
        <v>1820</v>
      </c>
      <c r="AY815" s="177" t="s">
        <v>1872</v>
      </c>
    </row>
    <row r="816" spans="2:51" s="11" customFormat="1" ht="13.5">
      <c r="B816" s="176"/>
      <c r="D816" s="173" t="s">
        <v>1885</v>
      </c>
      <c r="E816" s="177" t="s">
        <v>1766</v>
      </c>
      <c r="F816" s="178" t="s">
        <v>1093</v>
      </c>
      <c r="H816" s="179">
        <v>240</v>
      </c>
      <c r="I816" s="180"/>
      <c r="L816" s="176"/>
      <c r="M816" s="181"/>
      <c r="N816" s="182"/>
      <c r="O816" s="182"/>
      <c r="P816" s="182"/>
      <c r="Q816" s="182"/>
      <c r="R816" s="182"/>
      <c r="S816" s="182"/>
      <c r="T816" s="183"/>
      <c r="AT816" s="177" t="s">
        <v>1885</v>
      </c>
      <c r="AU816" s="177" t="s">
        <v>1828</v>
      </c>
      <c r="AV816" s="11" t="s">
        <v>1828</v>
      </c>
      <c r="AW816" s="11" t="s">
        <v>1783</v>
      </c>
      <c r="AX816" s="11" t="s">
        <v>1820</v>
      </c>
      <c r="AY816" s="177" t="s">
        <v>1872</v>
      </c>
    </row>
    <row r="817" spans="2:51" s="13" customFormat="1" ht="13.5">
      <c r="B817" s="199"/>
      <c r="D817" s="185" t="s">
        <v>1885</v>
      </c>
      <c r="E817" s="200" t="s">
        <v>1766</v>
      </c>
      <c r="F817" s="201" t="s">
        <v>1916</v>
      </c>
      <c r="H817" s="202">
        <v>345</v>
      </c>
      <c r="I817" s="203"/>
      <c r="L817" s="199"/>
      <c r="M817" s="204"/>
      <c r="N817" s="205"/>
      <c r="O817" s="205"/>
      <c r="P817" s="205"/>
      <c r="Q817" s="205"/>
      <c r="R817" s="205"/>
      <c r="S817" s="205"/>
      <c r="T817" s="206"/>
      <c r="AT817" s="207" t="s">
        <v>1885</v>
      </c>
      <c r="AU817" s="207" t="s">
        <v>1828</v>
      </c>
      <c r="AV817" s="13" t="s">
        <v>1879</v>
      </c>
      <c r="AW817" s="13" t="s">
        <v>1783</v>
      </c>
      <c r="AX817" s="13" t="s">
        <v>1767</v>
      </c>
      <c r="AY817" s="207" t="s">
        <v>1872</v>
      </c>
    </row>
    <row r="818" spans="2:65" s="1" customFormat="1" ht="22.5" customHeight="1">
      <c r="B818" s="160"/>
      <c r="C818" s="161" t="s">
        <v>1094</v>
      </c>
      <c r="D818" s="161" t="s">
        <v>1874</v>
      </c>
      <c r="E818" s="162" t="s">
        <v>1095</v>
      </c>
      <c r="F818" s="163" t="s">
        <v>1096</v>
      </c>
      <c r="G818" s="164" t="s">
        <v>1877</v>
      </c>
      <c r="H818" s="165">
        <v>2627</v>
      </c>
      <c r="I818" s="166"/>
      <c r="J818" s="167">
        <f>ROUND(I818*H818,2)</f>
        <v>0</v>
      </c>
      <c r="K818" s="163" t="s">
        <v>1878</v>
      </c>
      <c r="L818" s="35"/>
      <c r="M818" s="168" t="s">
        <v>1766</v>
      </c>
      <c r="N818" s="169" t="s">
        <v>1791</v>
      </c>
      <c r="O818" s="36"/>
      <c r="P818" s="170">
        <f>O818*H818</f>
        <v>0</v>
      </c>
      <c r="Q818" s="170">
        <v>0</v>
      </c>
      <c r="R818" s="170">
        <f>Q818*H818</f>
        <v>0</v>
      </c>
      <c r="S818" s="170">
        <v>0</v>
      </c>
      <c r="T818" s="171">
        <f>S818*H818</f>
        <v>0</v>
      </c>
      <c r="AR818" s="18" t="s">
        <v>1879</v>
      </c>
      <c r="AT818" s="18" t="s">
        <v>1874</v>
      </c>
      <c r="AU818" s="18" t="s">
        <v>1828</v>
      </c>
      <c r="AY818" s="18" t="s">
        <v>1872</v>
      </c>
      <c r="BE818" s="172">
        <f>IF(N818="základní",J818,0)</f>
        <v>0</v>
      </c>
      <c r="BF818" s="172">
        <f>IF(N818="snížená",J818,0)</f>
        <v>0</v>
      </c>
      <c r="BG818" s="172">
        <f>IF(N818="zákl. přenesená",J818,0)</f>
        <v>0</v>
      </c>
      <c r="BH818" s="172">
        <f>IF(N818="sníž. přenesená",J818,0)</f>
        <v>0</v>
      </c>
      <c r="BI818" s="172">
        <f>IF(N818="nulová",J818,0)</f>
        <v>0</v>
      </c>
      <c r="BJ818" s="18" t="s">
        <v>1767</v>
      </c>
      <c r="BK818" s="172">
        <f>ROUND(I818*H818,2)</f>
        <v>0</v>
      </c>
      <c r="BL818" s="18" t="s">
        <v>1879</v>
      </c>
      <c r="BM818" s="18" t="s">
        <v>1097</v>
      </c>
    </row>
    <row r="819" spans="2:47" s="1" customFormat="1" ht="40.5">
      <c r="B819" s="35"/>
      <c r="D819" s="173" t="s">
        <v>1881</v>
      </c>
      <c r="F819" s="174" t="s">
        <v>1098</v>
      </c>
      <c r="I819" s="134"/>
      <c r="L819" s="35"/>
      <c r="M819" s="65"/>
      <c r="N819" s="36"/>
      <c r="O819" s="36"/>
      <c r="P819" s="36"/>
      <c r="Q819" s="36"/>
      <c r="R819" s="36"/>
      <c r="S819" s="36"/>
      <c r="T819" s="66"/>
      <c r="AT819" s="18" t="s">
        <v>1881</v>
      </c>
      <c r="AU819" s="18" t="s">
        <v>1828</v>
      </c>
    </row>
    <row r="820" spans="2:47" s="1" customFormat="1" ht="54">
      <c r="B820" s="35"/>
      <c r="D820" s="173" t="s">
        <v>1883</v>
      </c>
      <c r="F820" s="175" t="s">
        <v>1099</v>
      </c>
      <c r="I820" s="134"/>
      <c r="L820" s="35"/>
      <c r="M820" s="65"/>
      <c r="N820" s="36"/>
      <c r="O820" s="36"/>
      <c r="P820" s="36"/>
      <c r="Q820" s="36"/>
      <c r="R820" s="36"/>
      <c r="S820" s="36"/>
      <c r="T820" s="66"/>
      <c r="AT820" s="18" t="s">
        <v>1883</v>
      </c>
      <c r="AU820" s="18" t="s">
        <v>1828</v>
      </c>
    </row>
    <row r="821" spans="2:51" s="11" customFormat="1" ht="13.5">
      <c r="B821" s="176"/>
      <c r="D821" s="173" t="s">
        <v>1885</v>
      </c>
      <c r="E821" s="177" t="s">
        <v>1766</v>
      </c>
      <c r="F821" s="178" t="s">
        <v>1100</v>
      </c>
      <c r="H821" s="179">
        <v>2627</v>
      </c>
      <c r="I821" s="180"/>
      <c r="L821" s="176"/>
      <c r="M821" s="181"/>
      <c r="N821" s="182"/>
      <c r="O821" s="182"/>
      <c r="P821" s="182"/>
      <c r="Q821" s="182"/>
      <c r="R821" s="182"/>
      <c r="S821" s="182"/>
      <c r="T821" s="183"/>
      <c r="AT821" s="177" t="s">
        <v>1885</v>
      </c>
      <c r="AU821" s="177" t="s">
        <v>1828</v>
      </c>
      <c r="AV821" s="11" t="s">
        <v>1828</v>
      </c>
      <c r="AW821" s="11" t="s">
        <v>1783</v>
      </c>
      <c r="AX821" s="11" t="s">
        <v>1767</v>
      </c>
      <c r="AY821" s="177" t="s">
        <v>1872</v>
      </c>
    </row>
    <row r="822" spans="2:63" s="10" customFormat="1" ht="29.25" customHeight="1">
      <c r="B822" s="146"/>
      <c r="D822" s="157" t="s">
        <v>1819</v>
      </c>
      <c r="E822" s="158" t="s">
        <v>1101</v>
      </c>
      <c r="F822" s="158" t="s">
        <v>1102</v>
      </c>
      <c r="I822" s="149"/>
      <c r="J822" s="159">
        <f>BK822</f>
        <v>0</v>
      </c>
      <c r="L822" s="146"/>
      <c r="M822" s="151"/>
      <c r="N822" s="152"/>
      <c r="O822" s="152"/>
      <c r="P822" s="153">
        <f>SUM(P823:P884)</f>
        <v>0</v>
      </c>
      <c r="Q822" s="152"/>
      <c r="R822" s="153">
        <f>SUM(R823:R884)</f>
        <v>0</v>
      </c>
      <c r="S822" s="152"/>
      <c r="T822" s="154">
        <f>SUM(T823:T884)</f>
        <v>0</v>
      </c>
      <c r="AR822" s="147" t="s">
        <v>1767</v>
      </c>
      <c r="AT822" s="155" t="s">
        <v>1819</v>
      </c>
      <c r="AU822" s="155" t="s">
        <v>1767</v>
      </c>
      <c r="AY822" s="147" t="s">
        <v>1872</v>
      </c>
      <c r="BK822" s="156">
        <f>SUM(BK823:BK884)</f>
        <v>0</v>
      </c>
    </row>
    <row r="823" spans="2:65" s="1" customFormat="1" ht="22.5" customHeight="1">
      <c r="B823" s="160"/>
      <c r="C823" s="161" t="s">
        <v>1103</v>
      </c>
      <c r="D823" s="161" t="s">
        <v>1874</v>
      </c>
      <c r="E823" s="162" t="s">
        <v>1104</v>
      </c>
      <c r="F823" s="163" t="s">
        <v>1105</v>
      </c>
      <c r="G823" s="164" t="s">
        <v>2051</v>
      </c>
      <c r="H823" s="165">
        <v>5088.5</v>
      </c>
      <c r="I823" s="166"/>
      <c r="J823" s="167">
        <f>ROUND(I823*H823,2)</f>
        <v>0</v>
      </c>
      <c r="K823" s="163" t="s">
        <v>1878</v>
      </c>
      <c r="L823" s="35"/>
      <c r="M823" s="168" t="s">
        <v>1766</v>
      </c>
      <c r="N823" s="169" t="s">
        <v>1791</v>
      </c>
      <c r="O823" s="36"/>
      <c r="P823" s="170">
        <f>O823*H823</f>
        <v>0</v>
      </c>
      <c r="Q823" s="170">
        <v>0</v>
      </c>
      <c r="R823" s="170">
        <f>Q823*H823</f>
        <v>0</v>
      </c>
      <c r="S823" s="170">
        <v>0</v>
      </c>
      <c r="T823" s="171">
        <f>S823*H823</f>
        <v>0</v>
      </c>
      <c r="AR823" s="18" t="s">
        <v>1879</v>
      </c>
      <c r="AT823" s="18" t="s">
        <v>1874</v>
      </c>
      <c r="AU823" s="18" t="s">
        <v>1828</v>
      </c>
      <c r="AY823" s="18" t="s">
        <v>1872</v>
      </c>
      <c r="BE823" s="172">
        <f>IF(N823="základní",J823,0)</f>
        <v>0</v>
      </c>
      <c r="BF823" s="172">
        <f>IF(N823="snížená",J823,0)</f>
        <v>0</v>
      </c>
      <c r="BG823" s="172">
        <f>IF(N823="zákl. přenesená",J823,0)</f>
        <v>0</v>
      </c>
      <c r="BH823" s="172">
        <f>IF(N823="sníž. přenesená",J823,0)</f>
        <v>0</v>
      </c>
      <c r="BI823" s="172">
        <f>IF(N823="nulová",J823,0)</f>
        <v>0</v>
      </c>
      <c r="BJ823" s="18" t="s">
        <v>1767</v>
      </c>
      <c r="BK823" s="172">
        <f>ROUND(I823*H823,2)</f>
        <v>0</v>
      </c>
      <c r="BL823" s="18" t="s">
        <v>1879</v>
      </c>
      <c r="BM823" s="18" t="s">
        <v>1106</v>
      </c>
    </row>
    <row r="824" spans="2:47" s="1" customFormat="1" ht="27">
      <c r="B824" s="35"/>
      <c r="D824" s="173" t="s">
        <v>1881</v>
      </c>
      <c r="F824" s="174" t="s">
        <v>1107</v>
      </c>
      <c r="I824" s="134"/>
      <c r="L824" s="35"/>
      <c r="M824" s="65"/>
      <c r="N824" s="36"/>
      <c r="O824" s="36"/>
      <c r="P824" s="36"/>
      <c r="Q824" s="36"/>
      <c r="R824" s="36"/>
      <c r="S824" s="36"/>
      <c r="T824" s="66"/>
      <c r="AT824" s="18" t="s">
        <v>1881</v>
      </c>
      <c r="AU824" s="18" t="s">
        <v>1828</v>
      </c>
    </row>
    <row r="825" spans="2:47" s="1" customFormat="1" ht="94.5">
      <c r="B825" s="35"/>
      <c r="D825" s="173" t="s">
        <v>1883</v>
      </c>
      <c r="F825" s="175" t="s">
        <v>1108</v>
      </c>
      <c r="I825" s="134"/>
      <c r="L825" s="35"/>
      <c r="M825" s="65"/>
      <c r="N825" s="36"/>
      <c r="O825" s="36"/>
      <c r="P825" s="36"/>
      <c r="Q825" s="36"/>
      <c r="R825" s="36"/>
      <c r="S825" s="36"/>
      <c r="T825" s="66"/>
      <c r="AT825" s="18" t="s">
        <v>1883</v>
      </c>
      <c r="AU825" s="18" t="s">
        <v>1828</v>
      </c>
    </row>
    <row r="826" spans="2:51" s="11" customFormat="1" ht="13.5">
      <c r="B826" s="176"/>
      <c r="D826" s="173" t="s">
        <v>1885</v>
      </c>
      <c r="E826" s="177" t="s">
        <v>1766</v>
      </c>
      <c r="F826" s="178" t="s">
        <v>1109</v>
      </c>
      <c r="H826" s="179">
        <v>207.5</v>
      </c>
      <c r="I826" s="180"/>
      <c r="L826" s="176"/>
      <c r="M826" s="181"/>
      <c r="N826" s="182"/>
      <c r="O826" s="182"/>
      <c r="P826" s="182"/>
      <c r="Q826" s="182"/>
      <c r="R826" s="182"/>
      <c r="S826" s="182"/>
      <c r="T826" s="183"/>
      <c r="AT826" s="177" t="s">
        <v>1885</v>
      </c>
      <c r="AU826" s="177" t="s">
        <v>1828</v>
      </c>
      <c r="AV826" s="11" t="s">
        <v>1828</v>
      </c>
      <c r="AW826" s="11" t="s">
        <v>1783</v>
      </c>
      <c r="AX826" s="11" t="s">
        <v>1820</v>
      </c>
      <c r="AY826" s="177" t="s">
        <v>1872</v>
      </c>
    </row>
    <row r="827" spans="2:51" s="11" customFormat="1" ht="13.5">
      <c r="B827" s="176"/>
      <c r="D827" s="173" t="s">
        <v>1885</v>
      </c>
      <c r="E827" s="177" t="s">
        <v>1766</v>
      </c>
      <c r="F827" s="178" t="s">
        <v>1110</v>
      </c>
      <c r="H827" s="179">
        <v>4877.5</v>
      </c>
      <c r="I827" s="180"/>
      <c r="L827" s="176"/>
      <c r="M827" s="181"/>
      <c r="N827" s="182"/>
      <c r="O827" s="182"/>
      <c r="P827" s="182"/>
      <c r="Q827" s="182"/>
      <c r="R827" s="182"/>
      <c r="S827" s="182"/>
      <c r="T827" s="183"/>
      <c r="AT827" s="177" t="s">
        <v>1885</v>
      </c>
      <c r="AU827" s="177" t="s">
        <v>1828</v>
      </c>
      <c r="AV827" s="11" t="s">
        <v>1828</v>
      </c>
      <c r="AW827" s="11" t="s">
        <v>1783</v>
      </c>
      <c r="AX827" s="11" t="s">
        <v>1820</v>
      </c>
      <c r="AY827" s="177" t="s">
        <v>1872</v>
      </c>
    </row>
    <row r="828" spans="2:51" s="11" customFormat="1" ht="13.5">
      <c r="B828" s="176"/>
      <c r="D828" s="173" t="s">
        <v>1885</v>
      </c>
      <c r="E828" s="177" t="s">
        <v>1766</v>
      </c>
      <c r="F828" s="178" t="s">
        <v>1111</v>
      </c>
      <c r="H828" s="179">
        <v>3.5</v>
      </c>
      <c r="I828" s="180"/>
      <c r="L828" s="176"/>
      <c r="M828" s="181"/>
      <c r="N828" s="182"/>
      <c r="O828" s="182"/>
      <c r="P828" s="182"/>
      <c r="Q828" s="182"/>
      <c r="R828" s="182"/>
      <c r="S828" s="182"/>
      <c r="T828" s="183"/>
      <c r="AT828" s="177" t="s">
        <v>1885</v>
      </c>
      <c r="AU828" s="177" t="s">
        <v>1828</v>
      </c>
      <c r="AV828" s="11" t="s">
        <v>1828</v>
      </c>
      <c r="AW828" s="11" t="s">
        <v>1783</v>
      </c>
      <c r="AX828" s="11" t="s">
        <v>1820</v>
      </c>
      <c r="AY828" s="177" t="s">
        <v>1872</v>
      </c>
    </row>
    <row r="829" spans="2:51" s="13" customFormat="1" ht="13.5">
      <c r="B829" s="199"/>
      <c r="D829" s="185" t="s">
        <v>1885</v>
      </c>
      <c r="E829" s="200" t="s">
        <v>1766</v>
      </c>
      <c r="F829" s="201" t="s">
        <v>1916</v>
      </c>
      <c r="H829" s="202">
        <v>5088.5</v>
      </c>
      <c r="I829" s="203"/>
      <c r="L829" s="199"/>
      <c r="M829" s="204"/>
      <c r="N829" s="205"/>
      <c r="O829" s="205"/>
      <c r="P829" s="205"/>
      <c r="Q829" s="205"/>
      <c r="R829" s="205"/>
      <c r="S829" s="205"/>
      <c r="T829" s="206"/>
      <c r="AT829" s="207" t="s">
        <v>1885</v>
      </c>
      <c r="AU829" s="207" t="s">
        <v>1828</v>
      </c>
      <c r="AV829" s="13" t="s">
        <v>1879</v>
      </c>
      <c r="AW829" s="13" t="s">
        <v>1783</v>
      </c>
      <c r="AX829" s="13" t="s">
        <v>1767</v>
      </c>
      <c r="AY829" s="207" t="s">
        <v>1872</v>
      </c>
    </row>
    <row r="830" spans="2:65" s="1" customFormat="1" ht="22.5" customHeight="1">
      <c r="B830" s="160"/>
      <c r="C830" s="161" t="s">
        <v>1112</v>
      </c>
      <c r="D830" s="161" t="s">
        <v>1874</v>
      </c>
      <c r="E830" s="162" t="s">
        <v>1113</v>
      </c>
      <c r="F830" s="163" t="s">
        <v>1114</v>
      </c>
      <c r="G830" s="164" t="s">
        <v>2051</v>
      </c>
      <c r="H830" s="165">
        <v>78926</v>
      </c>
      <c r="I830" s="166"/>
      <c r="J830" s="167">
        <f>ROUND(I830*H830,2)</f>
        <v>0</v>
      </c>
      <c r="K830" s="163" t="s">
        <v>1878</v>
      </c>
      <c r="L830" s="35"/>
      <c r="M830" s="168" t="s">
        <v>1766</v>
      </c>
      <c r="N830" s="169" t="s">
        <v>1791</v>
      </c>
      <c r="O830" s="36"/>
      <c r="P830" s="170">
        <f>O830*H830</f>
        <v>0</v>
      </c>
      <c r="Q830" s="170">
        <v>0</v>
      </c>
      <c r="R830" s="170">
        <f>Q830*H830</f>
        <v>0</v>
      </c>
      <c r="S830" s="170">
        <v>0</v>
      </c>
      <c r="T830" s="171">
        <f>S830*H830</f>
        <v>0</v>
      </c>
      <c r="AR830" s="18" t="s">
        <v>1879</v>
      </c>
      <c r="AT830" s="18" t="s">
        <v>1874</v>
      </c>
      <c r="AU830" s="18" t="s">
        <v>1828</v>
      </c>
      <c r="AY830" s="18" t="s">
        <v>1872</v>
      </c>
      <c r="BE830" s="172">
        <f>IF(N830="základní",J830,0)</f>
        <v>0</v>
      </c>
      <c r="BF830" s="172">
        <f>IF(N830="snížená",J830,0)</f>
        <v>0</v>
      </c>
      <c r="BG830" s="172">
        <f>IF(N830="zákl. přenesená",J830,0)</f>
        <v>0</v>
      </c>
      <c r="BH830" s="172">
        <f>IF(N830="sníž. přenesená",J830,0)</f>
        <v>0</v>
      </c>
      <c r="BI830" s="172">
        <f>IF(N830="nulová",J830,0)</f>
        <v>0</v>
      </c>
      <c r="BJ830" s="18" t="s">
        <v>1767</v>
      </c>
      <c r="BK830" s="172">
        <f>ROUND(I830*H830,2)</f>
        <v>0</v>
      </c>
      <c r="BL830" s="18" t="s">
        <v>1879</v>
      </c>
      <c r="BM830" s="18" t="s">
        <v>1115</v>
      </c>
    </row>
    <row r="831" spans="2:47" s="1" customFormat="1" ht="27">
      <c r="B831" s="35"/>
      <c r="D831" s="173" t="s">
        <v>1881</v>
      </c>
      <c r="F831" s="174" t="s">
        <v>1116</v>
      </c>
      <c r="I831" s="134"/>
      <c r="L831" s="35"/>
      <c r="M831" s="65"/>
      <c r="N831" s="36"/>
      <c r="O831" s="36"/>
      <c r="P831" s="36"/>
      <c r="Q831" s="36"/>
      <c r="R831" s="36"/>
      <c r="S831" s="36"/>
      <c r="T831" s="66"/>
      <c r="AT831" s="18" t="s">
        <v>1881</v>
      </c>
      <c r="AU831" s="18" t="s">
        <v>1828</v>
      </c>
    </row>
    <row r="832" spans="2:47" s="1" customFormat="1" ht="94.5">
      <c r="B832" s="35"/>
      <c r="D832" s="173" t="s">
        <v>1883</v>
      </c>
      <c r="F832" s="175" t="s">
        <v>1108</v>
      </c>
      <c r="I832" s="134"/>
      <c r="L832" s="35"/>
      <c r="M832" s="65"/>
      <c r="N832" s="36"/>
      <c r="O832" s="36"/>
      <c r="P832" s="36"/>
      <c r="Q832" s="36"/>
      <c r="R832" s="36"/>
      <c r="S832" s="36"/>
      <c r="T832" s="66"/>
      <c r="AT832" s="18" t="s">
        <v>1883</v>
      </c>
      <c r="AU832" s="18" t="s">
        <v>1828</v>
      </c>
    </row>
    <row r="833" spans="2:51" s="11" customFormat="1" ht="13.5">
      <c r="B833" s="176"/>
      <c r="D833" s="173" t="s">
        <v>1885</v>
      </c>
      <c r="E833" s="177" t="s">
        <v>1766</v>
      </c>
      <c r="F833" s="178" t="s">
        <v>1117</v>
      </c>
      <c r="H833" s="179">
        <v>830</v>
      </c>
      <c r="I833" s="180"/>
      <c r="L833" s="176"/>
      <c r="M833" s="181"/>
      <c r="N833" s="182"/>
      <c r="O833" s="182"/>
      <c r="P833" s="182"/>
      <c r="Q833" s="182"/>
      <c r="R833" s="182"/>
      <c r="S833" s="182"/>
      <c r="T833" s="183"/>
      <c r="AT833" s="177" t="s">
        <v>1885</v>
      </c>
      <c r="AU833" s="177" t="s">
        <v>1828</v>
      </c>
      <c r="AV833" s="11" t="s">
        <v>1828</v>
      </c>
      <c r="AW833" s="11" t="s">
        <v>1783</v>
      </c>
      <c r="AX833" s="11" t="s">
        <v>1820</v>
      </c>
      <c r="AY833" s="177" t="s">
        <v>1872</v>
      </c>
    </row>
    <row r="834" spans="2:51" s="12" customFormat="1" ht="13.5">
      <c r="B834" s="184"/>
      <c r="D834" s="173" t="s">
        <v>1885</v>
      </c>
      <c r="E834" s="197" t="s">
        <v>1766</v>
      </c>
      <c r="F834" s="198" t="s">
        <v>1118</v>
      </c>
      <c r="H834" s="193" t="s">
        <v>1766</v>
      </c>
      <c r="I834" s="189"/>
      <c r="L834" s="184"/>
      <c r="M834" s="190"/>
      <c r="N834" s="191"/>
      <c r="O834" s="191"/>
      <c r="P834" s="191"/>
      <c r="Q834" s="191"/>
      <c r="R834" s="191"/>
      <c r="S834" s="191"/>
      <c r="T834" s="192"/>
      <c r="AT834" s="193" t="s">
        <v>1885</v>
      </c>
      <c r="AU834" s="193" t="s">
        <v>1828</v>
      </c>
      <c r="AV834" s="12" t="s">
        <v>1767</v>
      </c>
      <c r="AW834" s="12" t="s">
        <v>1783</v>
      </c>
      <c r="AX834" s="12" t="s">
        <v>1820</v>
      </c>
      <c r="AY834" s="193" t="s">
        <v>1872</v>
      </c>
    </row>
    <row r="835" spans="2:51" s="11" customFormat="1" ht="13.5">
      <c r="B835" s="176"/>
      <c r="D835" s="173" t="s">
        <v>1885</v>
      </c>
      <c r="E835" s="177" t="s">
        <v>1766</v>
      </c>
      <c r="F835" s="178" t="s">
        <v>1766</v>
      </c>
      <c r="H835" s="179">
        <v>0</v>
      </c>
      <c r="I835" s="180"/>
      <c r="L835" s="176"/>
      <c r="M835" s="181"/>
      <c r="N835" s="182"/>
      <c r="O835" s="182"/>
      <c r="P835" s="182"/>
      <c r="Q835" s="182"/>
      <c r="R835" s="182"/>
      <c r="S835" s="182"/>
      <c r="T835" s="183"/>
      <c r="AT835" s="177" t="s">
        <v>1885</v>
      </c>
      <c r="AU835" s="177" t="s">
        <v>1828</v>
      </c>
      <c r="AV835" s="11" t="s">
        <v>1828</v>
      </c>
      <c r="AW835" s="11" t="s">
        <v>1783</v>
      </c>
      <c r="AX835" s="11" t="s">
        <v>1820</v>
      </c>
      <c r="AY835" s="177" t="s">
        <v>1872</v>
      </c>
    </row>
    <row r="836" spans="2:51" s="11" customFormat="1" ht="13.5">
      <c r="B836" s="176"/>
      <c r="D836" s="173" t="s">
        <v>1885</v>
      </c>
      <c r="E836" s="177" t="s">
        <v>1766</v>
      </c>
      <c r="F836" s="178" t="s">
        <v>1119</v>
      </c>
      <c r="H836" s="179">
        <v>78096</v>
      </c>
      <c r="I836" s="180"/>
      <c r="L836" s="176"/>
      <c r="M836" s="181"/>
      <c r="N836" s="182"/>
      <c r="O836" s="182"/>
      <c r="P836" s="182"/>
      <c r="Q836" s="182"/>
      <c r="R836" s="182"/>
      <c r="S836" s="182"/>
      <c r="T836" s="183"/>
      <c r="AT836" s="177" t="s">
        <v>1885</v>
      </c>
      <c r="AU836" s="177" t="s">
        <v>1828</v>
      </c>
      <c r="AV836" s="11" t="s">
        <v>1828</v>
      </c>
      <c r="AW836" s="11" t="s">
        <v>1783</v>
      </c>
      <c r="AX836" s="11" t="s">
        <v>1820</v>
      </c>
      <c r="AY836" s="177" t="s">
        <v>1872</v>
      </c>
    </row>
    <row r="837" spans="2:51" s="12" customFormat="1" ht="13.5">
      <c r="B837" s="184"/>
      <c r="D837" s="173" t="s">
        <v>1885</v>
      </c>
      <c r="E837" s="197" t="s">
        <v>1766</v>
      </c>
      <c r="F837" s="198" t="s">
        <v>2031</v>
      </c>
      <c r="H837" s="193" t="s">
        <v>1766</v>
      </c>
      <c r="I837" s="189"/>
      <c r="L837" s="184"/>
      <c r="M837" s="190"/>
      <c r="N837" s="191"/>
      <c r="O837" s="191"/>
      <c r="P837" s="191"/>
      <c r="Q837" s="191"/>
      <c r="R837" s="191"/>
      <c r="S837" s="191"/>
      <c r="T837" s="192"/>
      <c r="AT837" s="193" t="s">
        <v>1885</v>
      </c>
      <c r="AU837" s="193" t="s">
        <v>1828</v>
      </c>
      <c r="AV837" s="12" t="s">
        <v>1767</v>
      </c>
      <c r="AW837" s="12" t="s">
        <v>1783</v>
      </c>
      <c r="AX837" s="12" t="s">
        <v>1820</v>
      </c>
      <c r="AY837" s="193" t="s">
        <v>1872</v>
      </c>
    </row>
    <row r="838" spans="2:51" s="13" customFormat="1" ht="13.5">
      <c r="B838" s="199"/>
      <c r="D838" s="185" t="s">
        <v>1885</v>
      </c>
      <c r="E838" s="200" t="s">
        <v>1766</v>
      </c>
      <c r="F838" s="201" t="s">
        <v>1916</v>
      </c>
      <c r="H838" s="202">
        <v>78926</v>
      </c>
      <c r="I838" s="203"/>
      <c r="L838" s="199"/>
      <c r="M838" s="204"/>
      <c r="N838" s="205"/>
      <c r="O838" s="205"/>
      <c r="P838" s="205"/>
      <c r="Q838" s="205"/>
      <c r="R838" s="205"/>
      <c r="S838" s="205"/>
      <c r="T838" s="206"/>
      <c r="AT838" s="207" t="s">
        <v>1885</v>
      </c>
      <c r="AU838" s="207" t="s">
        <v>1828</v>
      </c>
      <c r="AV838" s="13" t="s">
        <v>1879</v>
      </c>
      <c r="AW838" s="13" t="s">
        <v>1783</v>
      </c>
      <c r="AX838" s="13" t="s">
        <v>1767</v>
      </c>
      <c r="AY838" s="207" t="s">
        <v>1872</v>
      </c>
    </row>
    <row r="839" spans="2:65" s="1" customFormat="1" ht="22.5" customHeight="1">
      <c r="B839" s="160"/>
      <c r="C839" s="161" t="s">
        <v>1120</v>
      </c>
      <c r="D839" s="161" t="s">
        <v>1874</v>
      </c>
      <c r="E839" s="162" t="s">
        <v>1121</v>
      </c>
      <c r="F839" s="163" t="s">
        <v>1122</v>
      </c>
      <c r="G839" s="164" t="s">
        <v>2051</v>
      </c>
      <c r="H839" s="165">
        <v>1576.5</v>
      </c>
      <c r="I839" s="166"/>
      <c r="J839" s="167">
        <f>ROUND(I839*H839,2)</f>
        <v>0</v>
      </c>
      <c r="K839" s="163" t="s">
        <v>1878</v>
      </c>
      <c r="L839" s="35"/>
      <c r="M839" s="168" t="s">
        <v>1766</v>
      </c>
      <c r="N839" s="169" t="s">
        <v>1791</v>
      </c>
      <c r="O839" s="36"/>
      <c r="P839" s="170">
        <f>O839*H839</f>
        <v>0</v>
      </c>
      <c r="Q839" s="170">
        <v>0</v>
      </c>
      <c r="R839" s="170">
        <f>Q839*H839</f>
        <v>0</v>
      </c>
      <c r="S839" s="170">
        <v>0</v>
      </c>
      <c r="T839" s="171">
        <f>S839*H839</f>
        <v>0</v>
      </c>
      <c r="AR839" s="18" t="s">
        <v>1879</v>
      </c>
      <c r="AT839" s="18" t="s">
        <v>1874</v>
      </c>
      <c r="AU839" s="18" t="s">
        <v>1828</v>
      </c>
      <c r="AY839" s="18" t="s">
        <v>1872</v>
      </c>
      <c r="BE839" s="172">
        <f>IF(N839="základní",J839,0)</f>
        <v>0</v>
      </c>
      <c r="BF839" s="172">
        <f>IF(N839="snížená",J839,0)</f>
        <v>0</v>
      </c>
      <c r="BG839" s="172">
        <f>IF(N839="zákl. přenesená",J839,0)</f>
        <v>0</v>
      </c>
      <c r="BH839" s="172">
        <f>IF(N839="sníž. přenesená",J839,0)</f>
        <v>0</v>
      </c>
      <c r="BI839" s="172">
        <f>IF(N839="nulová",J839,0)</f>
        <v>0</v>
      </c>
      <c r="BJ839" s="18" t="s">
        <v>1767</v>
      </c>
      <c r="BK839" s="172">
        <f>ROUND(I839*H839,2)</f>
        <v>0</v>
      </c>
      <c r="BL839" s="18" t="s">
        <v>1879</v>
      </c>
      <c r="BM839" s="18" t="s">
        <v>1123</v>
      </c>
    </row>
    <row r="840" spans="2:47" s="1" customFormat="1" ht="27">
      <c r="B840" s="35"/>
      <c r="D840" s="173" t="s">
        <v>1881</v>
      </c>
      <c r="F840" s="174" t="s">
        <v>1124</v>
      </c>
      <c r="I840" s="134"/>
      <c r="L840" s="35"/>
      <c r="M840" s="65"/>
      <c r="N840" s="36"/>
      <c r="O840" s="36"/>
      <c r="P840" s="36"/>
      <c r="Q840" s="36"/>
      <c r="R840" s="36"/>
      <c r="S840" s="36"/>
      <c r="T840" s="66"/>
      <c r="AT840" s="18" t="s">
        <v>1881</v>
      </c>
      <c r="AU840" s="18" t="s">
        <v>1828</v>
      </c>
    </row>
    <row r="841" spans="2:47" s="1" customFormat="1" ht="94.5">
      <c r="B841" s="35"/>
      <c r="D841" s="173" t="s">
        <v>1883</v>
      </c>
      <c r="F841" s="175" t="s">
        <v>1108</v>
      </c>
      <c r="I841" s="134"/>
      <c r="L841" s="35"/>
      <c r="M841" s="65"/>
      <c r="N841" s="36"/>
      <c r="O841" s="36"/>
      <c r="P841" s="36"/>
      <c r="Q841" s="36"/>
      <c r="R841" s="36"/>
      <c r="S841" s="36"/>
      <c r="T841" s="66"/>
      <c r="AT841" s="18" t="s">
        <v>1883</v>
      </c>
      <c r="AU841" s="18" t="s">
        <v>1828</v>
      </c>
    </row>
    <row r="842" spans="2:51" s="11" customFormat="1" ht="13.5">
      <c r="B842" s="176"/>
      <c r="D842" s="185" t="s">
        <v>1885</v>
      </c>
      <c r="E842" s="194" t="s">
        <v>1766</v>
      </c>
      <c r="F842" s="195" t="s">
        <v>1125</v>
      </c>
      <c r="H842" s="196">
        <v>1576.5</v>
      </c>
      <c r="I842" s="180"/>
      <c r="L842" s="176"/>
      <c r="M842" s="181"/>
      <c r="N842" s="182"/>
      <c r="O842" s="182"/>
      <c r="P842" s="182"/>
      <c r="Q842" s="182"/>
      <c r="R842" s="182"/>
      <c r="S842" s="182"/>
      <c r="T842" s="183"/>
      <c r="AT842" s="177" t="s">
        <v>1885</v>
      </c>
      <c r="AU842" s="177" t="s">
        <v>1828</v>
      </c>
      <c r="AV842" s="11" t="s">
        <v>1828</v>
      </c>
      <c r="AW842" s="11" t="s">
        <v>1783</v>
      </c>
      <c r="AX842" s="11" t="s">
        <v>1767</v>
      </c>
      <c r="AY842" s="177" t="s">
        <v>1872</v>
      </c>
    </row>
    <row r="843" spans="2:65" s="1" customFormat="1" ht="22.5" customHeight="1">
      <c r="B843" s="160"/>
      <c r="C843" s="161" t="s">
        <v>1126</v>
      </c>
      <c r="D843" s="161" t="s">
        <v>1874</v>
      </c>
      <c r="E843" s="162" t="s">
        <v>1127</v>
      </c>
      <c r="F843" s="163" t="s">
        <v>1128</v>
      </c>
      <c r="G843" s="164" t="s">
        <v>2051</v>
      </c>
      <c r="H843" s="165">
        <v>25224</v>
      </c>
      <c r="I843" s="166"/>
      <c r="J843" s="167">
        <f>ROUND(I843*H843,2)</f>
        <v>0</v>
      </c>
      <c r="K843" s="163" t="s">
        <v>1878</v>
      </c>
      <c r="L843" s="35"/>
      <c r="M843" s="168" t="s">
        <v>1766</v>
      </c>
      <c r="N843" s="169" t="s">
        <v>1791</v>
      </c>
      <c r="O843" s="36"/>
      <c r="P843" s="170">
        <f>O843*H843</f>
        <v>0</v>
      </c>
      <c r="Q843" s="170">
        <v>0</v>
      </c>
      <c r="R843" s="170">
        <f>Q843*H843</f>
        <v>0</v>
      </c>
      <c r="S843" s="170">
        <v>0</v>
      </c>
      <c r="T843" s="171">
        <f>S843*H843</f>
        <v>0</v>
      </c>
      <c r="AR843" s="18" t="s">
        <v>1879</v>
      </c>
      <c r="AT843" s="18" t="s">
        <v>1874</v>
      </c>
      <c r="AU843" s="18" t="s">
        <v>1828</v>
      </c>
      <c r="AY843" s="18" t="s">
        <v>1872</v>
      </c>
      <c r="BE843" s="172">
        <f>IF(N843="základní",J843,0)</f>
        <v>0</v>
      </c>
      <c r="BF843" s="172">
        <f>IF(N843="snížená",J843,0)</f>
        <v>0</v>
      </c>
      <c r="BG843" s="172">
        <f>IF(N843="zákl. přenesená",J843,0)</f>
        <v>0</v>
      </c>
      <c r="BH843" s="172">
        <f>IF(N843="sníž. přenesená",J843,0)</f>
        <v>0</v>
      </c>
      <c r="BI843" s="172">
        <f>IF(N843="nulová",J843,0)</f>
        <v>0</v>
      </c>
      <c r="BJ843" s="18" t="s">
        <v>1767</v>
      </c>
      <c r="BK843" s="172">
        <f>ROUND(I843*H843,2)</f>
        <v>0</v>
      </c>
      <c r="BL843" s="18" t="s">
        <v>1879</v>
      </c>
      <c r="BM843" s="18" t="s">
        <v>1129</v>
      </c>
    </row>
    <row r="844" spans="2:47" s="1" customFormat="1" ht="27">
      <c r="B844" s="35"/>
      <c r="D844" s="173" t="s">
        <v>1881</v>
      </c>
      <c r="F844" s="174" t="s">
        <v>1116</v>
      </c>
      <c r="I844" s="134"/>
      <c r="L844" s="35"/>
      <c r="M844" s="65"/>
      <c r="N844" s="36"/>
      <c r="O844" s="36"/>
      <c r="P844" s="36"/>
      <c r="Q844" s="36"/>
      <c r="R844" s="36"/>
      <c r="S844" s="36"/>
      <c r="T844" s="66"/>
      <c r="AT844" s="18" t="s">
        <v>1881</v>
      </c>
      <c r="AU844" s="18" t="s">
        <v>1828</v>
      </c>
    </row>
    <row r="845" spans="2:47" s="1" customFormat="1" ht="94.5">
      <c r="B845" s="35"/>
      <c r="D845" s="173" t="s">
        <v>1883</v>
      </c>
      <c r="F845" s="175" t="s">
        <v>1108</v>
      </c>
      <c r="I845" s="134"/>
      <c r="L845" s="35"/>
      <c r="M845" s="65"/>
      <c r="N845" s="36"/>
      <c r="O845" s="36"/>
      <c r="P845" s="36"/>
      <c r="Q845" s="36"/>
      <c r="R845" s="36"/>
      <c r="S845" s="36"/>
      <c r="T845" s="66"/>
      <c r="AT845" s="18" t="s">
        <v>1883</v>
      </c>
      <c r="AU845" s="18" t="s">
        <v>1828</v>
      </c>
    </row>
    <row r="846" spans="2:51" s="11" customFormat="1" ht="13.5">
      <c r="B846" s="176"/>
      <c r="D846" s="173" t="s">
        <v>1885</v>
      </c>
      <c r="E846" s="177" t="s">
        <v>1766</v>
      </c>
      <c r="F846" s="178" t="s">
        <v>1130</v>
      </c>
      <c r="H846" s="179">
        <v>25224</v>
      </c>
      <c r="I846" s="180"/>
      <c r="L846" s="176"/>
      <c r="M846" s="181"/>
      <c r="N846" s="182"/>
      <c r="O846" s="182"/>
      <c r="P846" s="182"/>
      <c r="Q846" s="182"/>
      <c r="R846" s="182"/>
      <c r="S846" s="182"/>
      <c r="T846" s="183"/>
      <c r="AT846" s="177" t="s">
        <v>1885</v>
      </c>
      <c r="AU846" s="177" t="s">
        <v>1828</v>
      </c>
      <c r="AV846" s="11" t="s">
        <v>1828</v>
      </c>
      <c r="AW846" s="11" t="s">
        <v>1783</v>
      </c>
      <c r="AX846" s="11" t="s">
        <v>1767</v>
      </c>
      <c r="AY846" s="177" t="s">
        <v>1872</v>
      </c>
    </row>
    <row r="847" spans="2:51" s="12" customFormat="1" ht="13.5">
      <c r="B847" s="184"/>
      <c r="D847" s="185" t="s">
        <v>1885</v>
      </c>
      <c r="E847" s="186" t="s">
        <v>1766</v>
      </c>
      <c r="F847" s="187" t="s">
        <v>2031</v>
      </c>
      <c r="H847" s="188" t="s">
        <v>1766</v>
      </c>
      <c r="I847" s="189"/>
      <c r="L847" s="184"/>
      <c r="M847" s="190"/>
      <c r="N847" s="191"/>
      <c r="O847" s="191"/>
      <c r="P847" s="191"/>
      <c r="Q847" s="191"/>
      <c r="R847" s="191"/>
      <c r="S847" s="191"/>
      <c r="T847" s="192"/>
      <c r="AT847" s="193" t="s">
        <v>1885</v>
      </c>
      <c r="AU847" s="193" t="s">
        <v>1828</v>
      </c>
      <c r="AV847" s="12" t="s">
        <v>1767</v>
      </c>
      <c r="AW847" s="12" t="s">
        <v>1783</v>
      </c>
      <c r="AX847" s="12" t="s">
        <v>1820</v>
      </c>
      <c r="AY847" s="193" t="s">
        <v>1872</v>
      </c>
    </row>
    <row r="848" spans="2:65" s="1" customFormat="1" ht="22.5" customHeight="1">
      <c r="B848" s="160"/>
      <c r="C848" s="161" t="s">
        <v>1131</v>
      </c>
      <c r="D848" s="161" t="s">
        <v>1874</v>
      </c>
      <c r="E848" s="162" t="s">
        <v>1132</v>
      </c>
      <c r="F848" s="163" t="s">
        <v>1133</v>
      </c>
      <c r="G848" s="164" t="s">
        <v>2051</v>
      </c>
      <c r="H848" s="165">
        <v>1390.5</v>
      </c>
      <c r="I848" s="166"/>
      <c r="J848" s="167">
        <f>ROUND(I848*H848,2)</f>
        <v>0</v>
      </c>
      <c r="K848" s="163" t="s">
        <v>1878</v>
      </c>
      <c r="L848" s="35"/>
      <c r="M848" s="168" t="s">
        <v>1766</v>
      </c>
      <c r="N848" s="169" t="s">
        <v>1791</v>
      </c>
      <c r="O848" s="36"/>
      <c r="P848" s="170">
        <f>O848*H848</f>
        <v>0</v>
      </c>
      <c r="Q848" s="170">
        <v>0</v>
      </c>
      <c r="R848" s="170">
        <f>Q848*H848</f>
        <v>0</v>
      </c>
      <c r="S848" s="170">
        <v>0</v>
      </c>
      <c r="T848" s="171">
        <f>S848*H848</f>
        <v>0</v>
      </c>
      <c r="AR848" s="18" t="s">
        <v>1879</v>
      </c>
      <c r="AT848" s="18" t="s">
        <v>1874</v>
      </c>
      <c r="AU848" s="18" t="s">
        <v>1828</v>
      </c>
      <c r="AY848" s="18" t="s">
        <v>1872</v>
      </c>
      <c r="BE848" s="172">
        <f>IF(N848="základní",J848,0)</f>
        <v>0</v>
      </c>
      <c r="BF848" s="172">
        <f>IF(N848="snížená",J848,0)</f>
        <v>0</v>
      </c>
      <c r="BG848" s="172">
        <f>IF(N848="zákl. přenesená",J848,0)</f>
        <v>0</v>
      </c>
      <c r="BH848" s="172">
        <f>IF(N848="sníž. přenesená",J848,0)</f>
        <v>0</v>
      </c>
      <c r="BI848" s="172">
        <f>IF(N848="nulová",J848,0)</f>
        <v>0</v>
      </c>
      <c r="BJ848" s="18" t="s">
        <v>1767</v>
      </c>
      <c r="BK848" s="172">
        <f>ROUND(I848*H848,2)</f>
        <v>0</v>
      </c>
      <c r="BL848" s="18" t="s">
        <v>1879</v>
      </c>
      <c r="BM848" s="18" t="s">
        <v>1134</v>
      </c>
    </row>
    <row r="849" spans="2:47" s="1" customFormat="1" ht="27">
      <c r="B849" s="35"/>
      <c r="D849" s="173" t="s">
        <v>1881</v>
      </c>
      <c r="F849" s="174" t="s">
        <v>1135</v>
      </c>
      <c r="I849" s="134"/>
      <c r="L849" s="35"/>
      <c r="M849" s="65"/>
      <c r="N849" s="36"/>
      <c r="O849" s="36"/>
      <c r="P849" s="36"/>
      <c r="Q849" s="36"/>
      <c r="R849" s="36"/>
      <c r="S849" s="36"/>
      <c r="T849" s="66"/>
      <c r="AT849" s="18" t="s">
        <v>1881</v>
      </c>
      <c r="AU849" s="18" t="s">
        <v>1828</v>
      </c>
    </row>
    <row r="850" spans="2:47" s="1" customFormat="1" ht="67.5">
      <c r="B850" s="35"/>
      <c r="D850" s="173" t="s">
        <v>1883</v>
      </c>
      <c r="F850" s="175" t="s">
        <v>1136</v>
      </c>
      <c r="I850" s="134"/>
      <c r="L850" s="35"/>
      <c r="M850" s="65"/>
      <c r="N850" s="36"/>
      <c r="O850" s="36"/>
      <c r="P850" s="36"/>
      <c r="Q850" s="36"/>
      <c r="R850" s="36"/>
      <c r="S850" s="36"/>
      <c r="T850" s="66"/>
      <c r="AT850" s="18" t="s">
        <v>1883</v>
      </c>
      <c r="AU850" s="18" t="s">
        <v>1828</v>
      </c>
    </row>
    <row r="851" spans="2:51" s="11" customFormat="1" ht="13.5">
      <c r="B851" s="176"/>
      <c r="D851" s="173" t="s">
        <v>1885</v>
      </c>
      <c r="E851" s="177" t="s">
        <v>1766</v>
      </c>
      <c r="F851" s="178" t="s">
        <v>1137</v>
      </c>
      <c r="H851" s="179">
        <v>1116</v>
      </c>
      <c r="I851" s="180"/>
      <c r="L851" s="176"/>
      <c r="M851" s="181"/>
      <c r="N851" s="182"/>
      <c r="O851" s="182"/>
      <c r="P851" s="182"/>
      <c r="Q851" s="182"/>
      <c r="R851" s="182"/>
      <c r="S851" s="182"/>
      <c r="T851" s="183"/>
      <c r="AT851" s="177" t="s">
        <v>1885</v>
      </c>
      <c r="AU851" s="177" t="s">
        <v>1828</v>
      </c>
      <c r="AV851" s="11" t="s">
        <v>1828</v>
      </c>
      <c r="AW851" s="11" t="s">
        <v>1783</v>
      </c>
      <c r="AX851" s="11" t="s">
        <v>1820</v>
      </c>
      <c r="AY851" s="177" t="s">
        <v>1872</v>
      </c>
    </row>
    <row r="852" spans="2:51" s="11" customFormat="1" ht="13.5">
      <c r="B852" s="176"/>
      <c r="D852" s="173" t="s">
        <v>1885</v>
      </c>
      <c r="E852" s="177" t="s">
        <v>1766</v>
      </c>
      <c r="F852" s="178" t="s">
        <v>1138</v>
      </c>
      <c r="H852" s="179">
        <v>30.5</v>
      </c>
      <c r="I852" s="180"/>
      <c r="L852" s="176"/>
      <c r="M852" s="181"/>
      <c r="N852" s="182"/>
      <c r="O852" s="182"/>
      <c r="P852" s="182"/>
      <c r="Q852" s="182"/>
      <c r="R852" s="182"/>
      <c r="S852" s="182"/>
      <c r="T852" s="183"/>
      <c r="AT852" s="177" t="s">
        <v>1885</v>
      </c>
      <c r="AU852" s="177" t="s">
        <v>1828</v>
      </c>
      <c r="AV852" s="11" t="s">
        <v>1828</v>
      </c>
      <c r="AW852" s="11" t="s">
        <v>1783</v>
      </c>
      <c r="AX852" s="11" t="s">
        <v>1820</v>
      </c>
      <c r="AY852" s="177" t="s">
        <v>1872</v>
      </c>
    </row>
    <row r="853" spans="2:51" s="11" customFormat="1" ht="13.5">
      <c r="B853" s="176"/>
      <c r="D853" s="173" t="s">
        <v>1885</v>
      </c>
      <c r="E853" s="177" t="s">
        <v>1766</v>
      </c>
      <c r="F853" s="178" t="s">
        <v>1139</v>
      </c>
      <c r="H853" s="179">
        <v>49</v>
      </c>
      <c r="I853" s="180"/>
      <c r="L853" s="176"/>
      <c r="M853" s="181"/>
      <c r="N853" s="182"/>
      <c r="O853" s="182"/>
      <c r="P853" s="182"/>
      <c r="Q853" s="182"/>
      <c r="R853" s="182"/>
      <c r="S853" s="182"/>
      <c r="T853" s="183"/>
      <c r="AT853" s="177" t="s">
        <v>1885</v>
      </c>
      <c r="AU853" s="177" t="s">
        <v>1828</v>
      </c>
      <c r="AV853" s="11" t="s">
        <v>1828</v>
      </c>
      <c r="AW853" s="11" t="s">
        <v>1783</v>
      </c>
      <c r="AX853" s="11" t="s">
        <v>1820</v>
      </c>
      <c r="AY853" s="177" t="s">
        <v>1872</v>
      </c>
    </row>
    <row r="854" spans="2:51" s="11" customFormat="1" ht="13.5">
      <c r="B854" s="176"/>
      <c r="D854" s="173" t="s">
        <v>1885</v>
      </c>
      <c r="E854" s="177" t="s">
        <v>1766</v>
      </c>
      <c r="F854" s="178" t="s">
        <v>1140</v>
      </c>
      <c r="H854" s="179">
        <v>189.5</v>
      </c>
      <c r="I854" s="180"/>
      <c r="L854" s="176"/>
      <c r="M854" s="181"/>
      <c r="N854" s="182"/>
      <c r="O854" s="182"/>
      <c r="P854" s="182"/>
      <c r="Q854" s="182"/>
      <c r="R854" s="182"/>
      <c r="S854" s="182"/>
      <c r="T854" s="183"/>
      <c r="AT854" s="177" t="s">
        <v>1885</v>
      </c>
      <c r="AU854" s="177" t="s">
        <v>1828</v>
      </c>
      <c r="AV854" s="11" t="s">
        <v>1828</v>
      </c>
      <c r="AW854" s="11" t="s">
        <v>1783</v>
      </c>
      <c r="AX854" s="11" t="s">
        <v>1820</v>
      </c>
      <c r="AY854" s="177" t="s">
        <v>1872</v>
      </c>
    </row>
    <row r="855" spans="2:51" s="11" customFormat="1" ht="13.5">
      <c r="B855" s="176"/>
      <c r="D855" s="173" t="s">
        <v>1885</v>
      </c>
      <c r="E855" s="177" t="s">
        <v>1766</v>
      </c>
      <c r="F855" s="178" t="s">
        <v>1141</v>
      </c>
      <c r="H855" s="179">
        <v>5.5</v>
      </c>
      <c r="I855" s="180"/>
      <c r="L855" s="176"/>
      <c r="M855" s="181"/>
      <c r="N855" s="182"/>
      <c r="O855" s="182"/>
      <c r="P855" s="182"/>
      <c r="Q855" s="182"/>
      <c r="R855" s="182"/>
      <c r="S855" s="182"/>
      <c r="T855" s="183"/>
      <c r="AT855" s="177" t="s">
        <v>1885</v>
      </c>
      <c r="AU855" s="177" t="s">
        <v>1828</v>
      </c>
      <c r="AV855" s="11" t="s">
        <v>1828</v>
      </c>
      <c r="AW855" s="11" t="s">
        <v>1783</v>
      </c>
      <c r="AX855" s="11" t="s">
        <v>1820</v>
      </c>
      <c r="AY855" s="177" t="s">
        <v>1872</v>
      </c>
    </row>
    <row r="856" spans="2:51" s="13" customFormat="1" ht="13.5">
      <c r="B856" s="199"/>
      <c r="D856" s="185" t="s">
        <v>1885</v>
      </c>
      <c r="E856" s="200" t="s">
        <v>1766</v>
      </c>
      <c r="F856" s="201" t="s">
        <v>1916</v>
      </c>
      <c r="H856" s="202">
        <v>1390.5</v>
      </c>
      <c r="I856" s="203"/>
      <c r="L856" s="199"/>
      <c r="M856" s="204"/>
      <c r="N856" s="205"/>
      <c r="O856" s="205"/>
      <c r="P856" s="205"/>
      <c r="Q856" s="205"/>
      <c r="R856" s="205"/>
      <c r="S856" s="205"/>
      <c r="T856" s="206"/>
      <c r="AT856" s="207" t="s">
        <v>1885</v>
      </c>
      <c r="AU856" s="207" t="s">
        <v>1828</v>
      </c>
      <c r="AV856" s="13" t="s">
        <v>1879</v>
      </c>
      <c r="AW856" s="13" t="s">
        <v>1783</v>
      </c>
      <c r="AX856" s="13" t="s">
        <v>1767</v>
      </c>
      <c r="AY856" s="207" t="s">
        <v>1872</v>
      </c>
    </row>
    <row r="857" spans="2:65" s="1" customFormat="1" ht="22.5" customHeight="1">
      <c r="B857" s="160"/>
      <c r="C857" s="161" t="s">
        <v>1142</v>
      </c>
      <c r="D857" s="161" t="s">
        <v>1874</v>
      </c>
      <c r="E857" s="162" t="s">
        <v>1143</v>
      </c>
      <c r="F857" s="163" t="s">
        <v>1144</v>
      </c>
      <c r="G857" s="164" t="s">
        <v>2051</v>
      </c>
      <c r="H857" s="165">
        <v>7902</v>
      </c>
      <c r="I857" s="166"/>
      <c r="J857" s="167">
        <f>ROUND(I857*H857,2)</f>
        <v>0</v>
      </c>
      <c r="K857" s="163" t="s">
        <v>1878</v>
      </c>
      <c r="L857" s="35"/>
      <c r="M857" s="168" t="s">
        <v>1766</v>
      </c>
      <c r="N857" s="169" t="s">
        <v>1791</v>
      </c>
      <c r="O857" s="36"/>
      <c r="P857" s="170">
        <f>O857*H857</f>
        <v>0</v>
      </c>
      <c r="Q857" s="170">
        <v>0</v>
      </c>
      <c r="R857" s="170">
        <f>Q857*H857</f>
        <v>0</v>
      </c>
      <c r="S857" s="170">
        <v>0</v>
      </c>
      <c r="T857" s="171">
        <f>S857*H857</f>
        <v>0</v>
      </c>
      <c r="AR857" s="18" t="s">
        <v>1879</v>
      </c>
      <c r="AT857" s="18" t="s">
        <v>1874</v>
      </c>
      <c r="AU857" s="18" t="s">
        <v>1828</v>
      </c>
      <c r="AY857" s="18" t="s">
        <v>1872</v>
      </c>
      <c r="BE857" s="172">
        <f>IF(N857="základní",J857,0)</f>
        <v>0</v>
      </c>
      <c r="BF857" s="172">
        <f>IF(N857="snížená",J857,0)</f>
        <v>0</v>
      </c>
      <c r="BG857" s="172">
        <f>IF(N857="zákl. přenesená",J857,0)</f>
        <v>0</v>
      </c>
      <c r="BH857" s="172">
        <f>IF(N857="sníž. přenesená",J857,0)</f>
        <v>0</v>
      </c>
      <c r="BI857" s="172">
        <f>IF(N857="nulová",J857,0)</f>
        <v>0</v>
      </c>
      <c r="BJ857" s="18" t="s">
        <v>1767</v>
      </c>
      <c r="BK857" s="172">
        <f>ROUND(I857*H857,2)</f>
        <v>0</v>
      </c>
      <c r="BL857" s="18" t="s">
        <v>1879</v>
      </c>
      <c r="BM857" s="18" t="s">
        <v>1145</v>
      </c>
    </row>
    <row r="858" spans="2:47" s="1" customFormat="1" ht="27">
      <c r="B858" s="35"/>
      <c r="D858" s="173" t="s">
        <v>1881</v>
      </c>
      <c r="F858" s="174" t="s">
        <v>1146</v>
      </c>
      <c r="I858" s="134"/>
      <c r="L858" s="35"/>
      <c r="M858" s="65"/>
      <c r="N858" s="36"/>
      <c r="O858" s="36"/>
      <c r="P858" s="36"/>
      <c r="Q858" s="36"/>
      <c r="R858" s="36"/>
      <c r="S858" s="36"/>
      <c r="T858" s="66"/>
      <c r="AT858" s="18" t="s">
        <v>1881</v>
      </c>
      <c r="AU858" s="18" t="s">
        <v>1828</v>
      </c>
    </row>
    <row r="859" spans="2:47" s="1" customFormat="1" ht="67.5">
      <c r="B859" s="35"/>
      <c r="D859" s="173" t="s">
        <v>1883</v>
      </c>
      <c r="F859" s="175" t="s">
        <v>1136</v>
      </c>
      <c r="I859" s="134"/>
      <c r="L859" s="35"/>
      <c r="M859" s="65"/>
      <c r="N859" s="36"/>
      <c r="O859" s="36"/>
      <c r="P859" s="36"/>
      <c r="Q859" s="36"/>
      <c r="R859" s="36"/>
      <c r="S859" s="36"/>
      <c r="T859" s="66"/>
      <c r="AT859" s="18" t="s">
        <v>1883</v>
      </c>
      <c r="AU859" s="18" t="s">
        <v>1828</v>
      </c>
    </row>
    <row r="860" spans="2:51" s="11" customFormat="1" ht="13.5">
      <c r="B860" s="176"/>
      <c r="D860" s="173" t="s">
        <v>1885</v>
      </c>
      <c r="E860" s="177" t="s">
        <v>1766</v>
      </c>
      <c r="F860" s="178" t="s">
        <v>1147</v>
      </c>
      <c r="H860" s="179">
        <v>4464</v>
      </c>
      <c r="I860" s="180"/>
      <c r="L860" s="176"/>
      <c r="M860" s="181"/>
      <c r="N860" s="182"/>
      <c r="O860" s="182"/>
      <c r="P860" s="182"/>
      <c r="Q860" s="182"/>
      <c r="R860" s="182"/>
      <c r="S860" s="182"/>
      <c r="T860" s="183"/>
      <c r="AT860" s="177" t="s">
        <v>1885</v>
      </c>
      <c r="AU860" s="177" t="s">
        <v>1828</v>
      </c>
      <c r="AV860" s="11" t="s">
        <v>1828</v>
      </c>
      <c r="AW860" s="11" t="s">
        <v>1783</v>
      </c>
      <c r="AX860" s="11" t="s">
        <v>1820</v>
      </c>
      <c r="AY860" s="177" t="s">
        <v>1872</v>
      </c>
    </row>
    <row r="861" spans="2:51" s="12" customFormat="1" ht="13.5">
      <c r="B861" s="184"/>
      <c r="D861" s="173" t="s">
        <v>1885</v>
      </c>
      <c r="E861" s="197" t="s">
        <v>1766</v>
      </c>
      <c r="F861" s="198" t="s">
        <v>1148</v>
      </c>
      <c r="H861" s="193" t="s">
        <v>1766</v>
      </c>
      <c r="I861" s="189"/>
      <c r="L861" s="184"/>
      <c r="M861" s="190"/>
      <c r="N861" s="191"/>
      <c r="O861" s="191"/>
      <c r="P861" s="191"/>
      <c r="Q861" s="191"/>
      <c r="R861" s="191"/>
      <c r="S861" s="191"/>
      <c r="T861" s="192"/>
      <c r="AT861" s="193" t="s">
        <v>1885</v>
      </c>
      <c r="AU861" s="193" t="s">
        <v>1828</v>
      </c>
      <c r="AV861" s="12" t="s">
        <v>1767</v>
      </c>
      <c r="AW861" s="12" t="s">
        <v>1783</v>
      </c>
      <c r="AX861" s="12" t="s">
        <v>1820</v>
      </c>
      <c r="AY861" s="193" t="s">
        <v>1872</v>
      </c>
    </row>
    <row r="862" spans="2:51" s="11" customFormat="1" ht="13.5">
      <c r="B862" s="176"/>
      <c r="D862" s="173" t="s">
        <v>1885</v>
      </c>
      <c r="E862" s="177" t="s">
        <v>1766</v>
      </c>
      <c r="F862" s="178" t="s">
        <v>1766</v>
      </c>
      <c r="H862" s="179">
        <v>0</v>
      </c>
      <c r="I862" s="180"/>
      <c r="L862" s="176"/>
      <c r="M862" s="181"/>
      <c r="N862" s="182"/>
      <c r="O862" s="182"/>
      <c r="P862" s="182"/>
      <c r="Q862" s="182"/>
      <c r="R862" s="182"/>
      <c r="S862" s="182"/>
      <c r="T862" s="183"/>
      <c r="AT862" s="177" t="s">
        <v>1885</v>
      </c>
      <c r="AU862" s="177" t="s">
        <v>1828</v>
      </c>
      <c r="AV862" s="11" t="s">
        <v>1828</v>
      </c>
      <c r="AW862" s="11" t="s">
        <v>1783</v>
      </c>
      <c r="AX862" s="11" t="s">
        <v>1820</v>
      </c>
      <c r="AY862" s="177" t="s">
        <v>1872</v>
      </c>
    </row>
    <row r="863" spans="2:51" s="11" customFormat="1" ht="13.5">
      <c r="B863" s="176"/>
      <c r="D863" s="173" t="s">
        <v>1885</v>
      </c>
      <c r="E863" s="177" t="s">
        <v>1766</v>
      </c>
      <c r="F863" s="178" t="s">
        <v>1149</v>
      </c>
      <c r="H863" s="179">
        <v>318</v>
      </c>
      <c r="I863" s="180"/>
      <c r="L863" s="176"/>
      <c r="M863" s="181"/>
      <c r="N863" s="182"/>
      <c r="O863" s="182"/>
      <c r="P863" s="182"/>
      <c r="Q863" s="182"/>
      <c r="R863" s="182"/>
      <c r="S863" s="182"/>
      <c r="T863" s="183"/>
      <c r="AT863" s="177" t="s">
        <v>1885</v>
      </c>
      <c r="AU863" s="177" t="s">
        <v>1828</v>
      </c>
      <c r="AV863" s="11" t="s">
        <v>1828</v>
      </c>
      <c r="AW863" s="11" t="s">
        <v>1783</v>
      </c>
      <c r="AX863" s="11" t="s">
        <v>1820</v>
      </c>
      <c r="AY863" s="177" t="s">
        <v>1872</v>
      </c>
    </row>
    <row r="864" spans="2:51" s="12" customFormat="1" ht="13.5">
      <c r="B864" s="184"/>
      <c r="D864" s="173" t="s">
        <v>1885</v>
      </c>
      <c r="E864" s="197" t="s">
        <v>1766</v>
      </c>
      <c r="F864" s="198" t="s">
        <v>1150</v>
      </c>
      <c r="H864" s="193" t="s">
        <v>1766</v>
      </c>
      <c r="I864" s="189"/>
      <c r="L864" s="184"/>
      <c r="M864" s="190"/>
      <c r="N864" s="191"/>
      <c r="O864" s="191"/>
      <c r="P864" s="191"/>
      <c r="Q864" s="191"/>
      <c r="R864" s="191"/>
      <c r="S864" s="191"/>
      <c r="T864" s="192"/>
      <c r="AT864" s="193" t="s">
        <v>1885</v>
      </c>
      <c r="AU864" s="193" t="s">
        <v>1828</v>
      </c>
      <c r="AV864" s="12" t="s">
        <v>1767</v>
      </c>
      <c r="AW864" s="12" t="s">
        <v>1783</v>
      </c>
      <c r="AX864" s="12" t="s">
        <v>1820</v>
      </c>
      <c r="AY864" s="193" t="s">
        <v>1872</v>
      </c>
    </row>
    <row r="865" spans="2:51" s="11" customFormat="1" ht="13.5">
      <c r="B865" s="176"/>
      <c r="D865" s="173" t="s">
        <v>1885</v>
      </c>
      <c r="E865" s="177" t="s">
        <v>1766</v>
      </c>
      <c r="F865" s="178" t="s">
        <v>1766</v>
      </c>
      <c r="H865" s="179">
        <v>0</v>
      </c>
      <c r="I865" s="180"/>
      <c r="L865" s="176"/>
      <c r="M865" s="181"/>
      <c r="N865" s="182"/>
      <c r="O865" s="182"/>
      <c r="P865" s="182"/>
      <c r="Q865" s="182"/>
      <c r="R865" s="182"/>
      <c r="S865" s="182"/>
      <c r="T865" s="183"/>
      <c r="AT865" s="177" t="s">
        <v>1885</v>
      </c>
      <c r="AU865" s="177" t="s">
        <v>1828</v>
      </c>
      <c r="AV865" s="11" t="s">
        <v>1828</v>
      </c>
      <c r="AW865" s="11" t="s">
        <v>1783</v>
      </c>
      <c r="AX865" s="11" t="s">
        <v>1820</v>
      </c>
      <c r="AY865" s="177" t="s">
        <v>1872</v>
      </c>
    </row>
    <row r="866" spans="2:51" s="11" customFormat="1" ht="13.5">
      <c r="B866" s="176"/>
      <c r="D866" s="173" t="s">
        <v>1885</v>
      </c>
      <c r="E866" s="177" t="s">
        <v>1766</v>
      </c>
      <c r="F866" s="178" t="s">
        <v>1151</v>
      </c>
      <c r="H866" s="179">
        <v>3120</v>
      </c>
      <c r="I866" s="180"/>
      <c r="L866" s="176"/>
      <c r="M866" s="181"/>
      <c r="N866" s="182"/>
      <c r="O866" s="182"/>
      <c r="P866" s="182"/>
      <c r="Q866" s="182"/>
      <c r="R866" s="182"/>
      <c r="S866" s="182"/>
      <c r="T866" s="183"/>
      <c r="AT866" s="177" t="s">
        <v>1885</v>
      </c>
      <c r="AU866" s="177" t="s">
        <v>1828</v>
      </c>
      <c r="AV866" s="11" t="s">
        <v>1828</v>
      </c>
      <c r="AW866" s="11" t="s">
        <v>1783</v>
      </c>
      <c r="AX866" s="11" t="s">
        <v>1820</v>
      </c>
      <c r="AY866" s="177" t="s">
        <v>1872</v>
      </c>
    </row>
    <row r="867" spans="2:51" s="12" customFormat="1" ht="13.5">
      <c r="B867" s="184"/>
      <c r="D867" s="173" t="s">
        <v>1885</v>
      </c>
      <c r="E867" s="197" t="s">
        <v>1766</v>
      </c>
      <c r="F867" s="198" t="s">
        <v>2031</v>
      </c>
      <c r="H867" s="193" t="s">
        <v>1766</v>
      </c>
      <c r="I867" s="189"/>
      <c r="L867" s="184"/>
      <c r="M867" s="190"/>
      <c r="N867" s="191"/>
      <c r="O867" s="191"/>
      <c r="P867" s="191"/>
      <c r="Q867" s="191"/>
      <c r="R867" s="191"/>
      <c r="S867" s="191"/>
      <c r="T867" s="192"/>
      <c r="AT867" s="193" t="s">
        <v>1885</v>
      </c>
      <c r="AU867" s="193" t="s">
        <v>1828</v>
      </c>
      <c r="AV867" s="12" t="s">
        <v>1767</v>
      </c>
      <c r="AW867" s="12" t="s">
        <v>1783</v>
      </c>
      <c r="AX867" s="12" t="s">
        <v>1820</v>
      </c>
      <c r="AY867" s="193" t="s">
        <v>1872</v>
      </c>
    </row>
    <row r="868" spans="2:51" s="13" customFormat="1" ht="13.5">
      <c r="B868" s="199"/>
      <c r="D868" s="185" t="s">
        <v>1885</v>
      </c>
      <c r="E868" s="200" t="s">
        <v>1766</v>
      </c>
      <c r="F868" s="201" t="s">
        <v>1916</v>
      </c>
      <c r="H868" s="202">
        <v>7902</v>
      </c>
      <c r="I868" s="203"/>
      <c r="L868" s="199"/>
      <c r="M868" s="204"/>
      <c r="N868" s="205"/>
      <c r="O868" s="205"/>
      <c r="P868" s="205"/>
      <c r="Q868" s="205"/>
      <c r="R868" s="205"/>
      <c r="S868" s="205"/>
      <c r="T868" s="206"/>
      <c r="AT868" s="207" t="s">
        <v>1885</v>
      </c>
      <c r="AU868" s="207" t="s">
        <v>1828</v>
      </c>
      <c r="AV868" s="13" t="s">
        <v>1879</v>
      </c>
      <c r="AW868" s="13" t="s">
        <v>1783</v>
      </c>
      <c r="AX868" s="13" t="s">
        <v>1767</v>
      </c>
      <c r="AY868" s="207" t="s">
        <v>1872</v>
      </c>
    </row>
    <row r="869" spans="2:65" s="1" customFormat="1" ht="22.5" customHeight="1">
      <c r="B869" s="160"/>
      <c r="C869" s="161" t="s">
        <v>1152</v>
      </c>
      <c r="D869" s="161" t="s">
        <v>1874</v>
      </c>
      <c r="E869" s="162" t="s">
        <v>1153</v>
      </c>
      <c r="F869" s="163" t="s">
        <v>1154</v>
      </c>
      <c r="G869" s="164" t="s">
        <v>2051</v>
      </c>
      <c r="H869" s="165">
        <v>195</v>
      </c>
      <c r="I869" s="166"/>
      <c r="J869" s="167">
        <f>ROUND(I869*H869,2)</f>
        <v>0</v>
      </c>
      <c r="K869" s="163" t="s">
        <v>1878</v>
      </c>
      <c r="L869" s="35"/>
      <c r="M869" s="168" t="s">
        <v>1766</v>
      </c>
      <c r="N869" s="169" t="s">
        <v>1791</v>
      </c>
      <c r="O869" s="36"/>
      <c r="P869" s="170">
        <f>O869*H869</f>
        <v>0</v>
      </c>
      <c r="Q869" s="170">
        <v>0</v>
      </c>
      <c r="R869" s="170">
        <f>Q869*H869</f>
        <v>0</v>
      </c>
      <c r="S869" s="170">
        <v>0</v>
      </c>
      <c r="T869" s="171">
        <f>S869*H869</f>
        <v>0</v>
      </c>
      <c r="AR869" s="18" t="s">
        <v>1879</v>
      </c>
      <c r="AT869" s="18" t="s">
        <v>1874</v>
      </c>
      <c r="AU869" s="18" t="s">
        <v>1828</v>
      </c>
      <c r="AY869" s="18" t="s">
        <v>1872</v>
      </c>
      <c r="BE869" s="172">
        <f>IF(N869="základní",J869,0)</f>
        <v>0</v>
      </c>
      <c r="BF869" s="172">
        <f>IF(N869="snížená",J869,0)</f>
        <v>0</v>
      </c>
      <c r="BG869" s="172">
        <f>IF(N869="zákl. přenesená",J869,0)</f>
        <v>0</v>
      </c>
      <c r="BH869" s="172">
        <f>IF(N869="sníž. přenesená",J869,0)</f>
        <v>0</v>
      </c>
      <c r="BI869" s="172">
        <f>IF(N869="nulová",J869,0)</f>
        <v>0</v>
      </c>
      <c r="BJ869" s="18" t="s">
        <v>1767</v>
      </c>
      <c r="BK869" s="172">
        <f>ROUND(I869*H869,2)</f>
        <v>0</v>
      </c>
      <c r="BL869" s="18" t="s">
        <v>1879</v>
      </c>
      <c r="BM869" s="18" t="s">
        <v>1155</v>
      </c>
    </row>
    <row r="870" spans="2:47" s="1" customFormat="1" ht="13.5">
      <c r="B870" s="35"/>
      <c r="D870" s="173" t="s">
        <v>1881</v>
      </c>
      <c r="F870" s="174" t="s">
        <v>1156</v>
      </c>
      <c r="I870" s="134"/>
      <c r="L870" s="35"/>
      <c r="M870" s="65"/>
      <c r="N870" s="36"/>
      <c r="O870" s="36"/>
      <c r="P870" s="36"/>
      <c r="Q870" s="36"/>
      <c r="R870" s="36"/>
      <c r="S870" s="36"/>
      <c r="T870" s="66"/>
      <c r="AT870" s="18" t="s">
        <v>1881</v>
      </c>
      <c r="AU870" s="18" t="s">
        <v>1828</v>
      </c>
    </row>
    <row r="871" spans="2:47" s="1" customFormat="1" ht="67.5">
      <c r="B871" s="35"/>
      <c r="D871" s="173" t="s">
        <v>1883</v>
      </c>
      <c r="F871" s="175" t="s">
        <v>1157</v>
      </c>
      <c r="I871" s="134"/>
      <c r="L871" s="35"/>
      <c r="M871" s="65"/>
      <c r="N871" s="36"/>
      <c r="O871" s="36"/>
      <c r="P871" s="36"/>
      <c r="Q871" s="36"/>
      <c r="R871" s="36"/>
      <c r="S871" s="36"/>
      <c r="T871" s="66"/>
      <c r="AT871" s="18" t="s">
        <v>1883</v>
      </c>
      <c r="AU871" s="18" t="s">
        <v>1828</v>
      </c>
    </row>
    <row r="872" spans="2:51" s="11" customFormat="1" ht="13.5">
      <c r="B872" s="176"/>
      <c r="D872" s="173" t="s">
        <v>1885</v>
      </c>
      <c r="E872" s="177" t="s">
        <v>1766</v>
      </c>
      <c r="F872" s="178" t="s">
        <v>1140</v>
      </c>
      <c r="H872" s="179">
        <v>189.5</v>
      </c>
      <c r="I872" s="180"/>
      <c r="L872" s="176"/>
      <c r="M872" s="181"/>
      <c r="N872" s="182"/>
      <c r="O872" s="182"/>
      <c r="P872" s="182"/>
      <c r="Q872" s="182"/>
      <c r="R872" s="182"/>
      <c r="S872" s="182"/>
      <c r="T872" s="183"/>
      <c r="AT872" s="177" t="s">
        <v>1885</v>
      </c>
      <c r="AU872" s="177" t="s">
        <v>1828</v>
      </c>
      <c r="AV872" s="11" t="s">
        <v>1828</v>
      </c>
      <c r="AW872" s="11" t="s">
        <v>1783</v>
      </c>
      <c r="AX872" s="11" t="s">
        <v>1820</v>
      </c>
      <c r="AY872" s="177" t="s">
        <v>1872</v>
      </c>
    </row>
    <row r="873" spans="2:51" s="11" customFormat="1" ht="13.5">
      <c r="B873" s="176"/>
      <c r="D873" s="173" t="s">
        <v>1885</v>
      </c>
      <c r="E873" s="177" t="s">
        <v>1766</v>
      </c>
      <c r="F873" s="178" t="s">
        <v>1141</v>
      </c>
      <c r="H873" s="179">
        <v>5.5</v>
      </c>
      <c r="I873" s="180"/>
      <c r="L873" s="176"/>
      <c r="M873" s="181"/>
      <c r="N873" s="182"/>
      <c r="O873" s="182"/>
      <c r="P873" s="182"/>
      <c r="Q873" s="182"/>
      <c r="R873" s="182"/>
      <c r="S873" s="182"/>
      <c r="T873" s="183"/>
      <c r="AT873" s="177" t="s">
        <v>1885</v>
      </c>
      <c r="AU873" s="177" t="s">
        <v>1828</v>
      </c>
      <c r="AV873" s="11" t="s">
        <v>1828</v>
      </c>
      <c r="AW873" s="11" t="s">
        <v>1783</v>
      </c>
      <c r="AX873" s="11" t="s">
        <v>1820</v>
      </c>
      <c r="AY873" s="177" t="s">
        <v>1872</v>
      </c>
    </row>
    <row r="874" spans="2:51" s="13" customFormat="1" ht="13.5">
      <c r="B874" s="199"/>
      <c r="D874" s="185" t="s">
        <v>1885</v>
      </c>
      <c r="E874" s="200" t="s">
        <v>1766</v>
      </c>
      <c r="F874" s="201" t="s">
        <v>1916</v>
      </c>
      <c r="H874" s="202">
        <v>195</v>
      </c>
      <c r="I874" s="203"/>
      <c r="L874" s="199"/>
      <c r="M874" s="204"/>
      <c r="N874" s="205"/>
      <c r="O874" s="205"/>
      <c r="P874" s="205"/>
      <c r="Q874" s="205"/>
      <c r="R874" s="205"/>
      <c r="S874" s="205"/>
      <c r="T874" s="206"/>
      <c r="AT874" s="207" t="s">
        <v>1885</v>
      </c>
      <c r="AU874" s="207" t="s">
        <v>1828</v>
      </c>
      <c r="AV874" s="13" t="s">
        <v>1879</v>
      </c>
      <c r="AW874" s="13" t="s">
        <v>1783</v>
      </c>
      <c r="AX874" s="13" t="s">
        <v>1767</v>
      </c>
      <c r="AY874" s="207" t="s">
        <v>1872</v>
      </c>
    </row>
    <row r="875" spans="2:65" s="1" customFormat="1" ht="22.5" customHeight="1">
      <c r="B875" s="160"/>
      <c r="C875" s="161" t="s">
        <v>1158</v>
      </c>
      <c r="D875" s="161" t="s">
        <v>1874</v>
      </c>
      <c r="E875" s="162" t="s">
        <v>1159</v>
      </c>
      <c r="F875" s="163" t="s">
        <v>1160</v>
      </c>
      <c r="G875" s="164" t="s">
        <v>2051</v>
      </c>
      <c r="H875" s="165">
        <v>1576.5</v>
      </c>
      <c r="I875" s="166"/>
      <c r="J875" s="167">
        <f>ROUND(I875*H875,2)</f>
        <v>0</v>
      </c>
      <c r="K875" s="163" t="s">
        <v>1878</v>
      </c>
      <c r="L875" s="35"/>
      <c r="M875" s="168" t="s">
        <v>1766</v>
      </c>
      <c r="N875" s="169" t="s">
        <v>1791</v>
      </c>
      <c r="O875" s="36"/>
      <c r="P875" s="170">
        <f>O875*H875</f>
        <v>0</v>
      </c>
      <c r="Q875" s="170">
        <v>0</v>
      </c>
      <c r="R875" s="170">
        <f>Q875*H875</f>
        <v>0</v>
      </c>
      <c r="S875" s="170">
        <v>0</v>
      </c>
      <c r="T875" s="171">
        <f>S875*H875</f>
        <v>0</v>
      </c>
      <c r="AR875" s="18" t="s">
        <v>1879</v>
      </c>
      <c r="AT875" s="18" t="s">
        <v>1874</v>
      </c>
      <c r="AU875" s="18" t="s">
        <v>1828</v>
      </c>
      <c r="AY875" s="18" t="s">
        <v>1872</v>
      </c>
      <c r="BE875" s="172">
        <f>IF(N875="základní",J875,0)</f>
        <v>0</v>
      </c>
      <c r="BF875" s="172">
        <f>IF(N875="snížená",J875,0)</f>
        <v>0</v>
      </c>
      <c r="BG875" s="172">
        <f>IF(N875="zákl. přenesená",J875,0)</f>
        <v>0</v>
      </c>
      <c r="BH875" s="172">
        <f>IF(N875="sníž. přenesená",J875,0)</f>
        <v>0</v>
      </c>
      <c r="BI875" s="172">
        <f>IF(N875="nulová",J875,0)</f>
        <v>0</v>
      </c>
      <c r="BJ875" s="18" t="s">
        <v>1767</v>
      </c>
      <c r="BK875" s="172">
        <f>ROUND(I875*H875,2)</f>
        <v>0</v>
      </c>
      <c r="BL875" s="18" t="s">
        <v>1879</v>
      </c>
      <c r="BM875" s="18" t="s">
        <v>1161</v>
      </c>
    </row>
    <row r="876" spans="2:47" s="1" customFormat="1" ht="13.5">
      <c r="B876" s="35"/>
      <c r="D876" s="173" t="s">
        <v>1881</v>
      </c>
      <c r="F876" s="174" t="s">
        <v>1162</v>
      </c>
      <c r="I876" s="134"/>
      <c r="L876" s="35"/>
      <c r="M876" s="65"/>
      <c r="N876" s="36"/>
      <c r="O876" s="36"/>
      <c r="P876" s="36"/>
      <c r="Q876" s="36"/>
      <c r="R876" s="36"/>
      <c r="S876" s="36"/>
      <c r="T876" s="66"/>
      <c r="AT876" s="18" t="s">
        <v>1881</v>
      </c>
      <c r="AU876" s="18" t="s">
        <v>1828</v>
      </c>
    </row>
    <row r="877" spans="2:47" s="1" customFormat="1" ht="67.5">
      <c r="B877" s="35"/>
      <c r="D877" s="173" t="s">
        <v>1883</v>
      </c>
      <c r="F877" s="175" t="s">
        <v>1157</v>
      </c>
      <c r="I877" s="134"/>
      <c r="L877" s="35"/>
      <c r="M877" s="65"/>
      <c r="N877" s="36"/>
      <c r="O877" s="36"/>
      <c r="P877" s="36"/>
      <c r="Q877" s="36"/>
      <c r="R877" s="36"/>
      <c r="S877" s="36"/>
      <c r="T877" s="66"/>
      <c r="AT877" s="18" t="s">
        <v>1883</v>
      </c>
      <c r="AU877" s="18" t="s">
        <v>1828</v>
      </c>
    </row>
    <row r="878" spans="2:51" s="11" customFormat="1" ht="13.5">
      <c r="B878" s="176"/>
      <c r="D878" s="185" t="s">
        <v>1885</v>
      </c>
      <c r="E878" s="194" t="s">
        <v>1766</v>
      </c>
      <c r="F878" s="195" t="s">
        <v>1125</v>
      </c>
      <c r="H878" s="196">
        <v>1576.5</v>
      </c>
      <c r="I878" s="180"/>
      <c r="L878" s="176"/>
      <c r="M878" s="181"/>
      <c r="N878" s="182"/>
      <c r="O878" s="182"/>
      <c r="P878" s="182"/>
      <c r="Q878" s="182"/>
      <c r="R878" s="182"/>
      <c r="S878" s="182"/>
      <c r="T878" s="183"/>
      <c r="AT878" s="177" t="s">
        <v>1885</v>
      </c>
      <c r="AU878" s="177" t="s">
        <v>1828</v>
      </c>
      <c r="AV878" s="11" t="s">
        <v>1828</v>
      </c>
      <c r="AW878" s="11" t="s">
        <v>1783</v>
      </c>
      <c r="AX878" s="11" t="s">
        <v>1767</v>
      </c>
      <c r="AY878" s="177" t="s">
        <v>1872</v>
      </c>
    </row>
    <row r="879" spans="2:65" s="1" customFormat="1" ht="22.5" customHeight="1">
      <c r="B879" s="160"/>
      <c r="C879" s="161" t="s">
        <v>1163</v>
      </c>
      <c r="D879" s="161" t="s">
        <v>1874</v>
      </c>
      <c r="E879" s="162" t="s">
        <v>1164</v>
      </c>
      <c r="F879" s="163" t="s">
        <v>1165</v>
      </c>
      <c r="G879" s="164" t="s">
        <v>2051</v>
      </c>
      <c r="H879" s="165">
        <v>4881</v>
      </c>
      <c r="I879" s="166"/>
      <c r="J879" s="167">
        <f>ROUND(I879*H879,2)</f>
        <v>0</v>
      </c>
      <c r="K879" s="163" t="s">
        <v>1878</v>
      </c>
      <c r="L879" s="35"/>
      <c r="M879" s="168" t="s">
        <v>1766</v>
      </c>
      <c r="N879" s="169" t="s">
        <v>1791</v>
      </c>
      <c r="O879" s="36"/>
      <c r="P879" s="170">
        <f>O879*H879</f>
        <v>0</v>
      </c>
      <c r="Q879" s="170">
        <v>0</v>
      </c>
      <c r="R879" s="170">
        <f>Q879*H879</f>
        <v>0</v>
      </c>
      <c r="S879" s="170">
        <v>0</v>
      </c>
      <c r="T879" s="171">
        <f>S879*H879</f>
        <v>0</v>
      </c>
      <c r="AR879" s="18" t="s">
        <v>1879</v>
      </c>
      <c r="AT879" s="18" t="s">
        <v>1874</v>
      </c>
      <c r="AU879" s="18" t="s">
        <v>1828</v>
      </c>
      <c r="AY879" s="18" t="s">
        <v>1872</v>
      </c>
      <c r="BE879" s="172">
        <f>IF(N879="základní",J879,0)</f>
        <v>0</v>
      </c>
      <c r="BF879" s="172">
        <f>IF(N879="snížená",J879,0)</f>
        <v>0</v>
      </c>
      <c r="BG879" s="172">
        <f>IF(N879="zákl. přenesená",J879,0)</f>
        <v>0</v>
      </c>
      <c r="BH879" s="172">
        <f>IF(N879="sníž. přenesená",J879,0)</f>
        <v>0</v>
      </c>
      <c r="BI879" s="172">
        <f>IF(N879="nulová",J879,0)</f>
        <v>0</v>
      </c>
      <c r="BJ879" s="18" t="s">
        <v>1767</v>
      </c>
      <c r="BK879" s="172">
        <f>ROUND(I879*H879,2)</f>
        <v>0</v>
      </c>
      <c r="BL879" s="18" t="s">
        <v>1879</v>
      </c>
      <c r="BM879" s="18" t="s">
        <v>1166</v>
      </c>
    </row>
    <row r="880" spans="2:47" s="1" customFormat="1" ht="13.5">
      <c r="B880" s="35"/>
      <c r="D880" s="173" t="s">
        <v>1881</v>
      </c>
      <c r="F880" s="174" t="s">
        <v>1167</v>
      </c>
      <c r="I880" s="134"/>
      <c r="L880" s="35"/>
      <c r="M880" s="65"/>
      <c r="N880" s="36"/>
      <c r="O880" s="36"/>
      <c r="P880" s="36"/>
      <c r="Q880" s="36"/>
      <c r="R880" s="36"/>
      <c r="S880" s="36"/>
      <c r="T880" s="66"/>
      <c r="AT880" s="18" t="s">
        <v>1881</v>
      </c>
      <c r="AU880" s="18" t="s">
        <v>1828</v>
      </c>
    </row>
    <row r="881" spans="2:47" s="1" customFormat="1" ht="67.5">
      <c r="B881" s="35"/>
      <c r="D881" s="173" t="s">
        <v>1883</v>
      </c>
      <c r="F881" s="175" t="s">
        <v>1157</v>
      </c>
      <c r="I881" s="134"/>
      <c r="L881" s="35"/>
      <c r="M881" s="65"/>
      <c r="N881" s="36"/>
      <c r="O881" s="36"/>
      <c r="P881" s="36"/>
      <c r="Q881" s="36"/>
      <c r="R881" s="36"/>
      <c r="S881" s="36"/>
      <c r="T881" s="66"/>
      <c r="AT881" s="18" t="s">
        <v>1883</v>
      </c>
      <c r="AU881" s="18" t="s">
        <v>1828</v>
      </c>
    </row>
    <row r="882" spans="2:51" s="11" customFormat="1" ht="13.5">
      <c r="B882" s="176"/>
      <c r="D882" s="173" t="s">
        <v>1885</v>
      </c>
      <c r="E882" s="177" t="s">
        <v>1766</v>
      </c>
      <c r="F882" s="178" t="s">
        <v>1110</v>
      </c>
      <c r="H882" s="179">
        <v>4877.5</v>
      </c>
      <c r="I882" s="180"/>
      <c r="L882" s="176"/>
      <c r="M882" s="181"/>
      <c r="N882" s="182"/>
      <c r="O882" s="182"/>
      <c r="P882" s="182"/>
      <c r="Q882" s="182"/>
      <c r="R882" s="182"/>
      <c r="S882" s="182"/>
      <c r="T882" s="183"/>
      <c r="AT882" s="177" t="s">
        <v>1885</v>
      </c>
      <c r="AU882" s="177" t="s">
        <v>1828</v>
      </c>
      <c r="AV882" s="11" t="s">
        <v>1828</v>
      </c>
      <c r="AW882" s="11" t="s">
        <v>1783</v>
      </c>
      <c r="AX882" s="11" t="s">
        <v>1820</v>
      </c>
      <c r="AY882" s="177" t="s">
        <v>1872</v>
      </c>
    </row>
    <row r="883" spans="2:51" s="11" customFormat="1" ht="13.5">
      <c r="B883" s="176"/>
      <c r="D883" s="173" t="s">
        <v>1885</v>
      </c>
      <c r="E883" s="177" t="s">
        <v>1766</v>
      </c>
      <c r="F883" s="178" t="s">
        <v>1111</v>
      </c>
      <c r="H883" s="179">
        <v>3.5</v>
      </c>
      <c r="I883" s="180"/>
      <c r="L883" s="176"/>
      <c r="M883" s="181"/>
      <c r="N883" s="182"/>
      <c r="O883" s="182"/>
      <c r="P883" s="182"/>
      <c r="Q883" s="182"/>
      <c r="R883" s="182"/>
      <c r="S883" s="182"/>
      <c r="T883" s="183"/>
      <c r="AT883" s="177" t="s">
        <v>1885</v>
      </c>
      <c r="AU883" s="177" t="s">
        <v>1828</v>
      </c>
      <c r="AV883" s="11" t="s">
        <v>1828</v>
      </c>
      <c r="AW883" s="11" t="s">
        <v>1783</v>
      </c>
      <c r="AX883" s="11" t="s">
        <v>1820</v>
      </c>
      <c r="AY883" s="177" t="s">
        <v>1872</v>
      </c>
    </row>
    <row r="884" spans="2:51" s="13" customFormat="1" ht="13.5">
      <c r="B884" s="199"/>
      <c r="D884" s="173" t="s">
        <v>1885</v>
      </c>
      <c r="E884" s="219" t="s">
        <v>1766</v>
      </c>
      <c r="F884" s="220" t="s">
        <v>1916</v>
      </c>
      <c r="H884" s="221">
        <v>4881</v>
      </c>
      <c r="I884" s="203"/>
      <c r="L884" s="199"/>
      <c r="M884" s="204"/>
      <c r="N884" s="205"/>
      <c r="O884" s="205"/>
      <c r="P884" s="205"/>
      <c r="Q884" s="205"/>
      <c r="R884" s="205"/>
      <c r="S884" s="205"/>
      <c r="T884" s="206"/>
      <c r="AT884" s="207" t="s">
        <v>1885</v>
      </c>
      <c r="AU884" s="207" t="s">
        <v>1828</v>
      </c>
      <c r="AV884" s="13" t="s">
        <v>1879</v>
      </c>
      <c r="AW884" s="13" t="s">
        <v>1783</v>
      </c>
      <c r="AX884" s="13" t="s">
        <v>1767</v>
      </c>
      <c r="AY884" s="207" t="s">
        <v>1872</v>
      </c>
    </row>
    <row r="885" spans="2:63" s="10" customFormat="1" ht="29.25" customHeight="1">
      <c r="B885" s="146"/>
      <c r="D885" s="157" t="s">
        <v>1819</v>
      </c>
      <c r="E885" s="158" t="s">
        <v>1168</v>
      </c>
      <c r="F885" s="158" t="s">
        <v>1169</v>
      </c>
      <c r="I885" s="149"/>
      <c r="J885" s="159">
        <f>BK885</f>
        <v>0</v>
      </c>
      <c r="L885" s="146"/>
      <c r="M885" s="151"/>
      <c r="N885" s="152"/>
      <c r="O885" s="152"/>
      <c r="P885" s="153">
        <f>SUM(P886:P888)</f>
        <v>0</v>
      </c>
      <c r="Q885" s="152"/>
      <c r="R885" s="153">
        <f>SUM(R886:R888)</f>
        <v>0</v>
      </c>
      <c r="S885" s="152"/>
      <c r="T885" s="154">
        <f>SUM(T886:T888)</f>
        <v>0</v>
      </c>
      <c r="AR885" s="147" t="s">
        <v>1767</v>
      </c>
      <c r="AT885" s="155" t="s">
        <v>1819</v>
      </c>
      <c r="AU885" s="155" t="s">
        <v>1767</v>
      </c>
      <c r="AY885" s="147" t="s">
        <v>1872</v>
      </c>
      <c r="BK885" s="156">
        <f>SUM(BK886:BK888)</f>
        <v>0</v>
      </c>
    </row>
    <row r="886" spans="2:65" s="1" customFormat="1" ht="31.5" customHeight="1">
      <c r="B886" s="160"/>
      <c r="C886" s="161" t="s">
        <v>1170</v>
      </c>
      <c r="D886" s="161" t="s">
        <v>1874</v>
      </c>
      <c r="E886" s="162" t="s">
        <v>1171</v>
      </c>
      <c r="F886" s="163" t="s">
        <v>1172</v>
      </c>
      <c r="G886" s="164" t="s">
        <v>2051</v>
      </c>
      <c r="H886" s="165">
        <v>6492.879</v>
      </c>
      <c r="I886" s="166"/>
      <c r="J886" s="167">
        <f>ROUND(I886*H886,2)</f>
        <v>0</v>
      </c>
      <c r="K886" s="163" t="s">
        <v>1878</v>
      </c>
      <c r="L886" s="35"/>
      <c r="M886" s="168" t="s">
        <v>1766</v>
      </c>
      <c r="N886" s="169" t="s">
        <v>1791</v>
      </c>
      <c r="O886" s="36"/>
      <c r="P886" s="170">
        <f>O886*H886</f>
        <v>0</v>
      </c>
      <c r="Q886" s="170">
        <v>0</v>
      </c>
      <c r="R886" s="170">
        <f>Q886*H886</f>
        <v>0</v>
      </c>
      <c r="S886" s="170">
        <v>0</v>
      </c>
      <c r="T886" s="171">
        <f>S886*H886</f>
        <v>0</v>
      </c>
      <c r="AR886" s="18" t="s">
        <v>1879</v>
      </c>
      <c r="AT886" s="18" t="s">
        <v>1874</v>
      </c>
      <c r="AU886" s="18" t="s">
        <v>1828</v>
      </c>
      <c r="AY886" s="18" t="s">
        <v>1872</v>
      </c>
      <c r="BE886" s="172">
        <f>IF(N886="základní",J886,0)</f>
        <v>0</v>
      </c>
      <c r="BF886" s="172">
        <f>IF(N886="snížená",J886,0)</f>
        <v>0</v>
      </c>
      <c r="BG886" s="172">
        <f>IF(N886="zákl. přenesená",J886,0)</f>
        <v>0</v>
      </c>
      <c r="BH886" s="172">
        <f>IF(N886="sníž. přenesená",J886,0)</f>
        <v>0</v>
      </c>
      <c r="BI886" s="172">
        <f>IF(N886="nulová",J886,0)</f>
        <v>0</v>
      </c>
      <c r="BJ886" s="18" t="s">
        <v>1767</v>
      </c>
      <c r="BK886" s="172">
        <f>ROUND(I886*H886,2)</f>
        <v>0</v>
      </c>
      <c r="BL886" s="18" t="s">
        <v>1879</v>
      </c>
      <c r="BM886" s="18" t="s">
        <v>1173</v>
      </c>
    </row>
    <row r="887" spans="2:47" s="1" customFormat="1" ht="27">
      <c r="B887" s="35"/>
      <c r="D887" s="173" t="s">
        <v>1881</v>
      </c>
      <c r="F887" s="174" t="s">
        <v>1174</v>
      </c>
      <c r="I887" s="134"/>
      <c r="L887" s="35"/>
      <c r="M887" s="65"/>
      <c r="N887" s="36"/>
      <c r="O887" s="36"/>
      <c r="P887" s="36"/>
      <c r="Q887" s="36"/>
      <c r="R887" s="36"/>
      <c r="S887" s="36"/>
      <c r="T887" s="66"/>
      <c r="AT887" s="18" t="s">
        <v>1881</v>
      </c>
      <c r="AU887" s="18" t="s">
        <v>1828</v>
      </c>
    </row>
    <row r="888" spans="2:47" s="1" customFormat="1" ht="27">
      <c r="B888" s="35"/>
      <c r="D888" s="173" t="s">
        <v>1883</v>
      </c>
      <c r="F888" s="175" t="s">
        <v>1175</v>
      </c>
      <c r="I888" s="134"/>
      <c r="L888" s="35"/>
      <c r="M888" s="223"/>
      <c r="N888" s="224"/>
      <c r="O888" s="224"/>
      <c r="P888" s="224"/>
      <c r="Q888" s="224"/>
      <c r="R888" s="224"/>
      <c r="S888" s="224"/>
      <c r="T888" s="225"/>
      <c r="AT888" s="18" t="s">
        <v>1883</v>
      </c>
      <c r="AU888" s="18" t="s">
        <v>1828</v>
      </c>
    </row>
    <row r="889" spans="2:12" s="1" customFormat="1" ht="6.75" customHeight="1">
      <c r="B889" s="51"/>
      <c r="C889" s="52"/>
      <c r="D889" s="52"/>
      <c r="E889" s="52"/>
      <c r="F889" s="52"/>
      <c r="G889" s="52"/>
      <c r="H889" s="52"/>
      <c r="I889" s="113"/>
      <c r="J889" s="52"/>
      <c r="K889" s="52"/>
      <c r="L889" s="35"/>
    </row>
    <row r="890" ht="13.5">
      <c r="AT890" s="226"/>
    </row>
  </sheetData>
  <sheetProtection password="CC35" sheet="1" objects="1" scenarios="1" formatColumns="0" formatRows="0" sort="0" autoFilter="0"/>
  <autoFilter ref="C84:K84"/>
  <mergeCells count="9">
    <mergeCell ref="L2:V2"/>
    <mergeCell ref="E47:H47"/>
    <mergeCell ref="E75:H75"/>
    <mergeCell ref="E77:H77"/>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118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41"/>
      <c r="C1" s="241"/>
      <c r="D1" s="240" t="s">
        <v>1745</v>
      </c>
      <c r="E1" s="241"/>
      <c r="F1" s="242" t="s">
        <v>124</v>
      </c>
      <c r="G1" s="367" t="s">
        <v>125</v>
      </c>
      <c r="H1" s="367"/>
      <c r="I1" s="247"/>
      <c r="J1" s="242" t="s">
        <v>126</v>
      </c>
      <c r="K1" s="240" t="s">
        <v>1837</v>
      </c>
      <c r="L1" s="242" t="s">
        <v>127</v>
      </c>
      <c r="M1" s="242"/>
      <c r="N1" s="242"/>
      <c r="O1" s="242"/>
      <c r="P1" s="242"/>
      <c r="Q1" s="242"/>
      <c r="R1" s="242"/>
      <c r="S1" s="242"/>
      <c r="T1" s="242"/>
      <c r="U1" s="238"/>
      <c r="V1" s="23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2"/>
      <c r="M2" s="332"/>
      <c r="N2" s="332"/>
      <c r="O2" s="332"/>
      <c r="P2" s="332"/>
      <c r="Q2" s="332"/>
      <c r="R2" s="332"/>
      <c r="S2" s="332"/>
      <c r="T2" s="332"/>
      <c r="U2" s="332"/>
      <c r="V2" s="332"/>
      <c r="AT2" s="18" t="s">
        <v>1831</v>
      </c>
    </row>
    <row r="3" spans="2:46" ht="6.75" customHeight="1">
      <c r="B3" s="19"/>
      <c r="C3" s="20"/>
      <c r="D3" s="20"/>
      <c r="E3" s="20"/>
      <c r="F3" s="20"/>
      <c r="G3" s="20"/>
      <c r="H3" s="20"/>
      <c r="I3" s="94"/>
      <c r="J3" s="20"/>
      <c r="K3" s="21"/>
      <c r="AT3" s="18" t="s">
        <v>1828</v>
      </c>
    </row>
    <row r="4" spans="2:46" ht="36.75" customHeight="1">
      <c r="B4" s="22"/>
      <c r="C4" s="23"/>
      <c r="D4" s="24" t="s">
        <v>1838</v>
      </c>
      <c r="E4" s="23"/>
      <c r="F4" s="23"/>
      <c r="G4" s="23"/>
      <c r="H4" s="23"/>
      <c r="I4" s="95"/>
      <c r="J4" s="23"/>
      <c r="K4" s="25"/>
      <c r="M4" s="26" t="s">
        <v>1754</v>
      </c>
      <c r="AT4" s="18" t="s">
        <v>1748</v>
      </c>
    </row>
    <row r="5" spans="2:11" ht="6.75" customHeight="1">
      <c r="B5" s="22"/>
      <c r="C5" s="23"/>
      <c r="D5" s="23"/>
      <c r="E5" s="23"/>
      <c r="F5" s="23"/>
      <c r="G5" s="23"/>
      <c r="H5" s="23"/>
      <c r="I5" s="95"/>
      <c r="J5" s="23"/>
      <c r="K5" s="25"/>
    </row>
    <row r="6" spans="2:11" ht="15">
      <c r="B6" s="22"/>
      <c r="C6" s="23"/>
      <c r="D6" s="31" t="s">
        <v>1760</v>
      </c>
      <c r="E6" s="23"/>
      <c r="F6" s="23"/>
      <c r="G6" s="23"/>
      <c r="H6" s="23"/>
      <c r="I6" s="95"/>
      <c r="J6" s="23"/>
      <c r="K6" s="25"/>
    </row>
    <row r="7" spans="2:11" ht="22.5" customHeight="1">
      <c r="B7" s="22"/>
      <c r="C7" s="23"/>
      <c r="D7" s="23"/>
      <c r="E7" s="368" t="str">
        <f>'Rekapitulace stavby'!K6</f>
        <v>REKONSTRUKCE MASARYKOVY ULICE V HORŠOVSKÉM TÝNĚ</v>
      </c>
      <c r="F7" s="358"/>
      <c r="G7" s="358"/>
      <c r="H7" s="358"/>
      <c r="I7" s="95"/>
      <c r="J7" s="23"/>
      <c r="K7" s="25"/>
    </row>
    <row r="8" spans="2:11" s="1" customFormat="1" ht="15">
      <c r="B8" s="35"/>
      <c r="C8" s="36"/>
      <c r="D8" s="31" t="s">
        <v>1839</v>
      </c>
      <c r="E8" s="36"/>
      <c r="F8" s="36"/>
      <c r="G8" s="36"/>
      <c r="H8" s="36"/>
      <c r="I8" s="96"/>
      <c r="J8" s="36"/>
      <c r="K8" s="39"/>
    </row>
    <row r="9" spans="2:11" s="1" customFormat="1" ht="36.75" customHeight="1">
      <c r="B9" s="35"/>
      <c r="C9" s="36"/>
      <c r="D9" s="36"/>
      <c r="E9" s="365" t="s">
        <v>1176</v>
      </c>
      <c r="F9" s="348"/>
      <c r="G9" s="348"/>
      <c r="H9" s="348"/>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1763</v>
      </c>
      <c r="E11" s="36"/>
      <c r="F11" s="29" t="s">
        <v>1832</v>
      </c>
      <c r="G11" s="36"/>
      <c r="H11" s="36"/>
      <c r="I11" s="97" t="s">
        <v>1765</v>
      </c>
      <c r="J11" s="29" t="s">
        <v>1766</v>
      </c>
      <c r="K11" s="39"/>
    </row>
    <row r="12" spans="2:11" s="1" customFormat="1" ht="14.25" customHeight="1">
      <c r="B12" s="35"/>
      <c r="C12" s="36"/>
      <c r="D12" s="31" t="s">
        <v>1768</v>
      </c>
      <c r="E12" s="36"/>
      <c r="F12" s="29" t="s">
        <v>1769</v>
      </c>
      <c r="G12" s="36"/>
      <c r="H12" s="36"/>
      <c r="I12" s="97" t="s">
        <v>1770</v>
      </c>
      <c r="J12" s="98" t="str">
        <f>'Rekapitulace stavby'!AN8</f>
        <v>4.1.2018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1774</v>
      </c>
      <c r="E14" s="36"/>
      <c r="F14" s="36"/>
      <c r="G14" s="36"/>
      <c r="H14" s="36"/>
      <c r="I14" s="97" t="s">
        <v>1775</v>
      </c>
      <c r="J14" s="29" t="s">
        <v>1766</v>
      </c>
      <c r="K14" s="39"/>
    </row>
    <row r="15" spans="2:11" s="1" customFormat="1" ht="18" customHeight="1">
      <c r="B15" s="35"/>
      <c r="C15" s="36"/>
      <c r="D15" s="36"/>
      <c r="E15" s="29" t="s">
        <v>1177</v>
      </c>
      <c r="F15" s="36"/>
      <c r="G15" s="36"/>
      <c r="H15" s="36"/>
      <c r="I15" s="97" t="s">
        <v>1777</v>
      </c>
      <c r="J15" s="29" t="s">
        <v>1766</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1778</v>
      </c>
      <c r="E17" s="36"/>
      <c r="F17" s="36"/>
      <c r="G17" s="36"/>
      <c r="H17" s="36"/>
      <c r="I17" s="97" t="s">
        <v>1775</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1777</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1780</v>
      </c>
      <c r="E20" s="36"/>
      <c r="F20" s="36"/>
      <c r="G20" s="36"/>
      <c r="H20" s="36"/>
      <c r="I20" s="97" t="s">
        <v>1775</v>
      </c>
      <c r="J20" s="29" t="s">
        <v>1781</v>
      </c>
      <c r="K20" s="39"/>
    </row>
    <row r="21" spans="2:11" s="1" customFormat="1" ht="18" customHeight="1">
      <c r="B21" s="35"/>
      <c r="C21" s="36"/>
      <c r="D21" s="36"/>
      <c r="E21" s="29" t="s">
        <v>1782</v>
      </c>
      <c r="F21" s="36"/>
      <c r="G21" s="36"/>
      <c r="H21" s="36"/>
      <c r="I21" s="97" t="s">
        <v>1777</v>
      </c>
      <c r="J21" s="29" t="s">
        <v>1766</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1784</v>
      </c>
      <c r="E23" s="36"/>
      <c r="F23" s="36"/>
      <c r="G23" s="36"/>
      <c r="H23" s="36"/>
      <c r="I23" s="96"/>
      <c r="J23" s="36"/>
      <c r="K23" s="39"/>
    </row>
    <row r="24" spans="2:11" s="6" customFormat="1" ht="22.5" customHeight="1">
      <c r="B24" s="99"/>
      <c r="C24" s="100"/>
      <c r="D24" s="100"/>
      <c r="E24" s="361" t="s">
        <v>1766</v>
      </c>
      <c r="F24" s="369"/>
      <c r="G24" s="369"/>
      <c r="H24" s="369"/>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1786</v>
      </c>
      <c r="E27" s="36"/>
      <c r="F27" s="36"/>
      <c r="G27" s="36"/>
      <c r="H27" s="36"/>
      <c r="I27" s="96"/>
      <c r="J27" s="106">
        <f>ROUND(J85,2)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1788</v>
      </c>
      <c r="G29" s="36"/>
      <c r="H29" s="36"/>
      <c r="I29" s="107" t="s">
        <v>1787</v>
      </c>
      <c r="J29" s="40" t="s">
        <v>1789</v>
      </c>
      <c r="K29" s="39"/>
    </row>
    <row r="30" spans="2:11" s="1" customFormat="1" ht="14.25" customHeight="1">
      <c r="B30" s="35"/>
      <c r="C30" s="36"/>
      <c r="D30" s="43" t="s">
        <v>1790</v>
      </c>
      <c r="E30" s="43" t="s">
        <v>1791</v>
      </c>
      <c r="F30" s="108">
        <f>ROUND(SUM(BE85:BE1182),2)</f>
        <v>0</v>
      </c>
      <c r="G30" s="36"/>
      <c r="H30" s="36"/>
      <c r="I30" s="109">
        <v>0.21</v>
      </c>
      <c r="J30" s="108">
        <f>ROUND(ROUND((SUM(BE85:BE1182)),2)*I30,2)</f>
        <v>0</v>
      </c>
      <c r="K30" s="39"/>
    </row>
    <row r="31" spans="2:11" s="1" customFormat="1" ht="14.25" customHeight="1">
      <c r="B31" s="35"/>
      <c r="C31" s="36"/>
      <c r="D31" s="36"/>
      <c r="E31" s="43" t="s">
        <v>1792</v>
      </c>
      <c r="F31" s="108">
        <f>ROUND(SUM(BF85:BF1182),2)</f>
        <v>0</v>
      </c>
      <c r="G31" s="36"/>
      <c r="H31" s="36"/>
      <c r="I31" s="109">
        <v>0.15</v>
      </c>
      <c r="J31" s="108">
        <f>ROUND(ROUND((SUM(BF85:BF1182)),2)*I31,2)</f>
        <v>0</v>
      </c>
      <c r="K31" s="39"/>
    </row>
    <row r="32" spans="2:11" s="1" customFormat="1" ht="14.25" customHeight="1" hidden="1">
      <c r="B32" s="35"/>
      <c r="C32" s="36"/>
      <c r="D32" s="36"/>
      <c r="E32" s="43" t="s">
        <v>1793</v>
      </c>
      <c r="F32" s="108">
        <f>ROUND(SUM(BG85:BG1182),2)</f>
        <v>0</v>
      </c>
      <c r="G32" s="36"/>
      <c r="H32" s="36"/>
      <c r="I32" s="109">
        <v>0.21</v>
      </c>
      <c r="J32" s="108">
        <v>0</v>
      </c>
      <c r="K32" s="39"/>
    </row>
    <row r="33" spans="2:11" s="1" customFormat="1" ht="14.25" customHeight="1" hidden="1">
      <c r="B33" s="35"/>
      <c r="C33" s="36"/>
      <c r="D33" s="36"/>
      <c r="E33" s="43" t="s">
        <v>1794</v>
      </c>
      <c r="F33" s="108">
        <f>ROUND(SUM(BH85:BH1182),2)</f>
        <v>0</v>
      </c>
      <c r="G33" s="36"/>
      <c r="H33" s="36"/>
      <c r="I33" s="109">
        <v>0.15</v>
      </c>
      <c r="J33" s="108">
        <v>0</v>
      </c>
      <c r="K33" s="39"/>
    </row>
    <row r="34" spans="2:11" s="1" customFormat="1" ht="14.25" customHeight="1" hidden="1">
      <c r="B34" s="35"/>
      <c r="C34" s="36"/>
      <c r="D34" s="36"/>
      <c r="E34" s="43" t="s">
        <v>1795</v>
      </c>
      <c r="F34" s="108">
        <f>ROUND(SUM(BI85:BI1182),2)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1796</v>
      </c>
      <c r="E36" s="47"/>
      <c r="F36" s="47"/>
      <c r="G36" s="110" t="s">
        <v>1797</v>
      </c>
      <c r="H36" s="48" t="s">
        <v>1798</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1842</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1760</v>
      </c>
      <c r="D44" s="36"/>
      <c r="E44" s="36"/>
      <c r="F44" s="36"/>
      <c r="G44" s="36"/>
      <c r="H44" s="36"/>
      <c r="I44" s="96"/>
      <c r="J44" s="36"/>
      <c r="K44" s="39"/>
    </row>
    <row r="45" spans="2:11" s="1" customFormat="1" ht="22.5" customHeight="1">
      <c r="B45" s="35"/>
      <c r="C45" s="36"/>
      <c r="D45" s="36"/>
      <c r="E45" s="368" t="str">
        <f>E7</f>
        <v>REKONSTRUKCE MASARYKOVY ULICE V HORŠOVSKÉM TÝNĚ</v>
      </c>
      <c r="F45" s="348"/>
      <c r="G45" s="348"/>
      <c r="H45" s="348"/>
      <c r="I45" s="96"/>
      <c r="J45" s="36"/>
      <c r="K45" s="39"/>
    </row>
    <row r="46" spans="2:11" s="1" customFormat="1" ht="14.25" customHeight="1">
      <c r="B46" s="35"/>
      <c r="C46" s="31" t="s">
        <v>1839</v>
      </c>
      <c r="D46" s="36"/>
      <c r="E46" s="36"/>
      <c r="F46" s="36"/>
      <c r="G46" s="36"/>
      <c r="H46" s="36"/>
      <c r="I46" s="96"/>
      <c r="J46" s="36"/>
      <c r="K46" s="39"/>
    </row>
    <row r="47" spans="2:11" s="1" customFormat="1" ht="23.25" customHeight="1">
      <c r="B47" s="35"/>
      <c r="C47" s="36"/>
      <c r="D47" s="36"/>
      <c r="E47" s="365" t="str">
        <f>E9</f>
        <v>102 - Parkovací stání, chodníky, stezka pro pěší a cyklisty</v>
      </c>
      <c r="F47" s="348"/>
      <c r="G47" s="348"/>
      <c r="H47" s="348"/>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1768</v>
      </c>
      <c r="D49" s="36"/>
      <c r="E49" s="36"/>
      <c r="F49" s="29" t="str">
        <f>F12</f>
        <v>Horšovský Týn</v>
      </c>
      <c r="G49" s="36"/>
      <c r="H49" s="36"/>
      <c r="I49" s="97" t="s">
        <v>1770</v>
      </c>
      <c r="J49" s="98" t="str">
        <f>IF(J12="","",J12)</f>
        <v>4.1.2018</v>
      </c>
      <c r="K49" s="39"/>
    </row>
    <row r="50" spans="2:11" s="1" customFormat="1" ht="6.75" customHeight="1">
      <c r="B50" s="35"/>
      <c r="C50" s="36"/>
      <c r="D50" s="36"/>
      <c r="E50" s="36"/>
      <c r="F50" s="36"/>
      <c r="G50" s="36"/>
      <c r="H50" s="36"/>
      <c r="I50" s="96"/>
      <c r="J50" s="36"/>
      <c r="K50" s="39"/>
    </row>
    <row r="51" spans="2:11" s="1" customFormat="1" ht="15">
      <c r="B51" s="35"/>
      <c r="C51" s="31" t="s">
        <v>1774</v>
      </c>
      <c r="D51" s="36"/>
      <c r="E51" s="36"/>
      <c r="F51" s="29" t="str">
        <f>E15</f>
        <v>Město Horšovský Týn</v>
      </c>
      <c r="G51" s="36"/>
      <c r="H51" s="36"/>
      <c r="I51" s="97" t="s">
        <v>1780</v>
      </c>
      <c r="J51" s="29" t="str">
        <f>E21</f>
        <v>Ing. Jaroslav Rojt</v>
      </c>
      <c r="K51" s="39"/>
    </row>
    <row r="52" spans="2:11" s="1" customFormat="1" ht="14.25" customHeight="1">
      <c r="B52" s="35"/>
      <c r="C52" s="31" t="s">
        <v>1778</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1843</v>
      </c>
      <c r="D54" s="45"/>
      <c r="E54" s="45"/>
      <c r="F54" s="45"/>
      <c r="G54" s="45"/>
      <c r="H54" s="45"/>
      <c r="I54" s="117"/>
      <c r="J54" s="118" t="s">
        <v>1844</v>
      </c>
      <c r="K54" s="50"/>
    </row>
    <row r="55" spans="2:11" s="1" customFormat="1" ht="9.75" customHeight="1">
      <c r="B55" s="35"/>
      <c r="C55" s="36"/>
      <c r="D55" s="36"/>
      <c r="E55" s="36"/>
      <c r="F55" s="36"/>
      <c r="G55" s="36"/>
      <c r="H55" s="36"/>
      <c r="I55" s="96"/>
      <c r="J55" s="36"/>
      <c r="K55" s="39"/>
    </row>
    <row r="56" spans="2:47" s="1" customFormat="1" ht="29.25" customHeight="1">
      <c r="B56" s="35"/>
      <c r="C56" s="119" t="s">
        <v>1845</v>
      </c>
      <c r="D56" s="36"/>
      <c r="E56" s="36"/>
      <c r="F56" s="36"/>
      <c r="G56" s="36"/>
      <c r="H56" s="36"/>
      <c r="I56" s="96"/>
      <c r="J56" s="106">
        <f>J85</f>
        <v>0</v>
      </c>
      <c r="K56" s="39"/>
      <c r="AU56" s="18" t="s">
        <v>1846</v>
      </c>
    </row>
    <row r="57" spans="2:11" s="7" customFormat="1" ht="24.75" customHeight="1">
      <c r="B57" s="120"/>
      <c r="C57" s="121"/>
      <c r="D57" s="122" t="s">
        <v>1847</v>
      </c>
      <c r="E57" s="123"/>
      <c r="F57" s="123"/>
      <c r="G57" s="123"/>
      <c r="H57" s="123"/>
      <c r="I57" s="124"/>
      <c r="J57" s="125">
        <f>J86</f>
        <v>0</v>
      </c>
      <c r="K57" s="126"/>
    </row>
    <row r="58" spans="2:11" s="8" customFormat="1" ht="19.5" customHeight="1">
      <c r="B58" s="127"/>
      <c r="C58" s="128"/>
      <c r="D58" s="129" t="s">
        <v>1848</v>
      </c>
      <c r="E58" s="130"/>
      <c r="F58" s="130"/>
      <c r="G58" s="130"/>
      <c r="H58" s="130"/>
      <c r="I58" s="131"/>
      <c r="J58" s="132">
        <f>J87</f>
        <v>0</v>
      </c>
      <c r="K58" s="133"/>
    </row>
    <row r="59" spans="2:11" s="8" customFormat="1" ht="19.5" customHeight="1">
      <c r="B59" s="127"/>
      <c r="C59" s="128"/>
      <c r="D59" s="129" t="s">
        <v>1849</v>
      </c>
      <c r="E59" s="130"/>
      <c r="F59" s="130"/>
      <c r="G59" s="130"/>
      <c r="H59" s="130"/>
      <c r="I59" s="131"/>
      <c r="J59" s="132">
        <f>J397</f>
        <v>0</v>
      </c>
      <c r="K59" s="133"/>
    </row>
    <row r="60" spans="2:11" s="8" customFormat="1" ht="19.5" customHeight="1">
      <c r="B60" s="127"/>
      <c r="C60" s="128"/>
      <c r="D60" s="129" t="s">
        <v>1850</v>
      </c>
      <c r="E60" s="130"/>
      <c r="F60" s="130"/>
      <c r="G60" s="130"/>
      <c r="H60" s="130"/>
      <c r="I60" s="131"/>
      <c r="J60" s="132">
        <f>J414</f>
        <v>0</v>
      </c>
      <c r="K60" s="133"/>
    </row>
    <row r="61" spans="2:11" s="8" customFormat="1" ht="19.5" customHeight="1">
      <c r="B61" s="127"/>
      <c r="C61" s="128"/>
      <c r="D61" s="129" t="s">
        <v>1851</v>
      </c>
      <c r="E61" s="130"/>
      <c r="F61" s="130"/>
      <c r="G61" s="130"/>
      <c r="H61" s="130"/>
      <c r="I61" s="131"/>
      <c r="J61" s="132">
        <f>J429</f>
        <v>0</v>
      </c>
      <c r="K61" s="133"/>
    </row>
    <row r="62" spans="2:11" s="8" customFormat="1" ht="19.5" customHeight="1">
      <c r="B62" s="127"/>
      <c r="C62" s="128"/>
      <c r="D62" s="129" t="s">
        <v>1852</v>
      </c>
      <c r="E62" s="130"/>
      <c r="F62" s="130"/>
      <c r="G62" s="130"/>
      <c r="H62" s="130"/>
      <c r="I62" s="131"/>
      <c r="J62" s="132">
        <f>J702</f>
        <v>0</v>
      </c>
      <c r="K62" s="133"/>
    </row>
    <row r="63" spans="2:11" s="8" customFormat="1" ht="19.5" customHeight="1">
      <c r="B63" s="127"/>
      <c r="C63" s="128"/>
      <c r="D63" s="129" t="s">
        <v>1853</v>
      </c>
      <c r="E63" s="130"/>
      <c r="F63" s="130"/>
      <c r="G63" s="130"/>
      <c r="H63" s="130"/>
      <c r="I63" s="131"/>
      <c r="J63" s="132">
        <f>J887</f>
        <v>0</v>
      </c>
      <c r="K63" s="133"/>
    </row>
    <row r="64" spans="2:11" s="8" customFormat="1" ht="19.5" customHeight="1">
      <c r="B64" s="127"/>
      <c r="C64" s="128"/>
      <c r="D64" s="129" t="s">
        <v>1854</v>
      </c>
      <c r="E64" s="130"/>
      <c r="F64" s="130"/>
      <c r="G64" s="130"/>
      <c r="H64" s="130"/>
      <c r="I64" s="131"/>
      <c r="J64" s="132">
        <f>J1115</f>
        <v>0</v>
      </c>
      <c r="K64" s="133"/>
    </row>
    <row r="65" spans="2:11" s="8" customFormat="1" ht="19.5" customHeight="1">
      <c r="B65" s="127"/>
      <c r="C65" s="128"/>
      <c r="D65" s="129" t="s">
        <v>1855</v>
      </c>
      <c r="E65" s="130"/>
      <c r="F65" s="130"/>
      <c r="G65" s="130"/>
      <c r="H65" s="130"/>
      <c r="I65" s="131"/>
      <c r="J65" s="132">
        <f>J1179</f>
        <v>0</v>
      </c>
      <c r="K65" s="133"/>
    </row>
    <row r="66" spans="2:11" s="1" customFormat="1" ht="21.75" customHeight="1">
      <c r="B66" s="35"/>
      <c r="C66" s="36"/>
      <c r="D66" s="36"/>
      <c r="E66" s="36"/>
      <c r="F66" s="36"/>
      <c r="G66" s="36"/>
      <c r="H66" s="36"/>
      <c r="I66" s="96"/>
      <c r="J66" s="36"/>
      <c r="K66" s="39"/>
    </row>
    <row r="67" spans="2:11" s="1" customFormat="1" ht="6.75" customHeight="1">
      <c r="B67" s="51"/>
      <c r="C67" s="52"/>
      <c r="D67" s="52"/>
      <c r="E67" s="52"/>
      <c r="F67" s="52"/>
      <c r="G67" s="52"/>
      <c r="H67" s="52"/>
      <c r="I67" s="113"/>
      <c r="J67" s="52"/>
      <c r="K67" s="53"/>
    </row>
    <row r="71" spans="2:12" s="1" customFormat="1" ht="6.75" customHeight="1">
      <c r="B71" s="54"/>
      <c r="C71" s="55"/>
      <c r="D71" s="55"/>
      <c r="E71" s="55"/>
      <c r="F71" s="55"/>
      <c r="G71" s="55"/>
      <c r="H71" s="55"/>
      <c r="I71" s="114"/>
      <c r="J71" s="55"/>
      <c r="K71" s="55"/>
      <c r="L71" s="35"/>
    </row>
    <row r="72" spans="2:12" s="1" customFormat="1" ht="36.75" customHeight="1">
      <c r="B72" s="35"/>
      <c r="C72" s="56" t="s">
        <v>1856</v>
      </c>
      <c r="I72" s="134"/>
      <c r="L72" s="35"/>
    </row>
    <row r="73" spans="2:12" s="1" customFormat="1" ht="6.75" customHeight="1">
      <c r="B73" s="35"/>
      <c r="I73" s="134"/>
      <c r="L73" s="35"/>
    </row>
    <row r="74" spans="2:12" s="1" customFormat="1" ht="14.25" customHeight="1">
      <c r="B74" s="35"/>
      <c r="C74" s="58" t="s">
        <v>1760</v>
      </c>
      <c r="I74" s="134"/>
      <c r="L74" s="35"/>
    </row>
    <row r="75" spans="2:12" s="1" customFormat="1" ht="22.5" customHeight="1">
      <c r="B75" s="35"/>
      <c r="E75" s="366" t="str">
        <f>E7</f>
        <v>REKONSTRUKCE MASARYKOVY ULICE V HORŠOVSKÉM TÝNĚ</v>
      </c>
      <c r="F75" s="343"/>
      <c r="G75" s="343"/>
      <c r="H75" s="343"/>
      <c r="I75" s="134"/>
      <c r="L75" s="35"/>
    </row>
    <row r="76" spans="2:12" s="1" customFormat="1" ht="14.25" customHeight="1">
      <c r="B76" s="35"/>
      <c r="C76" s="58" t="s">
        <v>1839</v>
      </c>
      <c r="I76" s="134"/>
      <c r="L76" s="35"/>
    </row>
    <row r="77" spans="2:12" s="1" customFormat="1" ht="23.25" customHeight="1">
      <c r="B77" s="35"/>
      <c r="E77" s="340" t="str">
        <f>E9</f>
        <v>102 - Parkovací stání, chodníky, stezka pro pěší a cyklisty</v>
      </c>
      <c r="F77" s="343"/>
      <c r="G77" s="343"/>
      <c r="H77" s="343"/>
      <c r="I77" s="134"/>
      <c r="L77" s="35"/>
    </row>
    <row r="78" spans="2:12" s="1" customFormat="1" ht="6.75" customHeight="1">
      <c r="B78" s="35"/>
      <c r="I78" s="134"/>
      <c r="L78" s="35"/>
    </row>
    <row r="79" spans="2:12" s="1" customFormat="1" ht="18" customHeight="1">
      <c r="B79" s="35"/>
      <c r="C79" s="58" t="s">
        <v>1768</v>
      </c>
      <c r="F79" s="135" t="str">
        <f>F12</f>
        <v>Horšovský Týn</v>
      </c>
      <c r="I79" s="136" t="s">
        <v>1770</v>
      </c>
      <c r="J79" s="62" t="str">
        <f>IF(J12="","",J12)</f>
        <v>4.1.2018</v>
      </c>
      <c r="L79" s="35"/>
    </row>
    <row r="80" spans="2:12" s="1" customFormat="1" ht="6.75" customHeight="1">
      <c r="B80" s="35"/>
      <c r="I80" s="134"/>
      <c r="L80" s="35"/>
    </row>
    <row r="81" spans="2:12" s="1" customFormat="1" ht="15">
      <c r="B81" s="35"/>
      <c r="C81" s="58" t="s">
        <v>1774</v>
      </c>
      <c r="F81" s="135" t="str">
        <f>E15</f>
        <v>Město Horšovský Týn</v>
      </c>
      <c r="I81" s="136" t="s">
        <v>1780</v>
      </c>
      <c r="J81" s="135" t="str">
        <f>E21</f>
        <v>Ing. Jaroslav Rojt</v>
      </c>
      <c r="L81" s="35"/>
    </row>
    <row r="82" spans="2:12" s="1" customFormat="1" ht="14.25" customHeight="1">
      <c r="B82" s="35"/>
      <c r="C82" s="58" t="s">
        <v>1778</v>
      </c>
      <c r="F82" s="135">
        <f>IF(E18="","",E18)</f>
      </c>
      <c r="I82" s="134"/>
      <c r="L82" s="35"/>
    </row>
    <row r="83" spans="2:12" s="1" customFormat="1" ht="9.75" customHeight="1">
      <c r="B83" s="35"/>
      <c r="I83" s="134"/>
      <c r="L83" s="35"/>
    </row>
    <row r="84" spans="2:20" s="9" customFormat="1" ht="29.25" customHeight="1">
      <c r="B84" s="137"/>
      <c r="C84" s="138" t="s">
        <v>1857</v>
      </c>
      <c r="D84" s="139" t="s">
        <v>1805</v>
      </c>
      <c r="E84" s="139" t="s">
        <v>1801</v>
      </c>
      <c r="F84" s="139" t="s">
        <v>1858</v>
      </c>
      <c r="G84" s="139" t="s">
        <v>1859</v>
      </c>
      <c r="H84" s="139" t="s">
        <v>1860</v>
      </c>
      <c r="I84" s="140" t="s">
        <v>1861</v>
      </c>
      <c r="J84" s="139" t="s">
        <v>1844</v>
      </c>
      <c r="K84" s="141" t="s">
        <v>1862</v>
      </c>
      <c r="L84" s="137"/>
      <c r="M84" s="68" t="s">
        <v>1863</v>
      </c>
      <c r="N84" s="69" t="s">
        <v>1790</v>
      </c>
      <c r="O84" s="69" t="s">
        <v>1864</v>
      </c>
      <c r="P84" s="69" t="s">
        <v>1865</v>
      </c>
      <c r="Q84" s="69" t="s">
        <v>1866</v>
      </c>
      <c r="R84" s="69" t="s">
        <v>1867</v>
      </c>
      <c r="S84" s="69" t="s">
        <v>1868</v>
      </c>
      <c r="T84" s="70" t="s">
        <v>1869</v>
      </c>
    </row>
    <row r="85" spans="2:63" s="1" customFormat="1" ht="29.25" customHeight="1">
      <c r="B85" s="35"/>
      <c r="C85" s="72" t="s">
        <v>1845</v>
      </c>
      <c r="I85" s="134"/>
      <c r="J85" s="142">
        <f>BK85</f>
        <v>0</v>
      </c>
      <c r="L85" s="35"/>
      <c r="M85" s="71"/>
      <c r="N85" s="63"/>
      <c r="O85" s="63"/>
      <c r="P85" s="143">
        <f>P86</f>
        <v>0</v>
      </c>
      <c r="Q85" s="63"/>
      <c r="R85" s="143">
        <f>R86</f>
        <v>1315.0318367999998</v>
      </c>
      <c r="S85" s="63"/>
      <c r="T85" s="144">
        <f>T86</f>
        <v>2412.7811999999994</v>
      </c>
      <c r="AT85" s="18" t="s">
        <v>1819</v>
      </c>
      <c r="AU85" s="18" t="s">
        <v>1846</v>
      </c>
      <c r="BK85" s="145">
        <f>BK86</f>
        <v>0</v>
      </c>
    </row>
    <row r="86" spans="2:63" s="10" customFormat="1" ht="36.75" customHeight="1">
      <c r="B86" s="146"/>
      <c r="D86" s="147" t="s">
        <v>1819</v>
      </c>
      <c r="E86" s="148" t="s">
        <v>1870</v>
      </c>
      <c r="F86" s="148" t="s">
        <v>1871</v>
      </c>
      <c r="I86" s="149"/>
      <c r="J86" s="150">
        <f>BK86</f>
        <v>0</v>
      </c>
      <c r="L86" s="146"/>
      <c r="M86" s="151"/>
      <c r="N86" s="152"/>
      <c r="O86" s="152"/>
      <c r="P86" s="153">
        <f>P87+P397+P414+P429+P702+P887+P1115+P1179</f>
        <v>0</v>
      </c>
      <c r="Q86" s="152"/>
      <c r="R86" s="153">
        <f>R87+R397+R414+R429+R702+R887+R1115+R1179</f>
        <v>1315.0318367999998</v>
      </c>
      <c r="S86" s="152"/>
      <c r="T86" s="154">
        <f>T87+T397+T414+T429+T702+T887+T1115+T1179</f>
        <v>2412.7811999999994</v>
      </c>
      <c r="AR86" s="147" t="s">
        <v>1767</v>
      </c>
      <c r="AT86" s="155" t="s">
        <v>1819</v>
      </c>
      <c r="AU86" s="155" t="s">
        <v>1820</v>
      </c>
      <c r="AY86" s="147" t="s">
        <v>1872</v>
      </c>
      <c r="BK86" s="156">
        <f>BK87+BK397+BK414+BK429+BK702+BK887+BK1115+BK1179</f>
        <v>0</v>
      </c>
    </row>
    <row r="87" spans="2:63" s="10" customFormat="1" ht="19.5" customHeight="1">
      <c r="B87" s="146"/>
      <c r="D87" s="157" t="s">
        <v>1819</v>
      </c>
      <c r="E87" s="158" t="s">
        <v>1767</v>
      </c>
      <c r="F87" s="158" t="s">
        <v>1873</v>
      </c>
      <c r="I87" s="149"/>
      <c r="J87" s="159">
        <f>BK87</f>
        <v>0</v>
      </c>
      <c r="L87" s="146"/>
      <c r="M87" s="151"/>
      <c r="N87" s="152"/>
      <c r="O87" s="152"/>
      <c r="P87" s="153">
        <f>SUM(P88:P396)</f>
        <v>0</v>
      </c>
      <c r="Q87" s="152"/>
      <c r="R87" s="153">
        <f>SUM(R88:R396)</f>
        <v>105.83466999999999</v>
      </c>
      <c r="S87" s="152"/>
      <c r="T87" s="154">
        <f>SUM(T88:T396)</f>
        <v>2352.2355</v>
      </c>
      <c r="AR87" s="147" t="s">
        <v>1767</v>
      </c>
      <c r="AT87" s="155" t="s">
        <v>1819</v>
      </c>
      <c r="AU87" s="155" t="s">
        <v>1767</v>
      </c>
      <c r="AY87" s="147" t="s">
        <v>1872</v>
      </c>
      <c r="BK87" s="156">
        <f>SUM(BK88:BK396)</f>
        <v>0</v>
      </c>
    </row>
    <row r="88" spans="2:65" s="1" customFormat="1" ht="22.5" customHeight="1">
      <c r="B88" s="160"/>
      <c r="C88" s="161" t="s">
        <v>1767</v>
      </c>
      <c r="D88" s="161" t="s">
        <v>1874</v>
      </c>
      <c r="E88" s="162" t="s">
        <v>1178</v>
      </c>
      <c r="F88" s="163" t="s">
        <v>1179</v>
      </c>
      <c r="G88" s="164" t="s">
        <v>1347</v>
      </c>
      <c r="H88" s="165">
        <v>2</v>
      </c>
      <c r="I88" s="166"/>
      <c r="J88" s="167">
        <f>ROUND(I88*H88,2)</f>
        <v>0</v>
      </c>
      <c r="K88" s="163" t="s">
        <v>1878</v>
      </c>
      <c r="L88" s="35"/>
      <c r="M88" s="168" t="s">
        <v>1766</v>
      </c>
      <c r="N88" s="169" t="s">
        <v>1791</v>
      </c>
      <c r="O88" s="36"/>
      <c r="P88" s="170">
        <f>O88*H88</f>
        <v>0</v>
      </c>
      <c r="Q88" s="170">
        <v>0.00018</v>
      </c>
      <c r="R88" s="170">
        <f>Q88*H88</f>
        <v>0.00036</v>
      </c>
      <c r="S88" s="170">
        <v>0</v>
      </c>
      <c r="T88" s="171">
        <f>S88*H88</f>
        <v>0</v>
      </c>
      <c r="AR88" s="18" t="s">
        <v>1879</v>
      </c>
      <c r="AT88" s="18" t="s">
        <v>1874</v>
      </c>
      <c r="AU88" s="18" t="s">
        <v>1828</v>
      </c>
      <c r="AY88" s="18" t="s">
        <v>1872</v>
      </c>
      <c r="BE88" s="172">
        <f>IF(N88="základní",J88,0)</f>
        <v>0</v>
      </c>
      <c r="BF88" s="172">
        <f>IF(N88="snížená",J88,0)</f>
        <v>0</v>
      </c>
      <c r="BG88" s="172">
        <f>IF(N88="zákl. přenesená",J88,0)</f>
        <v>0</v>
      </c>
      <c r="BH88" s="172">
        <f>IF(N88="sníž. přenesená",J88,0)</f>
        <v>0</v>
      </c>
      <c r="BI88" s="172">
        <f>IF(N88="nulová",J88,0)</f>
        <v>0</v>
      </c>
      <c r="BJ88" s="18" t="s">
        <v>1767</v>
      </c>
      <c r="BK88" s="172">
        <f>ROUND(I88*H88,2)</f>
        <v>0</v>
      </c>
      <c r="BL88" s="18" t="s">
        <v>1879</v>
      </c>
      <c r="BM88" s="18" t="s">
        <v>1180</v>
      </c>
    </row>
    <row r="89" spans="2:47" s="1" customFormat="1" ht="27">
      <c r="B89" s="35"/>
      <c r="D89" s="173" t="s">
        <v>1881</v>
      </c>
      <c r="F89" s="174" t="s">
        <v>1181</v>
      </c>
      <c r="I89" s="134"/>
      <c r="L89" s="35"/>
      <c r="M89" s="65"/>
      <c r="N89" s="36"/>
      <c r="O89" s="36"/>
      <c r="P89" s="36"/>
      <c r="Q89" s="36"/>
      <c r="R89" s="36"/>
      <c r="S89" s="36"/>
      <c r="T89" s="66"/>
      <c r="AT89" s="18" t="s">
        <v>1881</v>
      </c>
      <c r="AU89" s="18" t="s">
        <v>1828</v>
      </c>
    </row>
    <row r="90" spans="2:47" s="1" customFormat="1" ht="67.5">
      <c r="B90" s="35"/>
      <c r="D90" s="173" t="s">
        <v>1883</v>
      </c>
      <c r="F90" s="175" t="s">
        <v>1182</v>
      </c>
      <c r="I90" s="134"/>
      <c r="L90" s="35"/>
      <c r="M90" s="65"/>
      <c r="N90" s="36"/>
      <c r="O90" s="36"/>
      <c r="P90" s="36"/>
      <c r="Q90" s="36"/>
      <c r="R90" s="36"/>
      <c r="S90" s="36"/>
      <c r="T90" s="66"/>
      <c r="AT90" s="18" t="s">
        <v>1883</v>
      </c>
      <c r="AU90" s="18" t="s">
        <v>1828</v>
      </c>
    </row>
    <row r="91" spans="2:51" s="11" customFormat="1" ht="13.5">
      <c r="B91" s="176"/>
      <c r="D91" s="185" t="s">
        <v>1885</v>
      </c>
      <c r="E91" s="194" t="s">
        <v>1766</v>
      </c>
      <c r="F91" s="195" t="s">
        <v>1183</v>
      </c>
      <c r="H91" s="196">
        <v>2</v>
      </c>
      <c r="I91" s="180"/>
      <c r="L91" s="176"/>
      <c r="M91" s="181"/>
      <c r="N91" s="182"/>
      <c r="O91" s="182"/>
      <c r="P91" s="182"/>
      <c r="Q91" s="182"/>
      <c r="R91" s="182"/>
      <c r="S91" s="182"/>
      <c r="T91" s="183"/>
      <c r="AT91" s="177" t="s">
        <v>1885</v>
      </c>
      <c r="AU91" s="177" t="s">
        <v>1828</v>
      </c>
      <c r="AV91" s="11" t="s">
        <v>1828</v>
      </c>
      <c r="AW91" s="11" t="s">
        <v>1783</v>
      </c>
      <c r="AX91" s="11" t="s">
        <v>1767</v>
      </c>
      <c r="AY91" s="177" t="s">
        <v>1872</v>
      </c>
    </row>
    <row r="92" spans="2:65" s="1" customFormat="1" ht="22.5" customHeight="1">
      <c r="B92" s="160"/>
      <c r="C92" s="161" t="s">
        <v>1828</v>
      </c>
      <c r="D92" s="161" t="s">
        <v>1874</v>
      </c>
      <c r="E92" s="162" t="s">
        <v>1184</v>
      </c>
      <c r="F92" s="163" t="s">
        <v>1185</v>
      </c>
      <c r="G92" s="164" t="s">
        <v>1347</v>
      </c>
      <c r="H92" s="165">
        <v>1</v>
      </c>
      <c r="I92" s="166"/>
      <c r="J92" s="167">
        <f>ROUND(I92*H92,2)</f>
        <v>0</v>
      </c>
      <c r="K92" s="163" t="s">
        <v>1878</v>
      </c>
      <c r="L92" s="35"/>
      <c r="M92" s="168" t="s">
        <v>1766</v>
      </c>
      <c r="N92" s="169" t="s">
        <v>1791</v>
      </c>
      <c r="O92" s="36"/>
      <c r="P92" s="170">
        <f>O92*H92</f>
        <v>0</v>
      </c>
      <c r="Q92" s="170">
        <v>0</v>
      </c>
      <c r="R92" s="170">
        <f>Q92*H92</f>
        <v>0</v>
      </c>
      <c r="S92" s="170">
        <v>0</v>
      </c>
      <c r="T92" s="171">
        <f>S92*H92</f>
        <v>0</v>
      </c>
      <c r="AR92" s="18" t="s">
        <v>1879</v>
      </c>
      <c r="AT92" s="18" t="s">
        <v>1874</v>
      </c>
      <c r="AU92" s="18" t="s">
        <v>1828</v>
      </c>
      <c r="AY92" s="18" t="s">
        <v>1872</v>
      </c>
      <c r="BE92" s="172">
        <f>IF(N92="základní",J92,0)</f>
        <v>0</v>
      </c>
      <c r="BF92" s="172">
        <f>IF(N92="snížená",J92,0)</f>
        <v>0</v>
      </c>
      <c r="BG92" s="172">
        <f>IF(N92="zákl. přenesená",J92,0)</f>
        <v>0</v>
      </c>
      <c r="BH92" s="172">
        <f>IF(N92="sníž. přenesená",J92,0)</f>
        <v>0</v>
      </c>
      <c r="BI92" s="172">
        <f>IF(N92="nulová",J92,0)</f>
        <v>0</v>
      </c>
      <c r="BJ92" s="18" t="s">
        <v>1767</v>
      </c>
      <c r="BK92" s="172">
        <f>ROUND(I92*H92,2)</f>
        <v>0</v>
      </c>
      <c r="BL92" s="18" t="s">
        <v>1879</v>
      </c>
      <c r="BM92" s="18" t="s">
        <v>1186</v>
      </c>
    </row>
    <row r="93" spans="2:47" s="1" customFormat="1" ht="13.5">
      <c r="B93" s="35"/>
      <c r="D93" s="173" t="s">
        <v>1881</v>
      </c>
      <c r="F93" s="174" t="s">
        <v>1187</v>
      </c>
      <c r="I93" s="134"/>
      <c r="L93" s="35"/>
      <c r="M93" s="65"/>
      <c r="N93" s="36"/>
      <c r="O93" s="36"/>
      <c r="P93" s="36"/>
      <c r="Q93" s="36"/>
      <c r="R93" s="36"/>
      <c r="S93" s="36"/>
      <c r="T93" s="66"/>
      <c r="AT93" s="18" t="s">
        <v>1881</v>
      </c>
      <c r="AU93" s="18" t="s">
        <v>1828</v>
      </c>
    </row>
    <row r="94" spans="2:47" s="1" customFormat="1" ht="121.5">
      <c r="B94" s="35"/>
      <c r="D94" s="173" t="s">
        <v>1883</v>
      </c>
      <c r="F94" s="175" t="s">
        <v>1188</v>
      </c>
      <c r="I94" s="134"/>
      <c r="L94" s="35"/>
      <c r="M94" s="65"/>
      <c r="N94" s="36"/>
      <c r="O94" s="36"/>
      <c r="P94" s="36"/>
      <c r="Q94" s="36"/>
      <c r="R94" s="36"/>
      <c r="S94" s="36"/>
      <c r="T94" s="66"/>
      <c r="AT94" s="18" t="s">
        <v>1883</v>
      </c>
      <c r="AU94" s="18" t="s">
        <v>1828</v>
      </c>
    </row>
    <row r="95" spans="2:51" s="11" customFormat="1" ht="13.5">
      <c r="B95" s="176"/>
      <c r="D95" s="185" t="s">
        <v>1885</v>
      </c>
      <c r="E95" s="194" t="s">
        <v>1766</v>
      </c>
      <c r="F95" s="195" t="s">
        <v>1189</v>
      </c>
      <c r="H95" s="196">
        <v>1</v>
      </c>
      <c r="I95" s="180"/>
      <c r="L95" s="176"/>
      <c r="M95" s="181"/>
      <c r="N95" s="182"/>
      <c r="O95" s="182"/>
      <c r="P95" s="182"/>
      <c r="Q95" s="182"/>
      <c r="R95" s="182"/>
      <c r="S95" s="182"/>
      <c r="T95" s="183"/>
      <c r="AT95" s="177" t="s">
        <v>1885</v>
      </c>
      <c r="AU95" s="177" t="s">
        <v>1828</v>
      </c>
      <c r="AV95" s="11" t="s">
        <v>1828</v>
      </c>
      <c r="AW95" s="11" t="s">
        <v>1783</v>
      </c>
      <c r="AX95" s="11" t="s">
        <v>1767</v>
      </c>
      <c r="AY95" s="177" t="s">
        <v>1872</v>
      </c>
    </row>
    <row r="96" spans="2:65" s="1" customFormat="1" ht="22.5" customHeight="1">
      <c r="B96" s="160"/>
      <c r="C96" s="161" t="s">
        <v>1894</v>
      </c>
      <c r="D96" s="161" t="s">
        <v>1874</v>
      </c>
      <c r="E96" s="162" t="s">
        <v>1190</v>
      </c>
      <c r="F96" s="163" t="s">
        <v>1191</v>
      </c>
      <c r="G96" s="164" t="s">
        <v>1347</v>
      </c>
      <c r="H96" s="165">
        <v>1</v>
      </c>
      <c r="I96" s="166"/>
      <c r="J96" s="167">
        <f>ROUND(I96*H96,2)</f>
        <v>0</v>
      </c>
      <c r="K96" s="163" t="s">
        <v>1878</v>
      </c>
      <c r="L96" s="35"/>
      <c r="M96" s="168" t="s">
        <v>1766</v>
      </c>
      <c r="N96" s="169" t="s">
        <v>1791</v>
      </c>
      <c r="O96" s="36"/>
      <c r="P96" s="170">
        <f>O96*H96</f>
        <v>0</v>
      </c>
      <c r="Q96" s="170">
        <v>0</v>
      </c>
      <c r="R96" s="170">
        <f>Q96*H96</f>
        <v>0</v>
      </c>
      <c r="S96" s="170">
        <v>0</v>
      </c>
      <c r="T96" s="171">
        <f>S96*H96</f>
        <v>0</v>
      </c>
      <c r="AR96" s="18" t="s">
        <v>1879</v>
      </c>
      <c r="AT96" s="18" t="s">
        <v>1874</v>
      </c>
      <c r="AU96" s="18" t="s">
        <v>1828</v>
      </c>
      <c r="AY96" s="18" t="s">
        <v>1872</v>
      </c>
      <c r="BE96" s="172">
        <f>IF(N96="základní",J96,0)</f>
        <v>0</v>
      </c>
      <c r="BF96" s="172">
        <f>IF(N96="snížená",J96,0)</f>
        <v>0</v>
      </c>
      <c r="BG96" s="172">
        <f>IF(N96="zákl. přenesená",J96,0)</f>
        <v>0</v>
      </c>
      <c r="BH96" s="172">
        <f>IF(N96="sníž. přenesená",J96,0)</f>
        <v>0</v>
      </c>
      <c r="BI96" s="172">
        <f>IF(N96="nulová",J96,0)</f>
        <v>0</v>
      </c>
      <c r="BJ96" s="18" t="s">
        <v>1767</v>
      </c>
      <c r="BK96" s="172">
        <f>ROUND(I96*H96,2)</f>
        <v>0</v>
      </c>
      <c r="BL96" s="18" t="s">
        <v>1879</v>
      </c>
      <c r="BM96" s="18" t="s">
        <v>1192</v>
      </c>
    </row>
    <row r="97" spans="2:47" s="1" customFormat="1" ht="13.5">
      <c r="B97" s="35"/>
      <c r="D97" s="173" t="s">
        <v>1881</v>
      </c>
      <c r="F97" s="174" t="s">
        <v>1193</v>
      </c>
      <c r="I97" s="134"/>
      <c r="L97" s="35"/>
      <c r="M97" s="65"/>
      <c r="N97" s="36"/>
      <c r="O97" s="36"/>
      <c r="P97" s="36"/>
      <c r="Q97" s="36"/>
      <c r="R97" s="36"/>
      <c r="S97" s="36"/>
      <c r="T97" s="66"/>
      <c r="AT97" s="18" t="s">
        <v>1881</v>
      </c>
      <c r="AU97" s="18" t="s">
        <v>1828</v>
      </c>
    </row>
    <row r="98" spans="2:47" s="1" customFormat="1" ht="121.5">
      <c r="B98" s="35"/>
      <c r="D98" s="173" t="s">
        <v>1883</v>
      </c>
      <c r="F98" s="175" t="s">
        <v>1188</v>
      </c>
      <c r="I98" s="134"/>
      <c r="L98" s="35"/>
      <c r="M98" s="65"/>
      <c r="N98" s="36"/>
      <c r="O98" s="36"/>
      <c r="P98" s="36"/>
      <c r="Q98" s="36"/>
      <c r="R98" s="36"/>
      <c r="S98" s="36"/>
      <c r="T98" s="66"/>
      <c r="AT98" s="18" t="s">
        <v>1883</v>
      </c>
      <c r="AU98" s="18" t="s">
        <v>1828</v>
      </c>
    </row>
    <row r="99" spans="2:51" s="11" customFormat="1" ht="13.5">
      <c r="B99" s="176"/>
      <c r="D99" s="185" t="s">
        <v>1885</v>
      </c>
      <c r="E99" s="194" t="s">
        <v>1766</v>
      </c>
      <c r="F99" s="195" t="s">
        <v>1189</v>
      </c>
      <c r="H99" s="196">
        <v>1</v>
      </c>
      <c r="I99" s="180"/>
      <c r="L99" s="176"/>
      <c r="M99" s="181"/>
      <c r="N99" s="182"/>
      <c r="O99" s="182"/>
      <c r="P99" s="182"/>
      <c r="Q99" s="182"/>
      <c r="R99" s="182"/>
      <c r="S99" s="182"/>
      <c r="T99" s="183"/>
      <c r="AT99" s="177" t="s">
        <v>1885</v>
      </c>
      <c r="AU99" s="177" t="s">
        <v>1828</v>
      </c>
      <c r="AV99" s="11" t="s">
        <v>1828</v>
      </c>
      <c r="AW99" s="11" t="s">
        <v>1783</v>
      </c>
      <c r="AX99" s="11" t="s">
        <v>1767</v>
      </c>
      <c r="AY99" s="177" t="s">
        <v>1872</v>
      </c>
    </row>
    <row r="100" spans="2:65" s="1" customFormat="1" ht="22.5" customHeight="1">
      <c r="B100" s="160"/>
      <c r="C100" s="161" t="s">
        <v>1879</v>
      </c>
      <c r="D100" s="161" t="s">
        <v>1874</v>
      </c>
      <c r="E100" s="162" t="s">
        <v>1194</v>
      </c>
      <c r="F100" s="163" t="s">
        <v>1195</v>
      </c>
      <c r="G100" s="164" t="s">
        <v>1347</v>
      </c>
      <c r="H100" s="165">
        <v>1</v>
      </c>
      <c r="I100" s="166"/>
      <c r="J100" s="167">
        <f>ROUND(I100*H100,2)</f>
        <v>0</v>
      </c>
      <c r="K100" s="163" t="s">
        <v>1878</v>
      </c>
      <c r="L100" s="35"/>
      <c r="M100" s="168" t="s">
        <v>1766</v>
      </c>
      <c r="N100" s="169" t="s">
        <v>1791</v>
      </c>
      <c r="O100" s="36"/>
      <c r="P100" s="170">
        <f>O100*H100</f>
        <v>0</v>
      </c>
      <c r="Q100" s="170">
        <v>8E-05</v>
      </c>
      <c r="R100" s="170">
        <f>Q100*H100</f>
        <v>8E-05</v>
      </c>
      <c r="S100" s="170">
        <v>0</v>
      </c>
      <c r="T100" s="171">
        <f>S100*H100</f>
        <v>0</v>
      </c>
      <c r="AR100" s="18" t="s">
        <v>1879</v>
      </c>
      <c r="AT100" s="18" t="s">
        <v>1874</v>
      </c>
      <c r="AU100" s="18" t="s">
        <v>1828</v>
      </c>
      <c r="AY100" s="18" t="s">
        <v>1872</v>
      </c>
      <c r="BE100" s="172">
        <f>IF(N100="základní",J100,0)</f>
        <v>0</v>
      </c>
      <c r="BF100" s="172">
        <f>IF(N100="snížená",J100,0)</f>
        <v>0</v>
      </c>
      <c r="BG100" s="172">
        <f>IF(N100="zákl. přenesená",J100,0)</f>
        <v>0</v>
      </c>
      <c r="BH100" s="172">
        <f>IF(N100="sníž. přenesená",J100,0)</f>
        <v>0</v>
      </c>
      <c r="BI100" s="172">
        <f>IF(N100="nulová",J100,0)</f>
        <v>0</v>
      </c>
      <c r="BJ100" s="18" t="s">
        <v>1767</v>
      </c>
      <c r="BK100" s="172">
        <f>ROUND(I100*H100,2)</f>
        <v>0</v>
      </c>
      <c r="BL100" s="18" t="s">
        <v>1879</v>
      </c>
      <c r="BM100" s="18" t="s">
        <v>1196</v>
      </c>
    </row>
    <row r="101" spans="2:47" s="1" customFormat="1" ht="27">
      <c r="B101" s="35"/>
      <c r="D101" s="173" t="s">
        <v>1881</v>
      </c>
      <c r="F101" s="174" t="s">
        <v>1197</v>
      </c>
      <c r="I101" s="134"/>
      <c r="L101" s="35"/>
      <c r="M101" s="65"/>
      <c r="N101" s="36"/>
      <c r="O101" s="36"/>
      <c r="P101" s="36"/>
      <c r="Q101" s="36"/>
      <c r="R101" s="36"/>
      <c r="S101" s="36"/>
      <c r="T101" s="66"/>
      <c r="AT101" s="18" t="s">
        <v>1881</v>
      </c>
      <c r="AU101" s="18" t="s">
        <v>1828</v>
      </c>
    </row>
    <row r="102" spans="2:47" s="1" customFormat="1" ht="108">
      <c r="B102" s="35"/>
      <c r="D102" s="185" t="s">
        <v>1883</v>
      </c>
      <c r="F102" s="208" t="s">
        <v>1198</v>
      </c>
      <c r="I102" s="134"/>
      <c r="L102" s="35"/>
      <c r="M102" s="65"/>
      <c r="N102" s="36"/>
      <c r="O102" s="36"/>
      <c r="P102" s="36"/>
      <c r="Q102" s="36"/>
      <c r="R102" s="36"/>
      <c r="S102" s="36"/>
      <c r="T102" s="66"/>
      <c r="AT102" s="18" t="s">
        <v>1883</v>
      </c>
      <c r="AU102" s="18" t="s">
        <v>1828</v>
      </c>
    </row>
    <row r="103" spans="2:65" s="1" customFormat="1" ht="22.5" customHeight="1">
      <c r="B103" s="160"/>
      <c r="C103" s="161" t="s">
        <v>1907</v>
      </c>
      <c r="D103" s="161" t="s">
        <v>1874</v>
      </c>
      <c r="E103" s="162" t="s">
        <v>1199</v>
      </c>
      <c r="F103" s="163" t="s">
        <v>1200</v>
      </c>
      <c r="G103" s="164" t="s">
        <v>1347</v>
      </c>
      <c r="H103" s="165">
        <v>1</v>
      </c>
      <c r="I103" s="166"/>
      <c r="J103" s="167">
        <f>ROUND(I103*H103,2)</f>
        <v>0</v>
      </c>
      <c r="K103" s="163" t="s">
        <v>1878</v>
      </c>
      <c r="L103" s="35"/>
      <c r="M103" s="168" t="s">
        <v>1766</v>
      </c>
      <c r="N103" s="169" t="s">
        <v>1791</v>
      </c>
      <c r="O103" s="36"/>
      <c r="P103" s="170">
        <f>O103*H103</f>
        <v>0</v>
      </c>
      <c r="Q103" s="170">
        <v>0.00017</v>
      </c>
      <c r="R103" s="170">
        <f>Q103*H103</f>
        <v>0.00017</v>
      </c>
      <c r="S103" s="170">
        <v>0</v>
      </c>
      <c r="T103" s="171">
        <f>S103*H103</f>
        <v>0</v>
      </c>
      <c r="AR103" s="18" t="s">
        <v>1879</v>
      </c>
      <c r="AT103" s="18" t="s">
        <v>1874</v>
      </c>
      <c r="AU103" s="18" t="s">
        <v>1828</v>
      </c>
      <c r="AY103" s="18" t="s">
        <v>1872</v>
      </c>
      <c r="BE103" s="172">
        <f>IF(N103="základní",J103,0)</f>
        <v>0</v>
      </c>
      <c r="BF103" s="172">
        <f>IF(N103="snížená",J103,0)</f>
        <v>0</v>
      </c>
      <c r="BG103" s="172">
        <f>IF(N103="zákl. přenesená",J103,0)</f>
        <v>0</v>
      </c>
      <c r="BH103" s="172">
        <f>IF(N103="sníž. přenesená",J103,0)</f>
        <v>0</v>
      </c>
      <c r="BI103" s="172">
        <f>IF(N103="nulová",J103,0)</f>
        <v>0</v>
      </c>
      <c r="BJ103" s="18" t="s">
        <v>1767</v>
      </c>
      <c r="BK103" s="172">
        <f>ROUND(I103*H103,2)</f>
        <v>0</v>
      </c>
      <c r="BL103" s="18" t="s">
        <v>1879</v>
      </c>
      <c r="BM103" s="18" t="s">
        <v>1201</v>
      </c>
    </row>
    <row r="104" spans="2:47" s="1" customFormat="1" ht="27">
      <c r="B104" s="35"/>
      <c r="D104" s="173" t="s">
        <v>1881</v>
      </c>
      <c r="F104" s="174" t="s">
        <v>1202</v>
      </c>
      <c r="I104" s="134"/>
      <c r="L104" s="35"/>
      <c r="M104" s="65"/>
      <c r="N104" s="36"/>
      <c r="O104" s="36"/>
      <c r="P104" s="36"/>
      <c r="Q104" s="36"/>
      <c r="R104" s="36"/>
      <c r="S104" s="36"/>
      <c r="T104" s="66"/>
      <c r="AT104" s="18" t="s">
        <v>1881</v>
      </c>
      <c r="AU104" s="18" t="s">
        <v>1828</v>
      </c>
    </row>
    <row r="105" spans="2:47" s="1" customFormat="1" ht="108">
      <c r="B105" s="35"/>
      <c r="D105" s="185" t="s">
        <v>1883</v>
      </c>
      <c r="F105" s="208" t="s">
        <v>1198</v>
      </c>
      <c r="I105" s="134"/>
      <c r="L105" s="35"/>
      <c r="M105" s="65"/>
      <c r="N105" s="36"/>
      <c r="O105" s="36"/>
      <c r="P105" s="36"/>
      <c r="Q105" s="36"/>
      <c r="R105" s="36"/>
      <c r="S105" s="36"/>
      <c r="T105" s="66"/>
      <c r="AT105" s="18" t="s">
        <v>1883</v>
      </c>
      <c r="AU105" s="18" t="s">
        <v>1828</v>
      </c>
    </row>
    <row r="106" spans="2:65" s="1" customFormat="1" ht="22.5" customHeight="1">
      <c r="B106" s="160"/>
      <c r="C106" s="161" t="s">
        <v>1917</v>
      </c>
      <c r="D106" s="161" t="s">
        <v>1874</v>
      </c>
      <c r="E106" s="162" t="s">
        <v>1203</v>
      </c>
      <c r="F106" s="163" t="s">
        <v>1204</v>
      </c>
      <c r="G106" s="164" t="s">
        <v>1877</v>
      </c>
      <c r="H106" s="165">
        <v>68</v>
      </c>
      <c r="I106" s="166"/>
      <c r="J106" s="167">
        <f>ROUND(I106*H106,2)</f>
        <v>0</v>
      </c>
      <c r="K106" s="163" t="s">
        <v>1878</v>
      </c>
      <c r="L106" s="35"/>
      <c r="M106" s="168" t="s">
        <v>1766</v>
      </c>
      <c r="N106" s="169" t="s">
        <v>1791</v>
      </c>
      <c r="O106" s="36"/>
      <c r="P106" s="170">
        <f>O106*H106</f>
        <v>0</v>
      </c>
      <c r="Q106" s="170">
        <v>0</v>
      </c>
      <c r="R106" s="170">
        <f>Q106*H106</f>
        <v>0</v>
      </c>
      <c r="S106" s="170">
        <v>0.281</v>
      </c>
      <c r="T106" s="171">
        <f>S106*H106</f>
        <v>19.108</v>
      </c>
      <c r="AR106" s="18" t="s">
        <v>1879</v>
      </c>
      <c r="AT106" s="18" t="s">
        <v>1874</v>
      </c>
      <c r="AU106" s="18" t="s">
        <v>1828</v>
      </c>
      <c r="AY106" s="18" t="s">
        <v>1872</v>
      </c>
      <c r="BE106" s="172">
        <f>IF(N106="základní",J106,0)</f>
        <v>0</v>
      </c>
      <c r="BF106" s="172">
        <f>IF(N106="snížená",J106,0)</f>
        <v>0</v>
      </c>
      <c r="BG106" s="172">
        <f>IF(N106="zákl. přenesená",J106,0)</f>
        <v>0</v>
      </c>
      <c r="BH106" s="172">
        <f>IF(N106="sníž. přenesená",J106,0)</f>
        <v>0</v>
      </c>
      <c r="BI106" s="172">
        <f>IF(N106="nulová",J106,0)</f>
        <v>0</v>
      </c>
      <c r="BJ106" s="18" t="s">
        <v>1767</v>
      </c>
      <c r="BK106" s="172">
        <f>ROUND(I106*H106,2)</f>
        <v>0</v>
      </c>
      <c r="BL106" s="18" t="s">
        <v>1879</v>
      </c>
      <c r="BM106" s="18" t="s">
        <v>1205</v>
      </c>
    </row>
    <row r="107" spans="2:47" s="1" customFormat="1" ht="40.5">
      <c r="B107" s="35"/>
      <c r="D107" s="173" t="s">
        <v>1881</v>
      </c>
      <c r="F107" s="174" t="s">
        <v>1206</v>
      </c>
      <c r="I107" s="134"/>
      <c r="L107" s="35"/>
      <c r="M107" s="65"/>
      <c r="N107" s="36"/>
      <c r="O107" s="36"/>
      <c r="P107" s="36"/>
      <c r="Q107" s="36"/>
      <c r="R107" s="36"/>
      <c r="S107" s="36"/>
      <c r="T107" s="66"/>
      <c r="AT107" s="18" t="s">
        <v>1881</v>
      </c>
      <c r="AU107" s="18" t="s">
        <v>1828</v>
      </c>
    </row>
    <row r="108" spans="2:47" s="1" customFormat="1" ht="189">
      <c r="B108" s="35"/>
      <c r="D108" s="173" t="s">
        <v>1883</v>
      </c>
      <c r="F108" s="175" t="s">
        <v>1884</v>
      </c>
      <c r="I108" s="134"/>
      <c r="L108" s="35"/>
      <c r="M108" s="65"/>
      <c r="N108" s="36"/>
      <c r="O108" s="36"/>
      <c r="P108" s="36"/>
      <c r="Q108" s="36"/>
      <c r="R108" s="36"/>
      <c r="S108" s="36"/>
      <c r="T108" s="66"/>
      <c r="AT108" s="18" t="s">
        <v>1883</v>
      </c>
      <c r="AU108" s="18" t="s">
        <v>1828</v>
      </c>
    </row>
    <row r="109" spans="2:51" s="11" customFormat="1" ht="13.5">
      <c r="B109" s="176"/>
      <c r="D109" s="185" t="s">
        <v>1885</v>
      </c>
      <c r="E109" s="194" t="s">
        <v>1766</v>
      </c>
      <c r="F109" s="195" t="s">
        <v>1207</v>
      </c>
      <c r="H109" s="196">
        <v>68</v>
      </c>
      <c r="I109" s="180"/>
      <c r="L109" s="176"/>
      <c r="M109" s="181"/>
      <c r="N109" s="182"/>
      <c r="O109" s="182"/>
      <c r="P109" s="182"/>
      <c r="Q109" s="182"/>
      <c r="R109" s="182"/>
      <c r="S109" s="182"/>
      <c r="T109" s="183"/>
      <c r="AT109" s="177" t="s">
        <v>1885</v>
      </c>
      <c r="AU109" s="177" t="s">
        <v>1828</v>
      </c>
      <c r="AV109" s="11" t="s">
        <v>1828</v>
      </c>
      <c r="AW109" s="11" t="s">
        <v>1783</v>
      </c>
      <c r="AX109" s="11" t="s">
        <v>1767</v>
      </c>
      <c r="AY109" s="177" t="s">
        <v>1872</v>
      </c>
    </row>
    <row r="110" spans="2:65" s="1" customFormat="1" ht="22.5" customHeight="1">
      <c r="B110" s="160"/>
      <c r="C110" s="161" t="s">
        <v>1925</v>
      </c>
      <c r="D110" s="161" t="s">
        <v>1874</v>
      </c>
      <c r="E110" s="162" t="s">
        <v>1208</v>
      </c>
      <c r="F110" s="163" t="s">
        <v>1209</v>
      </c>
      <c r="G110" s="164" t="s">
        <v>1877</v>
      </c>
      <c r="H110" s="165">
        <v>276.5</v>
      </c>
      <c r="I110" s="166"/>
      <c r="J110" s="167">
        <f>ROUND(I110*H110,2)</f>
        <v>0</v>
      </c>
      <c r="K110" s="163" t="s">
        <v>1878</v>
      </c>
      <c r="L110" s="35"/>
      <c r="M110" s="168" t="s">
        <v>1766</v>
      </c>
      <c r="N110" s="169" t="s">
        <v>1791</v>
      </c>
      <c r="O110" s="36"/>
      <c r="P110" s="170">
        <f>O110*H110</f>
        <v>0</v>
      </c>
      <c r="Q110" s="170">
        <v>0</v>
      </c>
      <c r="R110" s="170">
        <f>Q110*H110</f>
        <v>0</v>
      </c>
      <c r="S110" s="170">
        <v>0.26</v>
      </c>
      <c r="T110" s="171">
        <f>S110*H110</f>
        <v>71.89</v>
      </c>
      <c r="AR110" s="18" t="s">
        <v>1879</v>
      </c>
      <c r="AT110" s="18" t="s">
        <v>1874</v>
      </c>
      <c r="AU110" s="18" t="s">
        <v>1828</v>
      </c>
      <c r="AY110" s="18" t="s">
        <v>1872</v>
      </c>
      <c r="BE110" s="172">
        <f>IF(N110="základní",J110,0)</f>
        <v>0</v>
      </c>
      <c r="BF110" s="172">
        <f>IF(N110="snížená",J110,0)</f>
        <v>0</v>
      </c>
      <c r="BG110" s="172">
        <f>IF(N110="zákl. přenesená",J110,0)</f>
        <v>0</v>
      </c>
      <c r="BH110" s="172">
        <f>IF(N110="sníž. přenesená",J110,0)</f>
        <v>0</v>
      </c>
      <c r="BI110" s="172">
        <f>IF(N110="nulová",J110,0)</f>
        <v>0</v>
      </c>
      <c r="BJ110" s="18" t="s">
        <v>1767</v>
      </c>
      <c r="BK110" s="172">
        <f>ROUND(I110*H110,2)</f>
        <v>0</v>
      </c>
      <c r="BL110" s="18" t="s">
        <v>1879</v>
      </c>
      <c r="BM110" s="18" t="s">
        <v>1210</v>
      </c>
    </row>
    <row r="111" spans="2:47" s="1" customFormat="1" ht="40.5">
      <c r="B111" s="35"/>
      <c r="D111" s="173" t="s">
        <v>1881</v>
      </c>
      <c r="F111" s="174" t="s">
        <v>1211</v>
      </c>
      <c r="I111" s="134"/>
      <c r="L111" s="35"/>
      <c r="M111" s="65"/>
      <c r="N111" s="36"/>
      <c r="O111" s="36"/>
      <c r="P111" s="36"/>
      <c r="Q111" s="36"/>
      <c r="R111" s="36"/>
      <c r="S111" s="36"/>
      <c r="T111" s="66"/>
      <c r="AT111" s="18" t="s">
        <v>1881</v>
      </c>
      <c r="AU111" s="18" t="s">
        <v>1828</v>
      </c>
    </row>
    <row r="112" spans="2:47" s="1" customFormat="1" ht="189">
      <c r="B112" s="35"/>
      <c r="D112" s="173" t="s">
        <v>1883</v>
      </c>
      <c r="F112" s="175" t="s">
        <v>1884</v>
      </c>
      <c r="I112" s="134"/>
      <c r="L112" s="35"/>
      <c r="M112" s="65"/>
      <c r="N112" s="36"/>
      <c r="O112" s="36"/>
      <c r="P112" s="36"/>
      <c r="Q112" s="36"/>
      <c r="R112" s="36"/>
      <c r="S112" s="36"/>
      <c r="T112" s="66"/>
      <c r="AT112" s="18" t="s">
        <v>1883</v>
      </c>
      <c r="AU112" s="18" t="s">
        <v>1828</v>
      </c>
    </row>
    <row r="113" spans="2:51" s="11" customFormat="1" ht="13.5">
      <c r="B113" s="176"/>
      <c r="D113" s="185" t="s">
        <v>1885</v>
      </c>
      <c r="E113" s="194" t="s">
        <v>1766</v>
      </c>
      <c r="F113" s="195" t="s">
        <v>1212</v>
      </c>
      <c r="H113" s="196">
        <v>276.5</v>
      </c>
      <c r="I113" s="180"/>
      <c r="L113" s="176"/>
      <c r="M113" s="181"/>
      <c r="N113" s="182"/>
      <c r="O113" s="182"/>
      <c r="P113" s="182"/>
      <c r="Q113" s="182"/>
      <c r="R113" s="182"/>
      <c r="S113" s="182"/>
      <c r="T113" s="183"/>
      <c r="AT113" s="177" t="s">
        <v>1885</v>
      </c>
      <c r="AU113" s="177" t="s">
        <v>1828</v>
      </c>
      <c r="AV113" s="11" t="s">
        <v>1828</v>
      </c>
      <c r="AW113" s="11" t="s">
        <v>1783</v>
      </c>
      <c r="AX113" s="11" t="s">
        <v>1767</v>
      </c>
      <c r="AY113" s="177" t="s">
        <v>1872</v>
      </c>
    </row>
    <row r="114" spans="2:65" s="1" customFormat="1" ht="22.5" customHeight="1">
      <c r="B114" s="160"/>
      <c r="C114" s="161" t="s">
        <v>1933</v>
      </c>
      <c r="D114" s="161" t="s">
        <v>1874</v>
      </c>
      <c r="E114" s="162" t="s">
        <v>1213</v>
      </c>
      <c r="F114" s="163" t="s">
        <v>1214</v>
      </c>
      <c r="G114" s="164" t="s">
        <v>1877</v>
      </c>
      <c r="H114" s="165">
        <v>75</v>
      </c>
      <c r="I114" s="166"/>
      <c r="J114" s="167">
        <f>ROUND(I114*H114,2)</f>
        <v>0</v>
      </c>
      <c r="K114" s="163" t="s">
        <v>1878</v>
      </c>
      <c r="L114" s="35"/>
      <c r="M114" s="168" t="s">
        <v>1766</v>
      </c>
      <c r="N114" s="169" t="s">
        <v>1791</v>
      </c>
      <c r="O114" s="36"/>
      <c r="P114" s="170">
        <f>O114*H114</f>
        <v>0</v>
      </c>
      <c r="Q114" s="170">
        <v>0</v>
      </c>
      <c r="R114" s="170">
        <f>Q114*H114</f>
        <v>0</v>
      </c>
      <c r="S114" s="170">
        <v>0.388</v>
      </c>
      <c r="T114" s="171">
        <f>S114*H114</f>
        <v>29.1</v>
      </c>
      <c r="AR114" s="18" t="s">
        <v>1879</v>
      </c>
      <c r="AT114" s="18" t="s">
        <v>1874</v>
      </c>
      <c r="AU114" s="18" t="s">
        <v>1828</v>
      </c>
      <c r="AY114" s="18" t="s">
        <v>1872</v>
      </c>
      <c r="BE114" s="172">
        <f>IF(N114="základní",J114,0)</f>
        <v>0</v>
      </c>
      <c r="BF114" s="172">
        <f>IF(N114="snížená",J114,0)</f>
        <v>0</v>
      </c>
      <c r="BG114" s="172">
        <f>IF(N114="zákl. přenesená",J114,0)</f>
        <v>0</v>
      </c>
      <c r="BH114" s="172">
        <f>IF(N114="sníž. přenesená",J114,0)</f>
        <v>0</v>
      </c>
      <c r="BI114" s="172">
        <f>IF(N114="nulová",J114,0)</f>
        <v>0</v>
      </c>
      <c r="BJ114" s="18" t="s">
        <v>1767</v>
      </c>
      <c r="BK114" s="172">
        <f>ROUND(I114*H114,2)</f>
        <v>0</v>
      </c>
      <c r="BL114" s="18" t="s">
        <v>1879</v>
      </c>
      <c r="BM114" s="18" t="s">
        <v>1215</v>
      </c>
    </row>
    <row r="115" spans="2:47" s="1" customFormat="1" ht="54">
      <c r="B115" s="35"/>
      <c r="D115" s="173" t="s">
        <v>1881</v>
      </c>
      <c r="F115" s="174" t="s">
        <v>1216</v>
      </c>
      <c r="I115" s="134"/>
      <c r="L115" s="35"/>
      <c r="M115" s="65"/>
      <c r="N115" s="36"/>
      <c r="O115" s="36"/>
      <c r="P115" s="36"/>
      <c r="Q115" s="36"/>
      <c r="R115" s="36"/>
      <c r="S115" s="36"/>
      <c r="T115" s="66"/>
      <c r="AT115" s="18" t="s">
        <v>1881</v>
      </c>
      <c r="AU115" s="18" t="s">
        <v>1828</v>
      </c>
    </row>
    <row r="116" spans="2:47" s="1" customFormat="1" ht="189">
      <c r="B116" s="35"/>
      <c r="D116" s="173" t="s">
        <v>1883</v>
      </c>
      <c r="F116" s="175" t="s">
        <v>1884</v>
      </c>
      <c r="I116" s="134"/>
      <c r="L116" s="35"/>
      <c r="M116" s="65"/>
      <c r="N116" s="36"/>
      <c r="O116" s="36"/>
      <c r="P116" s="36"/>
      <c r="Q116" s="36"/>
      <c r="R116" s="36"/>
      <c r="S116" s="36"/>
      <c r="T116" s="66"/>
      <c r="AT116" s="18" t="s">
        <v>1883</v>
      </c>
      <c r="AU116" s="18" t="s">
        <v>1828</v>
      </c>
    </row>
    <row r="117" spans="2:51" s="11" customFormat="1" ht="13.5">
      <c r="B117" s="176"/>
      <c r="D117" s="185" t="s">
        <v>1885</v>
      </c>
      <c r="E117" s="194" t="s">
        <v>1766</v>
      </c>
      <c r="F117" s="195" t="s">
        <v>1217</v>
      </c>
      <c r="H117" s="196">
        <v>75</v>
      </c>
      <c r="I117" s="180"/>
      <c r="L117" s="176"/>
      <c r="M117" s="181"/>
      <c r="N117" s="182"/>
      <c r="O117" s="182"/>
      <c r="P117" s="182"/>
      <c r="Q117" s="182"/>
      <c r="R117" s="182"/>
      <c r="S117" s="182"/>
      <c r="T117" s="183"/>
      <c r="AT117" s="177" t="s">
        <v>1885</v>
      </c>
      <c r="AU117" s="177" t="s">
        <v>1828</v>
      </c>
      <c r="AV117" s="11" t="s">
        <v>1828</v>
      </c>
      <c r="AW117" s="11" t="s">
        <v>1783</v>
      </c>
      <c r="AX117" s="11" t="s">
        <v>1767</v>
      </c>
      <c r="AY117" s="177" t="s">
        <v>1872</v>
      </c>
    </row>
    <row r="118" spans="2:65" s="1" customFormat="1" ht="22.5" customHeight="1">
      <c r="B118" s="160"/>
      <c r="C118" s="161" t="s">
        <v>1939</v>
      </c>
      <c r="D118" s="161" t="s">
        <v>1874</v>
      </c>
      <c r="E118" s="162" t="s">
        <v>1218</v>
      </c>
      <c r="F118" s="163" t="s">
        <v>1219</v>
      </c>
      <c r="G118" s="164" t="s">
        <v>1877</v>
      </c>
      <c r="H118" s="165">
        <v>22.5</v>
      </c>
      <c r="I118" s="166"/>
      <c r="J118" s="167">
        <f>ROUND(I118*H118,2)</f>
        <v>0</v>
      </c>
      <c r="K118" s="163" t="s">
        <v>1878</v>
      </c>
      <c r="L118" s="35"/>
      <c r="M118" s="168" t="s">
        <v>1766</v>
      </c>
      <c r="N118" s="169" t="s">
        <v>1791</v>
      </c>
      <c r="O118" s="36"/>
      <c r="P118" s="170">
        <f>O118*H118</f>
        <v>0</v>
      </c>
      <c r="Q118" s="170">
        <v>0</v>
      </c>
      <c r="R118" s="170">
        <f>Q118*H118</f>
        <v>0</v>
      </c>
      <c r="S118" s="170">
        <v>0.185</v>
      </c>
      <c r="T118" s="171">
        <f>S118*H118</f>
        <v>4.1625</v>
      </c>
      <c r="AR118" s="18" t="s">
        <v>1879</v>
      </c>
      <c r="AT118" s="18" t="s">
        <v>1874</v>
      </c>
      <c r="AU118" s="18" t="s">
        <v>1828</v>
      </c>
      <c r="AY118" s="18" t="s">
        <v>1872</v>
      </c>
      <c r="BE118" s="172">
        <f>IF(N118="základní",J118,0)</f>
        <v>0</v>
      </c>
      <c r="BF118" s="172">
        <f>IF(N118="snížená",J118,0)</f>
        <v>0</v>
      </c>
      <c r="BG118" s="172">
        <f>IF(N118="zákl. přenesená",J118,0)</f>
        <v>0</v>
      </c>
      <c r="BH118" s="172">
        <f>IF(N118="sníž. přenesená",J118,0)</f>
        <v>0</v>
      </c>
      <c r="BI118" s="172">
        <f>IF(N118="nulová",J118,0)</f>
        <v>0</v>
      </c>
      <c r="BJ118" s="18" t="s">
        <v>1767</v>
      </c>
      <c r="BK118" s="172">
        <f>ROUND(I118*H118,2)</f>
        <v>0</v>
      </c>
      <c r="BL118" s="18" t="s">
        <v>1879</v>
      </c>
      <c r="BM118" s="18" t="s">
        <v>1220</v>
      </c>
    </row>
    <row r="119" spans="2:47" s="1" customFormat="1" ht="40.5">
      <c r="B119" s="35"/>
      <c r="D119" s="173" t="s">
        <v>1881</v>
      </c>
      <c r="F119" s="174" t="s">
        <v>1221</v>
      </c>
      <c r="I119" s="134"/>
      <c r="L119" s="35"/>
      <c r="M119" s="65"/>
      <c r="N119" s="36"/>
      <c r="O119" s="36"/>
      <c r="P119" s="36"/>
      <c r="Q119" s="36"/>
      <c r="R119" s="36"/>
      <c r="S119" s="36"/>
      <c r="T119" s="66"/>
      <c r="AT119" s="18" t="s">
        <v>1881</v>
      </c>
      <c r="AU119" s="18" t="s">
        <v>1828</v>
      </c>
    </row>
    <row r="120" spans="2:47" s="1" customFormat="1" ht="256.5">
      <c r="B120" s="35"/>
      <c r="D120" s="173" t="s">
        <v>1883</v>
      </c>
      <c r="F120" s="175" t="s">
        <v>1892</v>
      </c>
      <c r="I120" s="134"/>
      <c r="L120" s="35"/>
      <c r="M120" s="65"/>
      <c r="N120" s="36"/>
      <c r="O120" s="36"/>
      <c r="P120" s="36"/>
      <c r="Q120" s="36"/>
      <c r="R120" s="36"/>
      <c r="S120" s="36"/>
      <c r="T120" s="66"/>
      <c r="AT120" s="18" t="s">
        <v>1883</v>
      </c>
      <c r="AU120" s="18" t="s">
        <v>1828</v>
      </c>
    </row>
    <row r="121" spans="2:51" s="11" customFormat="1" ht="13.5">
      <c r="B121" s="176"/>
      <c r="D121" s="185" t="s">
        <v>1885</v>
      </c>
      <c r="E121" s="194" t="s">
        <v>1766</v>
      </c>
      <c r="F121" s="195" t="s">
        <v>1222</v>
      </c>
      <c r="H121" s="196">
        <v>22.5</v>
      </c>
      <c r="I121" s="180"/>
      <c r="L121" s="176"/>
      <c r="M121" s="181"/>
      <c r="N121" s="182"/>
      <c r="O121" s="182"/>
      <c r="P121" s="182"/>
      <c r="Q121" s="182"/>
      <c r="R121" s="182"/>
      <c r="S121" s="182"/>
      <c r="T121" s="183"/>
      <c r="AT121" s="177" t="s">
        <v>1885</v>
      </c>
      <c r="AU121" s="177" t="s">
        <v>1828</v>
      </c>
      <c r="AV121" s="11" t="s">
        <v>1828</v>
      </c>
      <c r="AW121" s="11" t="s">
        <v>1783</v>
      </c>
      <c r="AX121" s="11" t="s">
        <v>1767</v>
      </c>
      <c r="AY121" s="177" t="s">
        <v>1872</v>
      </c>
    </row>
    <row r="122" spans="2:65" s="1" customFormat="1" ht="22.5" customHeight="1">
      <c r="B122" s="160"/>
      <c r="C122" s="161" t="s">
        <v>1772</v>
      </c>
      <c r="D122" s="161" t="s">
        <v>1874</v>
      </c>
      <c r="E122" s="162" t="s">
        <v>1223</v>
      </c>
      <c r="F122" s="163" t="s">
        <v>1224</v>
      </c>
      <c r="G122" s="164" t="s">
        <v>1877</v>
      </c>
      <c r="H122" s="165">
        <v>4385</v>
      </c>
      <c r="I122" s="166"/>
      <c r="J122" s="167">
        <f>ROUND(I122*H122,2)</f>
        <v>0</v>
      </c>
      <c r="K122" s="163" t="s">
        <v>1878</v>
      </c>
      <c r="L122" s="35"/>
      <c r="M122" s="168" t="s">
        <v>1766</v>
      </c>
      <c r="N122" s="169" t="s">
        <v>1791</v>
      </c>
      <c r="O122" s="36"/>
      <c r="P122" s="170">
        <f>O122*H122</f>
        <v>0</v>
      </c>
      <c r="Q122" s="170">
        <v>0</v>
      </c>
      <c r="R122" s="170">
        <f>Q122*H122</f>
        <v>0</v>
      </c>
      <c r="S122" s="170">
        <v>0.235</v>
      </c>
      <c r="T122" s="171">
        <f>S122*H122</f>
        <v>1030.475</v>
      </c>
      <c r="AR122" s="18" t="s">
        <v>1879</v>
      </c>
      <c r="AT122" s="18" t="s">
        <v>1874</v>
      </c>
      <c r="AU122" s="18" t="s">
        <v>1828</v>
      </c>
      <c r="AY122" s="18" t="s">
        <v>1872</v>
      </c>
      <c r="BE122" s="172">
        <f>IF(N122="základní",J122,0)</f>
        <v>0</v>
      </c>
      <c r="BF122" s="172">
        <f>IF(N122="snížená",J122,0)</f>
        <v>0</v>
      </c>
      <c r="BG122" s="172">
        <f>IF(N122="zákl. přenesená",J122,0)</f>
        <v>0</v>
      </c>
      <c r="BH122" s="172">
        <f>IF(N122="sníž. přenesená",J122,0)</f>
        <v>0</v>
      </c>
      <c r="BI122" s="172">
        <f>IF(N122="nulová",J122,0)</f>
        <v>0</v>
      </c>
      <c r="BJ122" s="18" t="s">
        <v>1767</v>
      </c>
      <c r="BK122" s="172">
        <f>ROUND(I122*H122,2)</f>
        <v>0</v>
      </c>
      <c r="BL122" s="18" t="s">
        <v>1879</v>
      </c>
      <c r="BM122" s="18" t="s">
        <v>1225</v>
      </c>
    </row>
    <row r="123" spans="2:47" s="1" customFormat="1" ht="40.5">
      <c r="B123" s="35"/>
      <c r="D123" s="173" t="s">
        <v>1881</v>
      </c>
      <c r="F123" s="174" t="s">
        <v>1226</v>
      </c>
      <c r="I123" s="134"/>
      <c r="L123" s="35"/>
      <c r="M123" s="65"/>
      <c r="N123" s="36"/>
      <c r="O123" s="36"/>
      <c r="P123" s="36"/>
      <c r="Q123" s="36"/>
      <c r="R123" s="36"/>
      <c r="S123" s="36"/>
      <c r="T123" s="66"/>
      <c r="AT123" s="18" t="s">
        <v>1881</v>
      </c>
      <c r="AU123" s="18" t="s">
        <v>1828</v>
      </c>
    </row>
    <row r="124" spans="2:47" s="1" customFormat="1" ht="256.5">
      <c r="B124" s="35"/>
      <c r="D124" s="173" t="s">
        <v>1883</v>
      </c>
      <c r="F124" s="175" t="s">
        <v>1892</v>
      </c>
      <c r="I124" s="134"/>
      <c r="L124" s="35"/>
      <c r="M124" s="65"/>
      <c r="N124" s="36"/>
      <c r="O124" s="36"/>
      <c r="P124" s="36"/>
      <c r="Q124" s="36"/>
      <c r="R124" s="36"/>
      <c r="S124" s="36"/>
      <c r="T124" s="66"/>
      <c r="AT124" s="18" t="s">
        <v>1883</v>
      </c>
      <c r="AU124" s="18" t="s">
        <v>1828</v>
      </c>
    </row>
    <row r="125" spans="2:51" s="11" customFormat="1" ht="13.5">
      <c r="B125" s="176"/>
      <c r="D125" s="185" t="s">
        <v>1885</v>
      </c>
      <c r="E125" s="194" t="s">
        <v>1766</v>
      </c>
      <c r="F125" s="195" t="s">
        <v>1227</v>
      </c>
      <c r="H125" s="196">
        <v>4385</v>
      </c>
      <c r="I125" s="180"/>
      <c r="L125" s="176"/>
      <c r="M125" s="181"/>
      <c r="N125" s="182"/>
      <c r="O125" s="182"/>
      <c r="P125" s="182"/>
      <c r="Q125" s="182"/>
      <c r="R125" s="182"/>
      <c r="S125" s="182"/>
      <c r="T125" s="183"/>
      <c r="AT125" s="177" t="s">
        <v>1885</v>
      </c>
      <c r="AU125" s="177" t="s">
        <v>1828</v>
      </c>
      <c r="AV125" s="11" t="s">
        <v>1828</v>
      </c>
      <c r="AW125" s="11" t="s">
        <v>1783</v>
      </c>
      <c r="AX125" s="11" t="s">
        <v>1767</v>
      </c>
      <c r="AY125" s="177" t="s">
        <v>1872</v>
      </c>
    </row>
    <row r="126" spans="2:65" s="1" customFormat="1" ht="22.5" customHeight="1">
      <c r="B126" s="160"/>
      <c r="C126" s="161" t="s">
        <v>1958</v>
      </c>
      <c r="D126" s="161" t="s">
        <v>1874</v>
      </c>
      <c r="E126" s="162" t="s">
        <v>1228</v>
      </c>
      <c r="F126" s="163" t="s">
        <v>1229</v>
      </c>
      <c r="G126" s="164" t="s">
        <v>1877</v>
      </c>
      <c r="H126" s="165">
        <v>695</v>
      </c>
      <c r="I126" s="166"/>
      <c r="J126" s="167">
        <f>ROUND(I126*H126,2)</f>
        <v>0</v>
      </c>
      <c r="K126" s="163" t="s">
        <v>1878</v>
      </c>
      <c r="L126" s="35"/>
      <c r="M126" s="168" t="s">
        <v>1766</v>
      </c>
      <c r="N126" s="169" t="s">
        <v>1791</v>
      </c>
      <c r="O126" s="36"/>
      <c r="P126" s="170">
        <f>O126*H126</f>
        <v>0</v>
      </c>
      <c r="Q126" s="170">
        <v>0</v>
      </c>
      <c r="R126" s="170">
        <f>Q126*H126</f>
        <v>0</v>
      </c>
      <c r="S126" s="170">
        <v>0.56</v>
      </c>
      <c r="T126" s="171">
        <f>S126*H126</f>
        <v>389.20000000000005</v>
      </c>
      <c r="AR126" s="18" t="s">
        <v>1879</v>
      </c>
      <c r="AT126" s="18" t="s">
        <v>1874</v>
      </c>
      <c r="AU126" s="18" t="s">
        <v>1828</v>
      </c>
      <c r="AY126" s="18" t="s">
        <v>1872</v>
      </c>
      <c r="BE126" s="172">
        <f>IF(N126="základní",J126,0)</f>
        <v>0</v>
      </c>
      <c r="BF126" s="172">
        <f>IF(N126="snížená",J126,0)</f>
        <v>0</v>
      </c>
      <c r="BG126" s="172">
        <f>IF(N126="zákl. přenesená",J126,0)</f>
        <v>0</v>
      </c>
      <c r="BH126" s="172">
        <f>IF(N126="sníž. přenesená",J126,0)</f>
        <v>0</v>
      </c>
      <c r="BI126" s="172">
        <f>IF(N126="nulová",J126,0)</f>
        <v>0</v>
      </c>
      <c r="BJ126" s="18" t="s">
        <v>1767</v>
      </c>
      <c r="BK126" s="172">
        <f>ROUND(I126*H126,2)</f>
        <v>0</v>
      </c>
      <c r="BL126" s="18" t="s">
        <v>1879</v>
      </c>
      <c r="BM126" s="18" t="s">
        <v>1230</v>
      </c>
    </row>
    <row r="127" spans="2:47" s="1" customFormat="1" ht="40.5">
      <c r="B127" s="35"/>
      <c r="D127" s="173" t="s">
        <v>1881</v>
      </c>
      <c r="F127" s="174" t="s">
        <v>1231</v>
      </c>
      <c r="I127" s="134"/>
      <c r="L127" s="35"/>
      <c r="M127" s="65"/>
      <c r="N127" s="36"/>
      <c r="O127" s="36"/>
      <c r="P127" s="36"/>
      <c r="Q127" s="36"/>
      <c r="R127" s="36"/>
      <c r="S127" s="36"/>
      <c r="T127" s="66"/>
      <c r="AT127" s="18" t="s">
        <v>1881</v>
      </c>
      <c r="AU127" s="18" t="s">
        <v>1828</v>
      </c>
    </row>
    <row r="128" spans="2:47" s="1" customFormat="1" ht="256.5">
      <c r="B128" s="35"/>
      <c r="D128" s="173" t="s">
        <v>1883</v>
      </c>
      <c r="F128" s="175" t="s">
        <v>1892</v>
      </c>
      <c r="I128" s="134"/>
      <c r="L128" s="35"/>
      <c r="M128" s="65"/>
      <c r="N128" s="36"/>
      <c r="O128" s="36"/>
      <c r="P128" s="36"/>
      <c r="Q128" s="36"/>
      <c r="R128" s="36"/>
      <c r="S128" s="36"/>
      <c r="T128" s="66"/>
      <c r="AT128" s="18" t="s">
        <v>1883</v>
      </c>
      <c r="AU128" s="18" t="s">
        <v>1828</v>
      </c>
    </row>
    <row r="129" spans="2:51" s="11" customFormat="1" ht="13.5">
      <c r="B129" s="176"/>
      <c r="D129" s="185" t="s">
        <v>1885</v>
      </c>
      <c r="E129" s="194" t="s">
        <v>1766</v>
      </c>
      <c r="F129" s="195" t="s">
        <v>1232</v>
      </c>
      <c r="H129" s="196">
        <v>695</v>
      </c>
      <c r="I129" s="180"/>
      <c r="L129" s="176"/>
      <c r="M129" s="181"/>
      <c r="N129" s="182"/>
      <c r="O129" s="182"/>
      <c r="P129" s="182"/>
      <c r="Q129" s="182"/>
      <c r="R129" s="182"/>
      <c r="S129" s="182"/>
      <c r="T129" s="183"/>
      <c r="AT129" s="177" t="s">
        <v>1885</v>
      </c>
      <c r="AU129" s="177" t="s">
        <v>1828</v>
      </c>
      <c r="AV129" s="11" t="s">
        <v>1828</v>
      </c>
      <c r="AW129" s="11" t="s">
        <v>1783</v>
      </c>
      <c r="AX129" s="11" t="s">
        <v>1767</v>
      </c>
      <c r="AY129" s="177" t="s">
        <v>1872</v>
      </c>
    </row>
    <row r="130" spans="2:65" s="1" customFormat="1" ht="22.5" customHeight="1">
      <c r="B130" s="160"/>
      <c r="C130" s="161" t="s">
        <v>1967</v>
      </c>
      <c r="D130" s="161" t="s">
        <v>1874</v>
      </c>
      <c r="E130" s="162" t="s">
        <v>1233</v>
      </c>
      <c r="F130" s="163" t="s">
        <v>1234</v>
      </c>
      <c r="G130" s="164" t="s">
        <v>1877</v>
      </c>
      <c r="H130" s="165">
        <v>4385</v>
      </c>
      <c r="I130" s="166"/>
      <c r="J130" s="167">
        <f>ROUND(I130*H130,2)</f>
        <v>0</v>
      </c>
      <c r="K130" s="163" t="s">
        <v>1878</v>
      </c>
      <c r="L130" s="35"/>
      <c r="M130" s="168" t="s">
        <v>1766</v>
      </c>
      <c r="N130" s="169" t="s">
        <v>1791</v>
      </c>
      <c r="O130" s="36"/>
      <c r="P130" s="170">
        <f>O130*H130</f>
        <v>0</v>
      </c>
      <c r="Q130" s="170">
        <v>0</v>
      </c>
      <c r="R130" s="170">
        <f>Q130*H130</f>
        <v>0</v>
      </c>
      <c r="S130" s="170">
        <v>0.098</v>
      </c>
      <c r="T130" s="171">
        <f>S130*H130</f>
        <v>429.73</v>
      </c>
      <c r="AR130" s="18" t="s">
        <v>1879</v>
      </c>
      <c r="AT130" s="18" t="s">
        <v>1874</v>
      </c>
      <c r="AU130" s="18" t="s">
        <v>1828</v>
      </c>
      <c r="AY130" s="18" t="s">
        <v>1872</v>
      </c>
      <c r="BE130" s="172">
        <f>IF(N130="základní",J130,0)</f>
        <v>0</v>
      </c>
      <c r="BF130" s="172">
        <f>IF(N130="snížená",J130,0)</f>
        <v>0</v>
      </c>
      <c r="BG130" s="172">
        <f>IF(N130="zákl. přenesená",J130,0)</f>
        <v>0</v>
      </c>
      <c r="BH130" s="172">
        <f>IF(N130="sníž. přenesená",J130,0)</f>
        <v>0</v>
      </c>
      <c r="BI130" s="172">
        <f>IF(N130="nulová",J130,0)</f>
        <v>0</v>
      </c>
      <c r="BJ130" s="18" t="s">
        <v>1767</v>
      </c>
      <c r="BK130" s="172">
        <f>ROUND(I130*H130,2)</f>
        <v>0</v>
      </c>
      <c r="BL130" s="18" t="s">
        <v>1879</v>
      </c>
      <c r="BM130" s="18" t="s">
        <v>1235</v>
      </c>
    </row>
    <row r="131" spans="2:47" s="1" customFormat="1" ht="40.5">
      <c r="B131" s="35"/>
      <c r="D131" s="173" t="s">
        <v>1881</v>
      </c>
      <c r="F131" s="174" t="s">
        <v>1236</v>
      </c>
      <c r="I131" s="134"/>
      <c r="L131" s="35"/>
      <c r="M131" s="65"/>
      <c r="N131" s="36"/>
      <c r="O131" s="36"/>
      <c r="P131" s="36"/>
      <c r="Q131" s="36"/>
      <c r="R131" s="36"/>
      <c r="S131" s="36"/>
      <c r="T131" s="66"/>
      <c r="AT131" s="18" t="s">
        <v>1881</v>
      </c>
      <c r="AU131" s="18" t="s">
        <v>1828</v>
      </c>
    </row>
    <row r="132" spans="2:47" s="1" customFormat="1" ht="256.5">
      <c r="B132" s="35"/>
      <c r="D132" s="173" t="s">
        <v>1883</v>
      </c>
      <c r="F132" s="175" t="s">
        <v>1892</v>
      </c>
      <c r="I132" s="134"/>
      <c r="L132" s="35"/>
      <c r="M132" s="65"/>
      <c r="N132" s="36"/>
      <c r="O132" s="36"/>
      <c r="P132" s="36"/>
      <c r="Q132" s="36"/>
      <c r="R132" s="36"/>
      <c r="S132" s="36"/>
      <c r="T132" s="66"/>
      <c r="AT132" s="18" t="s">
        <v>1883</v>
      </c>
      <c r="AU132" s="18" t="s">
        <v>1828</v>
      </c>
    </row>
    <row r="133" spans="2:51" s="11" customFormat="1" ht="13.5">
      <c r="B133" s="176"/>
      <c r="D133" s="185" t="s">
        <v>1885</v>
      </c>
      <c r="E133" s="194" t="s">
        <v>1766</v>
      </c>
      <c r="F133" s="195" t="s">
        <v>1237</v>
      </c>
      <c r="H133" s="196">
        <v>4385</v>
      </c>
      <c r="I133" s="180"/>
      <c r="L133" s="176"/>
      <c r="M133" s="181"/>
      <c r="N133" s="182"/>
      <c r="O133" s="182"/>
      <c r="P133" s="182"/>
      <c r="Q133" s="182"/>
      <c r="R133" s="182"/>
      <c r="S133" s="182"/>
      <c r="T133" s="183"/>
      <c r="AT133" s="177" t="s">
        <v>1885</v>
      </c>
      <c r="AU133" s="177" t="s">
        <v>1828</v>
      </c>
      <c r="AV133" s="11" t="s">
        <v>1828</v>
      </c>
      <c r="AW133" s="11" t="s">
        <v>1783</v>
      </c>
      <c r="AX133" s="11" t="s">
        <v>1767</v>
      </c>
      <c r="AY133" s="177" t="s">
        <v>1872</v>
      </c>
    </row>
    <row r="134" spans="2:65" s="1" customFormat="1" ht="22.5" customHeight="1">
      <c r="B134" s="160"/>
      <c r="C134" s="161" t="s">
        <v>1972</v>
      </c>
      <c r="D134" s="161" t="s">
        <v>1874</v>
      </c>
      <c r="E134" s="162" t="s">
        <v>1238</v>
      </c>
      <c r="F134" s="163" t="s">
        <v>1239</v>
      </c>
      <c r="G134" s="164" t="s">
        <v>1877</v>
      </c>
      <c r="H134" s="165">
        <v>695</v>
      </c>
      <c r="I134" s="166"/>
      <c r="J134" s="167">
        <f>ROUND(I134*H134,2)</f>
        <v>0</v>
      </c>
      <c r="K134" s="163" t="s">
        <v>1878</v>
      </c>
      <c r="L134" s="35"/>
      <c r="M134" s="168" t="s">
        <v>1766</v>
      </c>
      <c r="N134" s="169" t="s">
        <v>1791</v>
      </c>
      <c r="O134" s="36"/>
      <c r="P134" s="170">
        <f>O134*H134</f>
        <v>0</v>
      </c>
      <c r="Q134" s="170">
        <v>0</v>
      </c>
      <c r="R134" s="170">
        <f>Q134*H134</f>
        <v>0</v>
      </c>
      <c r="S134" s="170">
        <v>0.181</v>
      </c>
      <c r="T134" s="171">
        <f>S134*H134</f>
        <v>125.795</v>
      </c>
      <c r="AR134" s="18" t="s">
        <v>1879</v>
      </c>
      <c r="AT134" s="18" t="s">
        <v>1874</v>
      </c>
      <c r="AU134" s="18" t="s">
        <v>1828</v>
      </c>
      <c r="AY134" s="18" t="s">
        <v>1872</v>
      </c>
      <c r="BE134" s="172">
        <f>IF(N134="základní",J134,0)</f>
        <v>0</v>
      </c>
      <c r="BF134" s="172">
        <f>IF(N134="snížená",J134,0)</f>
        <v>0</v>
      </c>
      <c r="BG134" s="172">
        <f>IF(N134="zákl. přenesená",J134,0)</f>
        <v>0</v>
      </c>
      <c r="BH134" s="172">
        <f>IF(N134="sníž. přenesená",J134,0)</f>
        <v>0</v>
      </c>
      <c r="BI134" s="172">
        <f>IF(N134="nulová",J134,0)</f>
        <v>0</v>
      </c>
      <c r="BJ134" s="18" t="s">
        <v>1767</v>
      </c>
      <c r="BK134" s="172">
        <f>ROUND(I134*H134,2)</f>
        <v>0</v>
      </c>
      <c r="BL134" s="18" t="s">
        <v>1879</v>
      </c>
      <c r="BM134" s="18" t="s">
        <v>1240</v>
      </c>
    </row>
    <row r="135" spans="2:47" s="1" customFormat="1" ht="40.5">
      <c r="B135" s="35"/>
      <c r="D135" s="173" t="s">
        <v>1881</v>
      </c>
      <c r="F135" s="174" t="s">
        <v>1241</v>
      </c>
      <c r="I135" s="134"/>
      <c r="L135" s="35"/>
      <c r="M135" s="65"/>
      <c r="N135" s="36"/>
      <c r="O135" s="36"/>
      <c r="P135" s="36"/>
      <c r="Q135" s="36"/>
      <c r="R135" s="36"/>
      <c r="S135" s="36"/>
      <c r="T135" s="66"/>
      <c r="AT135" s="18" t="s">
        <v>1881</v>
      </c>
      <c r="AU135" s="18" t="s">
        <v>1828</v>
      </c>
    </row>
    <row r="136" spans="2:47" s="1" customFormat="1" ht="256.5">
      <c r="B136" s="35"/>
      <c r="D136" s="173" t="s">
        <v>1883</v>
      </c>
      <c r="F136" s="175" t="s">
        <v>1892</v>
      </c>
      <c r="I136" s="134"/>
      <c r="L136" s="35"/>
      <c r="M136" s="65"/>
      <c r="N136" s="36"/>
      <c r="O136" s="36"/>
      <c r="P136" s="36"/>
      <c r="Q136" s="36"/>
      <c r="R136" s="36"/>
      <c r="S136" s="36"/>
      <c r="T136" s="66"/>
      <c r="AT136" s="18" t="s">
        <v>1883</v>
      </c>
      <c r="AU136" s="18" t="s">
        <v>1828</v>
      </c>
    </row>
    <row r="137" spans="2:51" s="11" customFormat="1" ht="13.5">
      <c r="B137" s="176"/>
      <c r="D137" s="185" t="s">
        <v>1885</v>
      </c>
      <c r="E137" s="194" t="s">
        <v>1766</v>
      </c>
      <c r="F137" s="195" t="s">
        <v>1242</v>
      </c>
      <c r="H137" s="196">
        <v>695</v>
      </c>
      <c r="I137" s="180"/>
      <c r="L137" s="176"/>
      <c r="M137" s="181"/>
      <c r="N137" s="182"/>
      <c r="O137" s="182"/>
      <c r="P137" s="182"/>
      <c r="Q137" s="182"/>
      <c r="R137" s="182"/>
      <c r="S137" s="182"/>
      <c r="T137" s="183"/>
      <c r="AT137" s="177" t="s">
        <v>1885</v>
      </c>
      <c r="AU137" s="177" t="s">
        <v>1828</v>
      </c>
      <c r="AV137" s="11" t="s">
        <v>1828</v>
      </c>
      <c r="AW137" s="11" t="s">
        <v>1783</v>
      </c>
      <c r="AX137" s="11" t="s">
        <v>1767</v>
      </c>
      <c r="AY137" s="177" t="s">
        <v>1872</v>
      </c>
    </row>
    <row r="138" spans="2:65" s="1" customFormat="1" ht="22.5" customHeight="1">
      <c r="B138" s="160"/>
      <c r="C138" s="161" t="s">
        <v>1980</v>
      </c>
      <c r="D138" s="161" t="s">
        <v>1874</v>
      </c>
      <c r="E138" s="162" t="s">
        <v>1908</v>
      </c>
      <c r="F138" s="163" t="s">
        <v>1909</v>
      </c>
      <c r="G138" s="164" t="s">
        <v>1877</v>
      </c>
      <c r="H138" s="165">
        <v>150</v>
      </c>
      <c r="I138" s="166"/>
      <c r="J138" s="167">
        <f>ROUND(I138*H138,2)</f>
        <v>0</v>
      </c>
      <c r="K138" s="163" t="s">
        <v>1878</v>
      </c>
      <c r="L138" s="35"/>
      <c r="M138" s="168" t="s">
        <v>1766</v>
      </c>
      <c r="N138" s="169" t="s">
        <v>1791</v>
      </c>
      <c r="O138" s="36"/>
      <c r="P138" s="170">
        <f>O138*H138</f>
        <v>0</v>
      </c>
      <c r="Q138" s="170">
        <v>0.00016</v>
      </c>
      <c r="R138" s="170">
        <f>Q138*H138</f>
        <v>0.024</v>
      </c>
      <c r="S138" s="170">
        <v>0.256</v>
      </c>
      <c r="T138" s="171">
        <f>S138*H138</f>
        <v>38.4</v>
      </c>
      <c r="AR138" s="18" t="s">
        <v>1879</v>
      </c>
      <c r="AT138" s="18" t="s">
        <v>1874</v>
      </c>
      <c r="AU138" s="18" t="s">
        <v>1828</v>
      </c>
      <c r="AY138" s="18" t="s">
        <v>1872</v>
      </c>
      <c r="BE138" s="172">
        <f>IF(N138="základní",J138,0)</f>
        <v>0</v>
      </c>
      <c r="BF138" s="172">
        <f>IF(N138="snížená",J138,0)</f>
        <v>0</v>
      </c>
      <c r="BG138" s="172">
        <f>IF(N138="zákl. přenesená",J138,0)</f>
        <v>0</v>
      </c>
      <c r="BH138" s="172">
        <f>IF(N138="sníž. přenesená",J138,0)</f>
        <v>0</v>
      </c>
      <c r="BI138" s="172">
        <f>IF(N138="nulová",J138,0)</f>
        <v>0</v>
      </c>
      <c r="BJ138" s="18" t="s">
        <v>1767</v>
      </c>
      <c r="BK138" s="172">
        <f>ROUND(I138*H138,2)</f>
        <v>0</v>
      </c>
      <c r="BL138" s="18" t="s">
        <v>1879</v>
      </c>
      <c r="BM138" s="18" t="s">
        <v>1910</v>
      </c>
    </row>
    <row r="139" spans="2:47" s="1" customFormat="1" ht="27">
      <c r="B139" s="35"/>
      <c r="D139" s="173" t="s">
        <v>1881</v>
      </c>
      <c r="F139" s="174" t="s">
        <v>1911</v>
      </c>
      <c r="I139" s="134"/>
      <c r="L139" s="35"/>
      <c r="M139" s="65"/>
      <c r="N139" s="36"/>
      <c r="O139" s="36"/>
      <c r="P139" s="36"/>
      <c r="Q139" s="36"/>
      <c r="R139" s="36"/>
      <c r="S139" s="36"/>
      <c r="T139" s="66"/>
      <c r="AT139" s="18" t="s">
        <v>1881</v>
      </c>
      <c r="AU139" s="18" t="s">
        <v>1828</v>
      </c>
    </row>
    <row r="140" spans="2:47" s="1" customFormat="1" ht="216">
      <c r="B140" s="35"/>
      <c r="D140" s="173" t="s">
        <v>1883</v>
      </c>
      <c r="F140" s="175" t="s">
        <v>1904</v>
      </c>
      <c r="I140" s="134"/>
      <c r="L140" s="35"/>
      <c r="M140" s="65"/>
      <c r="N140" s="36"/>
      <c r="O140" s="36"/>
      <c r="P140" s="36"/>
      <c r="Q140" s="36"/>
      <c r="R140" s="36"/>
      <c r="S140" s="36"/>
      <c r="T140" s="66"/>
      <c r="AT140" s="18" t="s">
        <v>1883</v>
      </c>
      <c r="AU140" s="18" t="s">
        <v>1828</v>
      </c>
    </row>
    <row r="141" spans="2:51" s="12" customFormat="1" ht="13.5">
      <c r="B141" s="184"/>
      <c r="D141" s="173" t="s">
        <v>1885</v>
      </c>
      <c r="E141" s="197" t="s">
        <v>1766</v>
      </c>
      <c r="F141" s="198" t="s">
        <v>1912</v>
      </c>
      <c r="H141" s="193" t="s">
        <v>1766</v>
      </c>
      <c r="I141" s="189"/>
      <c r="L141" s="184"/>
      <c r="M141" s="190"/>
      <c r="N141" s="191"/>
      <c r="O141" s="191"/>
      <c r="P141" s="191"/>
      <c r="Q141" s="191"/>
      <c r="R141" s="191"/>
      <c r="S141" s="191"/>
      <c r="T141" s="192"/>
      <c r="AT141" s="193" t="s">
        <v>1885</v>
      </c>
      <c r="AU141" s="193" t="s">
        <v>1828</v>
      </c>
      <c r="AV141" s="12" t="s">
        <v>1767</v>
      </c>
      <c r="AW141" s="12" t="s">
        <v>1783</v>
      </c>
      <c r="AX141" s="12" t="s">
        <v>1820</v>
      </c>
      <c r="AY141" s="193" t="s">
        <v>1872</v>
      </c>
    </row>
    <row r="142" spans="2:51" s="11" customFormat="1" ht="13.5">
      <c r="B142" s="176"/>
      <c r="D142" s="185" t="s">
        <v>1885</v>
      </c>
      <c r="E142" s="194" t="s">
        <v>1766</v>
      </c>
      <c r="F142" s="195" t="s">
        <v>1243</v>
      </c>
      <c r="H142" s="196">
        <v>150</v>
      </c>
      <c r="I142" s="180"/>
      <c r="L142" s="176"/>
      <c r="M142" s="181"/>
      <c r="N142" s="182"/>
      <c r="O142" s="182"/>
      <c r="P142" s="182"/>
      <c r="Q142" s="182"/>
      <c r="R142" s="182"/>
      <c r="S142" s="182"/>
      <c r="T142" s="183"/>
      <c r="AT142" s="177" t="s">
        <v>1885</v>
      </c>
      <c r="AU142" s="177" t="s">
        <v>1828</v>
      </c>
      <c r="AV142" s="11" t="s">
        <v>1828</v>
      </c>
      <c r="AW142" s="11" t="s">
        <v>1783</v>
      </c>
      <c r="AX142" s="11" t="s">
        <v>1767</v>
      </c>
      <c r="AY142" s="177" t="s">
        <v>1872</v>
      </c>
    </row>
    <row r="143" spans="2:65" s="1" customFormat="1" ht="22.5" customHeight="1">
      <c r="B143" s="160"/>
      <c r="C143" s="161" t="s">
        <v>1752</v>
      </c>
      <c r="D143" s="161" t="s">
        <v>1874</v>
      </c>
      <c r="E143" s="162" t="s">
        <v>1926</v>
      </c>
      <c r="F143" s="163" t="s">
        <v>1927</v>
      </c>
      <c r="G143" s="164" t="s">
        <v>1920</v>
      </c>
      <c r="H143" s="165">
        <v>827</v>
      </c>
      <c r="I143" s="166"/>
      <c r="J143" s="167">
        <f>ROUND(I143*H143,2)</f>
        <v>0</v>
      </c>
      <c r="K143" s="163" t="s">
        <v>1878</v>
      </c>
      <c r="L143" s="35"/>
      <c r="M143" s="168" t="s">
        <v>1766</v>
      </c>
      <c r="N143" s="169" t="s">
        <v>1791</v>
      </c>
      <c r="O143" s="36"/>
      <c r="P143" s="170">
        <f>O143*H143</f>
        <v>0</v>
      </c>
      <c r="Q143" s="170">
        <v>0</v>
      </c>
      <c r="R143" s="170">
        <f>Q143*H143</f>
        <v>0</v>
      </c>
      <c r="S143" s="170">
        <v>0.205</v>
      </c>
      <c r="T143" s="171">
        <f>S143*H143</f>
        <v>169.535</v>
      </c>
      <c r="AR143" s="18" t="s">
        <v>1879</v>
      </c>
      <c r="AT143" s="18" t="s">
        <v>1874</v>
      </c>
      <c r="AU143" s="18" t="s">
        <v>1828</v>
      </c>
      <c r="AY143" s="18" t="s">
        <v>1872</v>
      </c>
      <c r="BE143" s="172">
        <f>IF(N143="základní",J143,0)</f>
        <v>0</v>
      </c>
      <c r="BF143" s="172">
        <f>IF(N143="snížená",J143,0)</f>
        <v>0</v>
      </c>
      <c r="BG143" s="172">
        <f>IF(N143="zákl. přenesená",J143,0)</f>
        <v>0</v>
      </c>
      <c r="BH143" s="172">
        <f>IF(N143="sníž. přenesená",J143,0)</f>
        <v>0</v>
      </c>
      <c r="BI143" s="172">
        <f>IF(N143="nulová",J143,0)</f>
        <v>0</v>
      </c>
      <c r="BJ143" s="18" t="s">
        <v>1767</v>
      </c>
      <c r="BK143" s="172">
        <f>ROUND(I143*H143,2)</f>
        <v>0</v>
      </c>
      <c r="BL143" s="18" t="s">
        <v>1879</v>
      </c>
      <c r="BM143" s="18" t="s">
        <v>1928</v>
      </c>
    </row>
    <row r="144" spans="2:47" s="1" customFormat="1" ht="27">
      <c r="B144" s="35"/>
      <c r="D144" s="173" t="s">
        <v>1881</v>
      </c>
      <c r="F144" s="174" t="s">
        <v>1929</v>
      </c>
      <c r="I144" s="134"/>
      <c r="L144" s="35"/>
      <c r="M144" s="65"/>
      <c r="N144" s="36"/>
      <c r="O144" s="36"/>
      <c r="P144" s="36"/>
      <c r="Q144" s="36"/>
      <c r="R144" s="36"/>
      <c r="S144" s="36"/>
      <c r="T144" s="66"/>
      <c r="AT144" s="18" t="s">
        <v>1881</v>
      </c>
      <c r="AU144" s="18" t="s">
        <v>1828</v>
      </c>
    </row>
    <row r="145" spans="2:47" s="1" customFormat="1" ht="162">
      <c r="B145" s="35"/>
      <c r="D145" s="173" t="s">
        <v>1883</v>
      </c>
      <c r="F145" s="175" t="s">
        <v>1923</v>
      </c>
      <c r="I145" s="134"/>
      <c r="L145" s="35"/>
      <c r="M145" s="65"/>
      <c r="N145" s="36"/>
      <c r="O145" s="36"/>
      <c r="P145" s="36"/>
      <c r="Q145" s="36"/>
      <c r="R145" s="36"/>
      <c r="S145" s="36"/>
      <c r="T145" s="66"/>
      <c r="AT145" s="18" t="s">
        <v>1883</v>
      </c>
      <c r="AU145" s="18" t="s">
        <v>1828</v>
      </c>
    </row>
    <row r="146" spans="2:51" s="12" customFormat="1" ht="13.5">
      <c r="B146" s="184"/>
      <c r="D146" s="173" t="s">
        <v>1885</v>
      </c>
      <c r="E146" s="197" t="s">
        <v>1766</v>
      </c>
      <c r="F146" s="198" t="s">
        <v>1930</v>
      </c>
      <c r="H146" s="193" t="s">
        <v>1766</v>
      </c>
      <c r="I146" s="189"/>
      <c r="L146" s="184"/>
      <c r="M146" s="190"/>
      <c r="N146" s="191"/>
      <c r="O146" s="191"/>
      <c r="P146" s="191"/>
      <c r="Q146" s="191"/>
      <c r="R146" s="191"/>
      <c r="S146" s="191"/>
      <c r="T146" s="192"/>
      <c r="AT146" s="193" t="s">
        <v>1885</v>
      </c>
      <c r="AU146" s="193" t="s">
        <v>1828</v>
      </c>
      <c r="AV146" s="12" t="s">
        <v>1767</v>
      </c>
      <c r="AW146" s="12" t="s">
        <v>1783</v>
      </c>
      <c r="AX146" s="12" t="s">
        <v>1820</v>
      </c>
      <c r="AY146" s="193" t="s">
        <v>1872</v>
      </c>
    </row>
    <row r="147" spans="2:51" s="11" customFormat="1" ht="13.5">
      <c r="B147" s="176"/>
      <c r="D147" s="173" t="s">
        <v>1885</v>
      </c>
      <c r="E147" s="177" t="s">
        <v>1766</v>
      </c>
      <c r="F147" s="178" t="s">
        <v>1244</v>
      </c>
      <c r="H147" s="179">
        <v>473</v>
      </c>
      <c r="I147" s="180"/>
      <c r="L147" s="176"/>
      <c r="M147" s="181"/>
      <c r="N147" s="182"/>
      <c r="O147" s="182"/>
      <c r="P147" s="182"/>
      <c r="Q147" s="182"/>
      <c r="R147" s="182"/>
      <c r="S147" s="182"/>
      <c r="T147" s="183"/>
      <c r="AT147" s="177" t="s">
        <v>1885</v>
      </c>
      <c r="AU147" s="177" t="s">
        <v>1828</v>
      </c>
      <c r="AV147" s="11" t="s">
        <v>1828</v>
      </c>
      <c r="AW147" s="11" t="s">
        <v>1783</v>
      </c>
      <c r="AX147" s="11" t="s">
        <v>1820</v>
      </c>
      <c r="AY147" s="177" t="s">
        <v>1872</v>
      </c>
    </row>
    <row r="148" spans="2:51" s="11" customFormat="1" ht="13.5">
      <c r="B148" s="176"/>
      <c r="D148" s="173" t="s">
        <v>1885</v>
      </c>
      <c r="E148" s="177" t="s">
        <v>1766</v>
      </c>
      <c r="F148" s="178" t="s">
        <v>1245</v>
      </c>
      <c r="H148" s="179">
        <v>354</v>
      </c>
      <c r="I148" s="180"/>
      <c r="L148" s="176"/>
      <c r="M148" s="181"/>
      <c r="N148" s="182"/>
      <c r="O148" s="182"/>
      <c r="P148" s="182"/>
      <c r="Q148" s="182"/>
      <c r="R148" s="182"/>
      <c r="S148" s="182"/>
      <c r="T148" s="183"/>
      <c r="AT148" s="177" t="s">
        <v>1885</v>
      </c>
      <c r="AU148" s="177" t="s">
        <v>1828</v>
      </c>
      <c r="AV148" s="11" t="s">
        <v>1828</v>
      </c>
      <c r="AW148" s="11" t="s">
        <v>1783</v>
      </c>
      <c r="AX148" s="11" t="s">
        <v>1820</v>
      </c>
      <c r="AY148" s="177" t="s">
        <v>1872</v>
      </c>
    </row>
    <row r="149" spans="2:51" s="13" customFormat="1" ht="13.5">
      <c r="B149" s="199"/>
      <c r="D149" s="185" t="s">
        <v>1885</v>
      </c>
      <c r="E149" s="200" t="s">
        <v>1766</v>
      </c>
      <c r="F149" s="201" t="s">
        <v>1916</v>
      </c>
      <c r="H149" s="202">
        <v>827</v>
      </c>
      <c r="I149" s="203"/>
      <c r="L149" s="199"/>
      <c r="M149" s="204"/>
      <c r="N149" s="205"/>
      <c r="O149" s="205"/>
      <c r="P149" s="205"/>
      <c r="Q149" s="205"/>
      <c r="R149" s="205"/>
      <c r="S149" s="205"/>
      <c r="T149" s="206"/>
      <c r="AT149" s="207" t="s">
        <v>1885</v>
      </c>
      <c r="AU149" s="207" t="s">
        <v>1828</v>
      </c>
      <c r="AV149" s="13" t="s">
        <v>1879</v>
      </c>
      <c r="AW149" s="13" t="s">
        <v>1783</v>
      </c>
      <c r="AX149" s="13" t="s">
        <v>1767</v>
      </c>
      <c r="AY149" s="207" t="s">
        <v>1872</v>
      </c>
    </row>
    <row r="150" spans="2:65" s="1" customFormat="1" ht="22.5" customHeight="1">
      <c r="B150" s="160"/>
      <c r="C150" s="161" t="s">
        <v>1992</v>
      </c>
      <c r="D150" s="161" t="s">
        <v>1874</v>
      </c>
      <c r="E150" s="162" t="s">
        <v>1934</v>
      </c>
      <c r="F150" s="163" t="s">
        <v>1935</v>
      </c>
      <c r="G150" s="164" t="s">
        <v>1920</v>
      </c>
      <c r="H150" s="165">
        <v>328</v>
      </c>
      <c r="I150" s="166"/>
      <c r="J150" s="167">
        <f>ROUND(I150*H150,2)</f>
        <v>0</v>
      </c>
      <c r="K150" s="163" t="s">
        <v>1878</v>
      </c>
      <c r="L150" s="35"/>
      <c r="M150" s="168" t="s">
        <v>1766</v>
      </c>
      <c r="N150" s="169" t="s">
        <v>1791</v>
      </c>
      <c r="O150" s="36"/>
      <c r="P150" s="170">
        <f>O150*H150</f>
        <v>0</v>
      </c>
      <c r="Q150" s="170">
        <v>0</v>
      </c>
      <c r="R150" s="170">
        <f>Q150*H150</f>
        <v>0</v>
      </c>
      <c r="S150" s="170">
        <v>0.115</v>
      </c>
      <c r="T150" s="171">
        <f>S150*H150</f>
        <v>37.72</v>
      </c>
      <c r="AR150" s="18" t="s">
        <v>1879</v>
      </c>
      <c r="AT150" s="18" t="s">
        <v>1874</v>
      </c>
      <c r="AU150" s="18" t="s">
        <v>1828</v>
      </c>
      <c r="AY150" s="18" t="s">
        <v>1872</v>
      </c>
      <c r="BE150" s="172">
        <f>IF(N150="základní",J150,0)</f>
        <v>0</v>
      </c>
      <c r="BF150" s="172">
        <f>IF(N150="snížená",J150,0)</f>
        <v>0</v>
      </c>
      <c r="BG150" s="172">
        <f>IF(N150="zákl. přenesená",J150,0)</f>
        <v>0</v>
      </c>
      <c r="BH150" s="172">
        <f>IF(N150="sníž. přenesená",J150,0)</f>
        <v>0</v>
      </c>
      <c r="BI150" s="172">
        <f>IF(N150="nulová",J150,0)</f>
        <v>0</v>
      </c>
      <c r="BJ150" s="18" t="s">
        <v>1767</v>
      </c>
      <c r="BK150" s="172">
        <f>ROUND(I150*H150,2)</f>
        <v>0</v>
      </c>
      <c r="BL150" s="18" t="s">
        <v>1879</v>
      </c>
      <c r="BM150" s="18" t="s">
        <v>1936</v>
      </c>
    </row>
    <row r="151" spans="2:47" s="1" customFormat="1" ht="27">
      <c r="B151" s="35"/>
      <c r="D151" s="173" t="s">
        <v>1881</v>
      </c>
      <c r="F151" s="174" t="s">
        <v>1937</v>
      </c>
      <c r="I151" s="134"/>
      <c r="L151" s="35"/>
      <c r="M151" s="65"/>
      <c r="N151" s="36"/>
      <c r="O151" s="36"/>
      <c r="P151" s="36"/>
      <c r="Q151" s="36"/>
      <c r="R151" s="36"/>
      <c r="S151" s="36"/>
      <c r="T151" s="66"/>
      <c r="AT151" s="18" t="s">
        <v>1881</v>
      </c>
      <c r="AU151" s="18" t="s">
        <v>1828</v>
      </c>
    </row>
    <row r="152" spans="2:47" s="1" customFormat="1" ht="162">
      <c r="B152" s="35"/>
      <c r="D152" s="173" t="s">
        <v>1883</v>
      </c>
      <c r="F152" s="175" t="s">
        <v>1923</v>
      </c>
      <c r="I152" s="134"/>
      <c r="L152" s="35"/>
      <c r="M152" s="65"/>
      <c r="N152" s="36"/>
      <c r="O152" s="36"/>
      <c r="P152" s="36"/>
      <c r="Q152" s="36"/>
      <c r="R152" s="36"/>
      <c r="S152" s="36"/>
      <c r="T152" s="66"/>
      <c r="AT152" s="18" t="s">
        <v>1883</v>
      </c>
      <c r="AU152" s="18" t="s">
        <v>1828</v>
      </c>
    </row>
    <row r="153" spans="2:51" s="11" customFormat="1" ht="13.5">
      <c r="B153" s="176"/>
      <c r="D153" s="173" t="s">
        <v>1885</v>
      </c>
      <c r="E153" s="177" t="s">
        <v>1766</v>
      </c>
      <c r="F153" s="178" t="s">
        <v>1246</v>
      </c>
      <c r="H153" s="179">
        <v>103</v>
      </c>
      <c r="I153" s="180"/>
      <c r="L153" s="176"/>
      <c r="M153" s="181"/>
      <c r="N153" s="182"/>
      <c r="O153" s="182"/>
      <c r="P153" s="182"/>
      <c r="Q153" s="182"/>
      <c r="R153" s="182"/>
      <c r="S153" s="182"/>
      <c r="T153" s="183"/>
      <c r="AT153" s="177" t="s">
        <v>1885</v>
      </c>
      <c r="AU153" s="177" t="s">
        <v>1828</v>
      </c>
      <c r="AV153" s="11" t="s">
        <v>1828</v>
      </c>
      <c r="AW153" s="11" t="s">
        <v>1783</v>
      </c>
      <c r="AX153" s="11" t="s">
        <v>1820</v>
      </c>
      <c r="AY153" s="177" t="s">
        <v>1872</v>
      </c>
    </row>
    <row r="154" spans="2:51" s="11" customFormat="1" ht="13.5">
      <c r="B154" s="176"/>
      <c r="D154" s="173" t="s">
        <v>1885</v>
      </c>
      <c r="E154" s="177" t="s">
        <v>1766</v>
      </c>
      <c r="F154" s="178" t="s">
        <v>1247</v>
      </c>
      <c r="H154" s="179">
        <v>225</v>
      </c>
      <c r="I154" s="180"/>
      <c r="L154" s="176"/>
      <c r="M154" s="181"/>
      <c r="N154" s="182"/>
      <c r="O154" s="182"/>
      <c r="P154" s="182"/>
      <c r="Q154" s="182"/>
      <c r="R154" s="182"/>
      <c r="S154" s="182"/>
      <c r="T154" s="183"/>
      <c r="AT154" s="177" t="s">
        <v>1885</v>
      </c>
      <c r="AU154" s="177" t="s">
        <v>1828</v>
      </c>
      <c r="AV154" s="11" t="s">
        <v>1828</v>
      </c>
      <c r="AW154" s="11" t="s">
        <v>1783</v>
      </c>
      <c r="AX154" s="11" t="s">
        <v>1820</v>
      </c>
      <c r="AY154" s="177" t="s">
        <v>1872</v>
      </c>
    </row>
    <row r="155" spans="2:51" s="13" customFormat="1" ht="13.5">
      <c r="B155" s="199"/>
      <c r="D155" s="185" t="s">
        <v>1885</v>
      </c>
      <c r="E155" s="200" t="s">
        <v>1766</v>
      </c>
      <c r="F155" s="201" t="s">
        <v>1916</v>
      </c>
      <c r="H155" s="202">
        <v>328</v>
      </c>
      <c r="I155" s="203"/>
      <c r="L155" s="199"/>
      <c r="M155" s="204"/>
      <c r="N155" s="205"/>
      <c r="O155" s="205"/>
      <c r="P155" s="205"/>
      <c r="Q155" s="205"/>
      <c r="R155" s="205"/>
      <c r="S155" s="205"/>
      <c r="T155" s="206"/>
      <c r="AT155" s="207" t="s">
        <v>1885</v>
      </c>
      <c r="AU155" s="207" t="s">
        <v>1828</v>
      </c>
      <c r="AV155" s="13" t="s">
        <v>1879</v>
      </c>
      <c r="AW155" s="13" t="s">
        <v>1783</v>
      </c>
      <c r="AX155" s="13" t="s">
        <v>1767</v>
      </c>
      <c r="AY155" s="207" t="s">
        <v>1872</v>
      </c>
    </row>
    <row r="156" spans="2:65" s="1" customFormat="1" ht="22.5" customHeight="1">
      <c r="B156" s="160"/>
      <c r="C156" s="161" t="s">
        <v>1997</v>
      </c>
      <c r="D156" s="161" t="s">
        <v>1874</v>
      </c>
      <c r="E156" s="162" t="s">
        <v>1248</v>
      </c>
      <c r="F156" s="163" t="s">
        <v>1249</v>
      </c>
      <c r="G156" s="164" t="s">
        <v>1920</v>
      </c>
      <c r="H156" s="165">
        <v>178</v>
      </c>
      <c r="I156" s="166"/>
      <c r="J156" s="167">
        <f>ROUND(I156*H156,2)</f>
        <v>0</v>
      </c>
      <c r="K156" s="163" t="s">
        <v>1878</v>
      </c>
      <c r="L156" s="35"/>
      <c r="M156" s="168" t="s">
        <v>1766</v>
      </c>
      <c r="N156" s="169" t="s">
        <v>1791</v>
      </c>
      <c r="O156" s="36"/>
      <c r="P156" s="170">
        <f>O156*H156</f>
        <v>0</v>
      </c>
      <c r="Q156" s="170">
        <v>0</v>
      </c>
      <c r="R156" s="170">
        <f>Q156*H156</f>
        <v>0</v>
      </c>
      <c r="S156" s="170">
        <v>0.04</v>
      </c>
      <c r="T156" s="171">
        <f>S156*H156</f>
        <v>7.12</v>
      </c>
      <c r="AR156" s="18" t="s">
        <v>1879</v>
      </c>
      <c r="AT156" s="18" t="s">
        <v>1874</v>
      </c>
      <c r="AU156" s="18" t="s">
        <v>1828</v>
      </c>
      <c r="AY156" s="18" t="s">
        <v>1872</v>
      </c>
      <c r="BE156" s="172">
        <f>IF(N156="základní",J156,0)</f>
        <v>0</v>
      </c>
      <c r="BF156" s="172">
        <f>IF(N156="snížená",J156,0)</f>
        <v>0</v>
      </c>
      <c r="BG156" s="172">
        <f>IF(N156="zákl. přenesená",J156,0)</f>
        <v>0</v>
      </c>
      <c r="BH156" s="172">
        <f>IF(N156="sníž. přenesená",J156,0)</f>
        <v>0</v>
      </c>
      <c r="BI156" s="172">
        <f>IF(N156="nulová",J156,0)</f>
        <v>0</v>
      </c>
      <c r="BJ156" s="18" t="s">
        <v>1767</v>
      </c>
      <c r="BK156" s="172">
        <f>ROUND(I156*H156,2)</f>
        <v>0</v>
      </c>
      <c r="BL156" s="18" t="s">
        <v>1879</v>
      </c>
      <c r="BM156" s="18" t="s">
        <v>1250</v>
      </c>
    </row>
    <row r="157" spans="2:47" s="1" customFormat="1" ht="27">
      <c r="B157" s="35"/>
      <c r="D157" s="173" t="s">
        <v>1881</v>
      </c>
      <c r="F157" s="174" t="s">
        <v>1251</v>
      </c>
      <c r="I157" s="134"/>
      <c r="L157" s="35"/>
      <c r="M157" s="65"/>
      <c r="N157" s="36"/>
      <c r="O157" s="36"/>
      <c r="P157" s="36"/>
      <c r="Q157" s="36"/>
      <c r="R157" s="36"/>
      <c r="S157" s="36"/>
      <c r="T157" s="66"/>
      <c r="AT157" s="18" t="s">
        <v>1881</v>
      </c>
      <c r="AU157" s="18" t="s">
        <v>1828</v>
      </c>
    </row>
    <row r="158" spans="2:47" s="1" customFormat="1" ht="162">
      <c r="B158" s="35"/>
      <c r="D158" s="173" t="s">
        <v>1883</v>
      </c>
      <c r="F158" s="175" t="s">
        <v>1923</v>
      </c>
      <c r="I158" s="134"/>
      <c r="L158" s="35"/>
      <c r="M158" s="65"/>
      <c r="N158" s="36"/>
      <c r="O158" s="36"/>
      <c r="P158" s="36"/>
      <c r="Q158" s="36"/>
      <c r="R158" s="36"/>
      <c r="S158" s="36"/>
      <c r="T158" s="66"/>
      <c r="AT158" s="18" t="s">
        <v>1883</v>
      </c>
      <c r="AU158" s="18" t="s">
        <v>1828</v>
      </c>
    </row>
    <row r="159" spans="2:51" s="11" customFormat="1" ht="13.5">
      <c r="B159" s="176"/>
      <c r="D159" s="185" t="s">
        <v>1885</v>
      </c>
      <c r="E159" s="194" t="s">
        <v>1766</v>
      </c>
      <c r="F159" s="195" t="s">
        <v>1252</v>
      </c>
      <c r="H159" s="196">
        <v>178</v>
      </c>
      <c r="I159" s="180"/>
      <c r="L159" s="176"/>
      <c r="M159" s="181"/>
      <c r="N159" s="182"/>
      <c r="O159" s="182"/>
      <c r="P159" s="182"/>
      <c r="Q159" s="182"/>
      <c r="R159" s="182"/>
      <c r="S159" s="182"/>
      <c r="T159" s="183"/>
      <c r="AT159" s="177" t="s">
        <v>1885</v>
      </c>
      <c r="AU159" s="177" t="s">
        <v>1828</v>
      </c>
      <c r="AV159" s="11" t="s">
        <v>1828</v>
      </c>
      <c r="AW159" s="11" t="s">
        <v>1783</v>
      </c>
      <c r="AX159" s="11" t="s">
        <v>1767</v>
      </c>
      <c r="AY159" s="177" t="s">
        <v>1872</v>
      </c>
    </row>
    <row r="160" spans="2:65" s="1" customFormat="1" ht="31.5" customHeight="1">
      <c r="B160" s="160"/>
      <c r="C160" s="161" t="s">
        <v>2005</v>
      </c>
      <c r="D160" s="161" t="s">
        <v>1874</v>
      </c>
      <c r="E160" s="162" t="s">
        <v>1253</v>
      </c>
      <c r="F160" s="163" t="s">
        <v>1254</v>
      </c>
      <c r="G160" s="164" t="s">
        <v>1942</v>
      </c>
      <c r="H160" s="165">
        <v>3.6</v>
      </c>
      <c r="I160" s="166"/>
      <c r="J160" s="167">
        <f>ROUND(I160*H160,2)</f>
        <v>0</v>
      </c>
      <c r="K160" s="163" t="s">
        <v>1878</v>
      </c>
      <c r="L160" s="35"/>
      <c r="M160" s="168" t="s">
        <v>1766</v>
      </c>
      <c r="N160" s="169" t="s">
        <v>1791</v>
      </c>
      <c r="O160" s="36"/>
      <c r="P160" s="170">
        <f>O160*H160</f>
        <v>0</v>
      </c>
      <c r="Q160" s="170">
        <v>0</v>
      </c>
      <c r="R160" s="170">
        <f>Q160*H160</f>
        <v>0</v>
      </c>
      <c r="S160" s="170">
        <v>0</v>
      </c>
      <c r="T160" s="171">
        <f>S160*H160</f>
        <v>0</v>
      </c>
      <c r="AR160" s="18" t="s">
        <v>1879</v>
      </c>
      <c r="AT160" s="18" t="s">
        <v>1874</v>
      </c>
      <c r="AU160" s="18" t="s">
        <v>1828</v>
      </c>
      <c r="AY160" s="18" t="s">
        <v>1872</v>
      </c>
      <c r="BE160" s="172">
        <f>IF(N160="základní",J160,0)</f>
        <v>0</v>
      </c>
      <c r="BF160" s="172">
        <f>IF(N160="snížená",J160,0)</f>
        <v>0</v>
      </c>
      <c r="BG160" s="172">
        <f>IF(N160="zákl. přenesená",J160,0)</f>
        <v>0</v>
      </c>
      <c r="BH160" s="172">
        <f>IF(N160="sníž. přenesená",J160,0)</f>
        <v>0</v>
      </c>
      <c r="BI160" s="172">
        <f>IF(N160="nulová",J160,0)</f>
        <v>0</v>
      </c>
      <c r="BJ160" s="18" t="s">
        <v>1767</v>
      </c>
      <c r="BK160" s="172">
        <f>ROUND(I160*H160,2)</f>
        <v>0</v>
      </c>
      <c r="BL160" s="18" t="s">
        <v>1879</v>
      </c>
      <c r="BM160" s="18" t="s">
        <v>1255</v>
      </c>
    </row>
    <row r="161" spans="2:47" s="1" customFormat="1" ht="40.5">
      <c r="B161" s="35"/>
      <c r="D161" s="173" t="s">
        <v>1881</v>
      </c>
      <c r="F161" s="174" t="s">
        <v>1256</v>
      </c>
      <c r="I161" s="134"/>
      <c r="L161" s="35"/>
      <c r="M161" s="65"/>
      <c r="N161" s="36"/>
      <c r="O161" s="36"/>
      <c r="P161" s="36"/>
      <c r="Q161" s="36"/>
      <c r="R161" s="36"/>
      <c r="S161" s="36"/>
      <c r="T161" s="66"/>
      <c r="AT161" s="18" t="s">
        <v>1881</v>
      </c>
      <c r="AU161" s="18" t="s">
        <v>1828</v>
      </c>
    </row>
    <row r="162" spans="2:47" s="1" customFormat="1" ht="216">
      <c r="B162" s="35"/>
      <c r="D162" s="173" t="s">
        <v>1883</v>
      </c>
      <c r="F162" s="175" t="s">
        <v>1257</v>
      </c>
      <c r="I162" s="134"/>
      <c r="L162" s="35"/>
      <c r="M162" s="65"/>
      <c r="N162" s="36"/>
      <c r="O162" s="36"/>
      <c r="P162" s="36"/>
      <c r="Q162" s="36"/>
      <c r="R162" s="36"/>
      <c r="S162" s="36"/>
      <c r="T162" s="66"/>
      <c r="AT162" s="18" t="s">
        <v>1883</v>
      </c>
      <c r="AU162" s="18" t="s">
        <v>1828</v>
      </c>
    </row>
    <row r="163" spans="2:51" s="11" customFormat="1" ht="13.5">
      <c r="B163" s="176"/>
      <c r="D163" s="185" t="s">
        <v>1885</v>
      </c>
      <c r="E163" s="194" t="s">
        <v>1766</v>
      </c>
      <c r="F163" s="195" t="s">
        <v>1258</v>
      </c>
      <c r="H163" s="196">
        <v>3.6</v>
      </c>
      <c r="I163" s="180"/>
      <c r="L163" s="176"/>
      <c r="M163" s="181"/>
      <c r="N163" s="182"/>
      <c r="O163" s="182"/>
      <c r="P163" s="182"/>
      <c r="Q163" s="182"/>
      <c r="R163" s="182"/>
      <c r="S163" s="182"/>
      <c r="T163" s="183"/>
      <c r="AT163" s="177" t="s">
        <v>1885</v>
      </c>
      <c r="AU163" s="177" t="s">
        <v>1828</v>
      </c>
      <c r="AV163" s="11" t="s">
        <v>1828</v>
      </c>
      <c r="AW163" s="11" t="s">
        <v>1783</v>
      </c>
      <c r="AX163" s="11" t="s">
        <v>1767</v>
      </c>
      <c r="AY163" s="177" t="s">
        <v>1872</v>
      </c>
    </row>
    <row r="164" spans="2:65" s="1" customFormat="1" ht="22.5" customHeight="1">
      <c r="B164" s="160"/>
      <c r="C164" s="161" t="s">
        <v>2015</v>
      </c>
      <c r="D164" s="161" t="s">
        <v>1874</v>
      </c>
      <c r="E164" s="162" t="s">
        <v>1259</v>
      </c>
      <c r="F164" s="163" t="s">
        <v>1260</v>
      </c>
      <c r="G164" s="164" t="s">
        <v>1942</v>
      </c>
      <c r="H164" s="165">
        <v>352</v>
      </c>
      <c r="I164" s="166"/>
      <c r="J164" s="167">
        <f>ROUND(I164*H164,2)</f>
        <v>0</v>
      </c>
      <c r="K164" s="163" t="s">
        <v>1878</v>
      </c>
      <c r="L164" s="35"/>
      <c r="M164" s="168" t="s">
        <v>1766</v>
      </c>
      <c r="N164" s="169" t="s">
        <v>1791</v>
      </c>
      <c r="O164" s="36"/>
      <c r="P164" s="170">
        <f>O164*H164</f>
        <v>0</v>
      </c>
      <c r="Q164" s="170">
        <v>0</v>
      </c>
      <c r="R164" s="170">
        <f>Q164*H164</f>
        <v>0</v>
      </c>
      <c r="S164" s="170">
        <v>0</v>
      </c>
      <c r="T164" s="171">
        <f>S164*H164</f>
        <v>0</v>
      </c>
      <c r="AR164" s="18" t="s">
        <v>1879</v>
      </c>
      <c r="AT164" s="18" t="s">
        <v>1874</v>
      </c>
      <c r="AU164" s="18" t="s">
        <v>1828</v>
      </c>
      <c r="AY164" s="18" t="s">
        <v>1872</v>
      </c>
      <c r="BE164" s="172">
        <f>IF(N164="základní",J164,0)</f>
        <v>0</v>
      </c>
      <c r="BF164" s="172">
        <f>IF(N164="snížená",J164,0)</f>
        <v>0</v>
      </c>
      <c r="BG164" s="172">
        <f>IF(N164="zákl. přenesená",J164,0)</f>
        <v>0</v>
      </c>
      <c r="BH164" s="172">
        <f>IF(N164="sníž. přenesená",J164,0)</f>
        <v>0</v>
      </c>
      <c r="BI164" s="172">
        <f>IF(N164="nulová",J164,0)</f>
        <v>0</v>
      </c>
      <c r="BJ164" s="18" t="s">
        <v>1767</v>
      </c>
      <c r="BK164" s="172">
        <f>ROUND(I164*H164,2)</f>
        <v>0</v>
      </c>
      <c r="BL164" s="18" t="s">
        <v>1879</v>
      </c>
      <c r="BM164" s="18" t="s">
        <v>1261</v>
      </c>
    </row>
    <row r="165" spans="2:47" s="1" customFormat="1" ht="27">
      <c r="B165" s="35"/>
      <c r="D165" s="173" t="s">
        <v>1881</v>
      </c>
      <c r="F165" s="174" t="s">
        <v>1262</v>
      </c>
      <c r="I165" s="134"/>
      <c r="L165" s="35"/>
      <c r="M165" s="65"/>
      <c r="N165" s="36"/>
      <c r="O165" s="36"/>
      <c r="P165" s="36"/>
      <c r="Q165" s="36"/>
      <c r="R165" s="36"/>
      <c r="S165" s="36"/>
      <c r="T165" s="66"/>
      <c r="AT165" s="18" t="s">
        <v>1881</v>
      </c>
      <c r="AU165" s="18" t="s">
        <v>1828</v>
      </c>
    </row>
    <row r="166" spans="2:47" s="1" customFormat="1" ht="229.5">
      <c r="B166" s="35"/>
      <c r="D166" s="173" t="s">
        <v>1883</v>
      </c>
      <c r="F166" s="175" t="s">
        <v>303</v>
      </c>
      <c r="I166" s="134"/>
      <c r="L166" s="35"/>
      <c r="M166" s="65"/>
      <c r="N166" s="36"/>
      <c r="O166" s="36"/>
      <c r="P166" s="36"/>
      <c r="Q166" s="36"/>
      <c r="R166" s="36"/>
      <c r="S166" s="36"/>
      <c r="T166" s="66"/>
      <c r="AT166" s="18" t="s">
        <v>1883</v>
      </c>
      <c r="AU166" s="18" t="s">
        <v>1828</v>
      </c>
    </row>
    <row r="167" spans="2:51" s="12" customFormat="1" ht="13.5">
      <c r="B167" s="184"/>
      <c r="D167" s="173" t="s">
        <v>1885</v>
      </c>
      <c r="E167" s="197" t="s">
        <v>1766</v>
      </c>
      <c r="F167" s="198" t="s">
        <v>304</v>
      </c>
      <c r="H167" s="193" t="s">
        <v>1766</v>
      </c>
      <c r="I167" s="189"/>
      <c r="L167" s="184"/>
      <c r="M167" s="190"/>
      <c r="N167" s="191"/>
      <c r="O167" s="191"/>
      <c r="P167" s="191"/>
      <c r="Q167" s="191"/>
      <c r="R167" s="191"/>
      <c r="S167" s="191"/>
      <c r="T167" s="192"/>
      <c r="AT167" s="193" t="s">
        <v>1885</v>
      </c>
      <c r="AU167" s="193" t="s">
        <v>1828</v>
      </c>
      <c r="AV167" s="12" t="s">
        <v>1767</v>
      </c>
      <c r="AW167" s="12" t="s">
        <v>1783</v>
      </c>
      <c r="AX167" s="12" t="s">
        <v>1820</v>
      </c>
      <c r="AY167" s="193" t="s">
        <v>1872</v>
      </c>
    </row>
    <row r="168" spans="2:51" s="11" customFormat="1" ht="13.5">
      <c r="B168" s="176"/>
      <c r="D168" s="185" t="s">
        <v>1885</v>
      </c>
      <c r="E168" s="194" t="s">
        <v>1766</v>
      </c>
      <c r="F168" s="195" t="s">
        <v>305</v>
      </c>
      <c r="H168" s="196">
        <v>352</v>
      </c>
      <c r="I168" s="180"/>
      <c r="L168" s="176"/>
      <c r="M168" s="181"/>
      <c r="N168" s="182"/>
      <c r="O168" s="182"/>
      <c r="P168" s="182"/>
      <c r="Q168" s="182"/>
      <c r="R168" s="182"/>
      <c r="S168" s="182"/>
      <c r="T168" s="183"/>
      <c r="AT168" s="177" t="s">
        <v>1885</v>
      </c>
      <c r="AU168" s="177" t="s">
        <v>1828</v>
      </c>
      <c r="AV168" s="11" t="s">
        <v>1828</v>
      </c>
      <c r="AW168" s="11" t="s">
        <v>1783</v>
      </c>
      <c r="AX168" s="11" t="s">
        <v>1767</v>
      </c>
      <c r="AY168" s="177" t="s">
        <v>1872</v>
      </c>
    </row>
    <row r="169" spans="2:65" s="1" customFormat="1" ht="22.5" customHeight="1">
      <c r="B169" s="160"/>
      <c r="C169" s="161" t="s">
        <v>2025</v>
      </c>
      <c r="D169" s="161" t="s">
        <v>1874</v>
      </c>
      <c r="E169" s="162" t="s">
        <v>306</v>
      </c>
      <c r="F169" s="163" t="s">
        <v>307</v>
      </c>
      <c r="G169" s="164" t="s">
        <v>1942</v>
      </c>
      <c r="H169" s="165">
        <v>195</v>
      </c>
      <c r="I169" s="166"/>
      <c r="J169" s="167">
        <f>ROUND(I169*H169,2)</f>
        <v>0</v>
      </c>
      <c r="K169" s="163" t="s">
        <v>1878</v>
      </c>
      <c r="L169" s="35"/>
      <c r="M169" s="168" t="s">
        <v>1766</v>
      </c>
      <c r="N169" s="169" t="s">
        <v>1791</v>
      </c>
      <c r="O169" s="36"/>
      <c r="P169" s="170">
        <f>O169*H169</f>
        <v>0</v>
      </c>
      <c r="Q169" s="170">
        <v>0</v>
      </c>
      <c r="R169" s="170">
        <f>Q169*H169</f>
        <v>0</v>
      </c>
      <c r="S169" s="170">
        <v>0</v>
      </c>
      <c r="T169" s="171">
        <f>S169*H169</f>
        <v>0</v>
      </c>
      <c r="AR169" s="18" t="s">
        <v>1879</v>
      </c>
      <c r="AT169" s="18" t="s">
        <v>1874</v>
      </c>
      <c r="AU169" s="18" t="s">
        <v>1828</v>
      </c>
      <c r="AY169" s="18" t="s">
        <v>1872</v>
      </c>
      <c r="BE169" s="172">
        <f>IF(N169="základní",J169,0)</f>
        <v>0</v>
      </c>
      <c r="BF169" s="172">
        <f>IF(N169="snížená",J169,0)</f>
        <v>0</v>
      </c>
      <c r="BG169" s="172">
        <f>IF(N169="zákl. přenesená",J169,0)</f>
        <v>0</v>
      </c>
      <c r="BH169" s="172">
        <f>IF(N169="sníž. přenesená",J169,0)</f>
        <v>0</v>
      </c>
      <c r="BI169" s="172">
        <f>IF(N169="nulová",J169,0)</f>
        <v>0</v>
      </c>
      <c r="BJ169" s="18" t="s">
        <v>1767</v>
      </c>
      <c r="BK169" s="172">
        <f>ROUND(I169*H169,2)</f>
        <v>0</v>
      </c>
      <c r="BL169" s="18" t="s">
        <v>1879</v>
      </c>
      <c r="BM169" s="18" t="s">
        <v>308</v>
      </c>
    </row>
    <row r="170" spans="2:47" s="1" customFormat="1" ht="27">
      <c r="B170" s="35"/>
      <c r="D170" s="173" t="s">
        <v>1881</v>
      </c>
      <c r="F170" s="174" t="s">
        <v>309</v>
      </c>
      <c r="I170" s="134"/>
      <c r="L170" s="35"/>
      <c r="M170" s="65"/>
      <c r="N170" s="36"/>
      <c r="O170" s="36"/>
      <c r="P170" s="36"/>
      <c r="Q170" s="36"/>
      <c r="R170" s="36"/>
      <c r="S170" s="36"/>
      <c r="T170" s="66"/>
      <c r="AT170" s="18" t="s">
        <v>1881</v>
      </c>
      <c r="AU170" s="18" t="s">
        <v>1828</v>
      </c>
    </row>
    <row r="171" spans="2:47" s="1" customFormat="1" ht="108">
      <c r="B171" s="35"/>
      <c r="D171" s="173" t="s">
        <v>1883</v>
      </c>
      <c r="F171" s="175" t="s">
        <v>1945</v>
      </c>
      <c r="I171" s="134"/>
      <c r="L171" s="35"/>
      <c r="M171" s="65"/>
      <c r="N171" s="36"/>
      <c r="O171" s="36"/>
      <c r="P171" s="36"/>
      <c r="Q171" s="36"/>
      <c r="R171" s="36"/>
      <c r="S171" s="36"/>
      <c r="T171" s="66"/>
      <c r="AT171" s="18" t="s">
        <v>1883</v>
      </c>
      <c r="AU171" s="18" t="s">
        <v>1828</v>
      </c>
    </row>
    <row r="172" spans="2:51" s="12" customFormat="1" ht="13.5">
      <c r="B172" s="184"/>
      <c r="D172" s="173" t="s">
        <v>1885</v>
      </c>
      <c r="E172" s="197" t="s">
        <v>1766</v>
      </c>
      <c r="F172" s="198" t="s">
        <v>310</v>
      </c>
      <c r="H172" s="193" t="s">
        <v>1766</v>
      </c>
      <c r="I172" s="189"/>
      <c r="L172" s="184"/>
      <c r="M172" s="190"/>
      <c r="N172" s="191"/>
      <c r="O172" s="191"/>
      <c r="P172" s="191"/>
      <c r="Q172" s="191"/>
      <c r="R172" s="191"/>
      <c r="S172" s="191"/>
      <c r="T172" s="192"/>
      <c r="AT172" s="193" t="s">
        <v>1885</v>
      </c>
      <c r="AU172" s="193" t="s">
        <v>1828</v>
      </c>
      <c r="AV172" s="12" t="s">
        <v>1767</v>
      </c>
      <c r="AW172" s="12" t="s">
        <v>1783</v>
      </c>
      <c r="AX172" s="12" t="s">
        <v>1820</v>
      </c>
      <c r="AY172" s="193" t="s">
        <v>1872</v>
      </c>
    </row>
    <row r="173" spans="2:51" s="11" customFormat="1" ht="13.5">
      <c r="B173" s="176"/>
      <c r="D173" s="185" t="s">
        <v>1885</v>
      </c>
      <c r="E173" s="194" t="s">
        <v>1766</v>
      </c>
      <c r="F173" s="195" t="s">
        <v>311</v>
      </c>
      <c r="H173" s="196">
        <v>195</v>
      </c>
      <c r="I173" s="180"/>
      <c r="L173" s="176"/>
      <c r="M173" s="181"/>
      <c r="N173" s="182"/>
      <c r="O173" s="182"/>
      <c r="P173" s="182"/>
      <c r="Q173" s="182"/>
      <c r="R173" s="182"/>
      <c r="S173" s="182"/>
      <c r="T173" s="183"/>
      <c r="AT173" s="177" t="s">
        <v>1885</v>
      </c>
      <c r="AU173" s="177" t="s">
        <v>1828</v>
      </c>
      <c r="AV173" s="11" t="s">
        <v>1828</v>
      </c>
      <c r="AW173" s="11" t="s">
        <v>1783</v>
      </c>
      <c r="AX173" s="11" t="s">
        <v>1767</v>
      </c>
      <c r="AY173" s="177" t="s">
        <v>1872</v>
      </c>
    </row>
    <row r="174" spans="2:65" s="1" customFormat="1" ht="22.5" customHeight="1">
      <c r="B174" s="160"/>
      <c r="C174" s="161" t="s">
        <v>1751</v>
      </c>
      <c r="D174" s="161" t="s">
        <v>1874</v>
      </c>
      <c r="E174" s="162" t="s">
        <v>1954</v>
      </c>
      <c r="F174" s="163" t="s">
        <v>1955</v>
      </c>
      <c r="G174" s="164" t="s">
        <v>1942</v>
      </c>
      <c r="H174" s="165">
        <v>195</v>
      </c>
      <c r="I174" s="166"/>
      <c r="J174" s="167">
        <f>ROUND(I174*H174,2)</f>
        <v>0</v>
      </c>
      <c r="K174" s="163" t="s">
        <v>1878</v>
      </c>
      <c r="L174" s="35"/>
      <c r="M174" s="168" t="s">
        <v>1766</v>
      </c>
      <c r="N174" s="169" t="s">
        <v>1791</v>
      </c>
      <c r="O174" s="36"/>
      <c r="P174" s="170">
        <f>O174*H174</f>
        <v>0</v>
      </c>
      <c r="Q174" s="170">
        <v>0</v>
      </c>
      <c r="R174" s="170">
        <f>Q174*H174</f>
        <v>0</v>
      </c>
      <c r="S174" s="170">
        <v>0</v>
      </c>
      <c r="T174" s="171">
        <f>S174*H174</f>
        <v>0</v>
      </c>
      <c r="AR174" s="18" t="s">
        <v>1879</v>
      </c>
      <c r="AT174" s="18" t="s">
        <v>1874</v>
      </c>
      <c r="AU174" s="18" t="s">
        <v>1828</v>
      </c>
      <c r="AY174" s="18" t="s">
        <v>1872</v>
      </c>
      <c r="BE174" s="172">
        <f>IF(N174="základní",J174,0)</f>
        <v>0</v>
      </c>
      <c r="BF174" s="172">
        <f>IF(N174="snížená",J174,0)</f>
        <v>0</v>
      </c>
      <c r="BG174" s="172">
        <f>IF(N174="zákl. přenesená",J174,0)</f>
        <v>0</v>
      </c>
      <c r="BH174" s="172">
        <f>IF(N174="sníž. přenesená",J174,0)</f>
        <v>0</v>
      </c>
      <c r="BI174" s="172">
        <f>IF(N174="nulová",J174,0)</f>
        <v>0</v>
      </c>
      <c r="BJ174" s="18" t="s">
        <v>1767</v>
      </c>
      <c r="BK174" s="172">
        <f>ROUND(I174*H174,2)</f>
        <v>0</v>
      </c>
      <c r="BL174" s="18" t="s">
        <v>1879</v>
      </c>
      <c r="BM174" s="18" t="s">
        <v>1956</v>
      </c>
    </row>
    <row r="175" spans="2:47" s="1" customFormat="1" ht="27">
      <c r="B175" s="35"/>
      <c r="D175" s="173" t="s">
        <v>1881</v>
      </c>
      <c r="F175" s="174" t="s">
        <v>1957</v>
      </c>
      <c r="I175" s="134"/>
      <c r="L175" s="35"/>
      <c r="M175" s="65"/>
      <c r="N175" s="36"/>
      <c r="O175" s="36"/>
      <c r="P175" s="36"/>
      <c r="Q175" s="36"/>
      <c r="R175" s="36"/>
      <c r="S175" s="36"/>
      <c r="T175" s="66"/>
      <c r="AT175" s="18" t="s">
        <v>1881</v>
      </c>
      <c r="AU175" s="18" t="s">
        <v>1828</v>
      </c>
    </row>
    <row r="176" spans="2:47" s="1" customFormat="1" ht="108">
      <c r="B176" s="35"/>
      <c r="D176" s="185" t="s">
        <v>1883</v>
      </c>
      <c r="F176" s="208" t="s">
        <v>1945</v>
      </c>
      <c r="I176" s="134"/>
      <c r="L176" s="35"/>
      <c r="M176" s="65"/>
      <c r="N176" s="36"/>
      <c r="O176" s="36"/>
      <c r="P176" s="36"/>
      <c r="Q176" s="36"/>
      <c r="R176" s="36"/>
      <c r="S176" s="36"/>
      <c r="T176" s="66"/>
      <c r="AT176" s="18" t="s">
        <v>1883</v>
      </c>
      <c r="AU176" s="18" t="s">
        <v>1828</v>
      </c>
    </row>
    <row r="177" spans="2:65" s="1" customFormat="1" ht="22.5" customHeight="1">
      <c r="B177" s="160"/>
      <c r="C177" s="161" t="s">
        <v>2041</v>
      </c>
      <c r="D177" s="161" t="s">
        <v>1874</v>
      </c>
      <c r="E177" s="162" t="s">
        <v>1959</v>
      </c>
      <c r="F177" s="163" t="s">
        <v>1960</v>
      </c>
      <c r="G177" s="164" t="s">
        <v>1942</v>
      </c>
      <c r="H177" s="165">
        <v>116.75</v>
      </c>
      <c r="I177" s="166"/>
      <c r="J177" s="167">
        <f>ROUND(I177*H177,2)</f>
        <v>0</v>
      </c>
      <c r="K177" s="163" t="s">
        <v>1878</v>
      </c>
      <c r="L177" s="35"/>
      <c r="M177" s="168" t="s">
        <v>1766</v>
      </c>
      <c r="N177" s="169" t="s">
        <v>1791</v>
      </c>
      <c r="O177" s="36"/>
      <c r="P177" s="170">
        <f>O177*H177</f>
        <v>0</v>
      </c>
      <c r="Q177" s="170">
        <v>0</v>
      </c>
      <c r="R177" s="170">
        <f>Q177*H177</f>
        <v>0</v>
      </c>
      <c r="S177" s="170">
        <v>0</v>
      </c>
      <c r="T177" s="171">
        <f>S177*H177</f>
        <v>0</v>
      </c>
      <c r="AR177" s="18" t="s">
        <v>1879</v>
      </c>
      <c r="AT177" s="18" t="s">
        <v>1874</v>
      </c>
      <c r="AU177" s="18" t="s">
        <v>1828</v>
      </c>
      <c r="AY177" s="18" t="s">
        <v>1872</v>
      </c>
      <c r="BE177" s="172">
        <f>IF(N177="základní",J177,0)</f>
        <v>0</v>
      </c>
      <c r="BF177" s="172">
        <f>IF(N177="snížená",J177,0)</f>
        <v>0</v>
      </c>
      <c r="BG177" s="172">
        <f>IF(N177="zákl. přenesená",J177,0)</f>
        <v>0</v>
      </c>
      <c r="BH177" s="172">
        <f>IF(N177="sníž. přenesená",J177,0)</f>
        <v>0</v>
      </c>
      <c r="BI177" s="172">
        <f>IF(N177="nulová",J177,0)</f>
        <v>0</v>
      </c>
      <c r="BJ177" s="18" t="s">
        <v>1767</v>
      </c>
      <c r="BK177" s="172">
        <f>ROUND(I177*H177,2)</f>
        <v>0</v>
      </c>
      <c r="BL177" s="18" t="s">
        <v>1879</v>
      </c>
      <c r="BM177" s="18" t="s">
        <v>1961</v>
      </c>
    </row>
    <row r="178" spans="2:47" s="1" customFormat="1" ht="27">
      <c r="B178" s="35"/>
      <c r="D178" s="173" t="s">
        <v>1881</v>
      </c>
      <c r="F178" s="174" t="s">
        <v>1962</v>
      </c>
      <c r="I178" s="134"/>
      <c r="L178" s="35"/>
      <c r="M178" s="65"/>
      <c r="N178" s="36"/>
      <c r="O178" s="36"/>
      <c r="P178" s="36"/>
      <c r="Q178" s="36"/>
      <c r="R178" s="36"/>
      <c r="S178" s="36"/>
      <c r="T178" s="66"/>
      <c r="AT178" s="18" t="s">
        <v>1881</v>
      </c>
      <c r="AU178" s="18" t="s">
        <v>1828</v>
      </c>
    </row>
    <row r="179" spans="2:47" s="1" customFormat="1" ht="202.5">
      <c r="B179" s="35"/>
      <c r="D179" s="173" t="s">
        <v>1883</v>
      </c>
      <c r="F179" s="175" t="s">
        <v>1963</v>
      </c>
      <c r="I179" s="134"/>
      <c r="L179" s="35"/>
      <c r="M179" s="65"/>
      <c r="N179" s="36"/>
      <c r="O179" s="36"/>
      <c r="P179" s="36"/>
      <c r="Q179" s="36"/>
      <c r="R179" s="36"/>
      <c r="S179" s="36"/>
      <c r="T179" s="66"/>
      <c r="AT179" s="18" t="s">
        <v>1883</v>
      </c>
      <c r="AU179" s="18" t="s">
        <v>1828</v>
      </c>
    </row>
    <row r="180" spans="2:51" s="12" customFormat="1" ht="13.5">
      <c r="B180" s="184"/>
      <c r="D180" s="173" t="s">
        <v>1885</v>
      </c>
      <c r="E180" s="197" t="s">
        <v>1766</v>
      </c>
      <c r="F180" s="198" t="s">
        <v>1964</v>
      </c>
      <c r="H180" s="193" t="s">
        <v>1766</v>
      </c>
      <c r="I180" s="189"/>
      <c r="L180" s="184"/>
      <c r="M180" s="190"/>
      <c r="N180" s="191"/>
      <c r="O180" s="191"/>
      <c r="P180" s="191"/>
      <c r="Q180" s="191"/>
      <c r="R180" s="191"/>
      <c r="S180" s="191"/>
      <c r="T180" s="192"/>
      <c r="AT180" s="193" t="s">
        <v>1885</v>
      </c>
      <c r="AU180" s="193" t="s">
        <v>1828</v>
      </c>
      <c r="AV180" s="12" t="s">
        <v>1767</v>
      </c>
      <c r="AW180" s="12" t="s">
        <v>1783</v>
      </c>
      <c r="AX180" s="12" t="s">
        <v>1820</v>
      </c>
      <c r="AY180" s="193" t="s">
        <v>1872</v>
      </c>
    </row>
    <row r="181" spans="2:51" s="11" customFormat="1" ht="13.5">
      <c r="B181" s="176"/>
      <c r="D181" s="173" t="s">
        <v>1885</v>
      </c>
      <c r="E181" s="177" t="s">
        <v>1766</v>
      </c>
      <c r="F181" s="178" t="s">
        <v>312</v>
      </c>
      <c r="H181" s="179">
        <v>60.75</v>
      </c>
      <c r="I181" s="180"/>
      <c r="L181" s="176"/>
      <c r="M181" s="181"/>
      <c r="N181" s="182"/>
      <c r="O181" s="182"/>
      <c r="P181" s="182"/>
      <c r="Q181" s="182"/>
      <c r="R181" s="182"/>
      <c r="S181" s="182"/>
      <c r="T181" s="183"/>
      <c r="AT181" s="177" t="s">
        <v>1885</v>
      </c>
      <c r="AU181" s="177" t="s">
        <v>1828</v>
      </c>
      <c r="AV181" s="11" t="s">
        <v>1828</v>
      </c>
      <c r="AW181" s="11" t="s">
        <v>1783</v>
      </c>
      <c r="AX181" s="11" t="s">
        <v>1820</v>
      </c>
      <c r="AY181" s="177" t="s">
        <v>1872</v>
      </c>
    </row>
    <row r="182" spans="2:51" s="12" customFormat="1" ht="13.5">
      <c r="B182" s="184"/>
      <c r="D182" s="173" t="s">
        <v>1885</v>
      </c>
      <c r="E182" s="197" t="s">
        <v>1766</v>
      </c>
      <c r="F182" s="198" t="s">
        <v>313</v>
      </c>
      <c r="H182" s="193" t="s">
        <v>1766</v>
      </c>
      <c r="I182" s="189"/>
      <c r="L182" s="184"/>
      <c r="M182" s="190"/>
      <c r="N182" s="191"/>
      <c r="O182" s="191"/>
      <c r="P182" s="191"/>
      <c r="Q182" s="191"/>
      <c r="R182" s="191"/>
      <c r="S182" s="191"/>
      <c r="T182" s="192"/>
      <c r="AT182" s="193" t="s">
        <v>1885</v>
      </c>
      <c r="AU182" s="193" t="s">
        <v>1828</v>
      </c>
      <c r="AV182" s="12" t="s">
        <v>1767</v>
      </c>
      <c r="AW182" s="12" t="s">
        <v>1783</v>
      </c>
      <c r="AX182" s="12" t="s">
        <v>1820</v>
      </c>
      <c r="AY182" s="193" t="s">
        <v>1872</v>
      </c>
    </row>
    <row r="183" spans="2:51" s="11" customFormat="1" ht="13.5">
      <c r="B183" s="176"/>
      <c r="D183" s="173" t="s">
        <v>1885</v>
      </c>
      <c r="E183" s="177" t="s">
        <v>1766</v>
      </c>
      <c r="F183" s="178" t="s">
        <v>1766</v>
      </c>
      <c r="H183" s="179">
        <v>0</v>
      </c>
      <c r="I183" s="180"/>
      <c r="L183" s="176"/>
      <c r="M183" s="181"/>
      <c r="N183" s="182"/>
      <c r="O183" s="182"/>
      <c r="P183" s="182"/>
      <c r="Q183" s="182"/>
      <c r="R183" s="182"/>
      <c r="S183" s="182"/>
      <c r="T183" s="183"/>
      <c r="AT183" s="177" t="s">
        <v>1885</v>
      </c>
      <c r="AU183" s="177" t="s">
        <v>1828</v>
      </c>
      <c r="AV183" s="11" t="s">
        <v>1828</v>
      </c>
      <c r="AW183" s="11" t="s">
        <v>1783</v>
      </c>
      <c r="AX183" s="11" t="s">
        <v>1820</v>
      </c>
      <c r="AY183" s="177" t="s">
        <v>1872</v>
      </c>
    </row>
    <row r="184" spans="2:51" s="12" customFormat="1" ht="13.5">
      <c r="B184" s="184"/>
      <c r="D184" s="173" t="s">
        <v>1885</v>
      </c>
      <c r="E184" s="197" t="s">
        <v>1766</v>
      </c>
      <c r="F184" s="198" t="s">
        <v>314</v>
      </c>
      <c r="H184" s="193" t="s">
        <v>1766</v>
      </c>
      <c r="I184" s="189"/>
      <c r="L184" s="184"/>
      <c r="M184" s="190"/>
      <c r="N184" s="191"/>
      <c r="O184" s="191"/>
      <c r="P184" s="191"/>
      <c r="Q184" s="191"/>
      <c r="R184" s="191"/>
      <c r="S184" s="191"/>
      <c r="T184" s="192"/>
      <c r="AT184" s="193" t="s">
        <v>1885</v>
      </c>
      <c r="AU184" s="193" t="s">
        <v>1828</v>
      </c>
      <c r="AV184" s="12" t="s">
        <v>1767</v>
      </c>
      <c r="AW184" s="12" t="s">
        <v>1783</v>
      </c>
      <c r="AX184" s="12" t="s">
        <v>1820</v>
      </c>
      <c r="AY184" s="193" t="s">
        <v>1872</v>
      </c>
    </row>
    <row r="185" spans="2:51" s="11" customFormat="1" ht="13.5">
      <c r="B185" s="176"/>
      <c r="D185" s="173" t="s">
        <v>1885</v>
      </c>
      <c r="E185" s="177" t="s">
        <v>1766</v>
      </c>
      <c r="F185" s="178" t="s">
        <v>315</v>
      </c>
      <c r="H185" s="179">
        <v>56</v>
      </c>
      <c r="I185" s="180"/>
      <c r="L185" s="176"/>
      <c r="M185" s="181"/>
      <c r="N185" s="182"/>
      <c r="O185" s="182"/>
      <c r="P185" s="182"/>
      <c r="Q185" s="182"/>
      <c r="R185" s="182"/>
      <c r="S185" s="182"/>
      <c r="T185" s="183"/>
      <c r="AT185" s="177" t="s">
        <v>1885</v>
      </c>
      <c r="AU185" s="177" t="s">
        <v>1828</v>
      </c>
      <c r="AV185" s="11" t="s">
        <v>1828</v>
      </c>
      <c r="AW185" s="11" t="s">
        <v>1783</v>
      </c>
      <c r="AX185" s="11" t="s">
        <v>1820</v>
      </c>
      <c r="AY185" s="177" t="s">
        <v>1872</v>
      </c>
    </row>
    <row r="186" spans="2:51" s="12" customFormat="1" ht="13.5">
      <c r="B186" s="184"/>
      <c r="D186" s="173" t="s">
        <v>1885</v>
      </c>
      <c r="E186" s="197" t="s">
        <v>1766</v>
      </c>
      <c r="F186" s="198" t="s">
        <v>316</v>
      </c>
      <c r="H186" s="193" t="s">
        <v>1766</v>
      </c>
      <c r="I186" s="189"/>
      <c r="L186" s="184"/>
      <c r="M186" s="190"/>
      <c r="N186" s="191"/>
      <c r="O186" s="191"/>
      <c r="P186" s="191"/>
      <c r="Q186" s="191"/>
      <c r="R186" s="191"/>
      <c r="S186" s="191"/>
      <c r="T186" s="192"/>
      <c r="AT186" s="193" t="s">
        <v>1885</v>
      </c>
      <c r="AU186" s="193" t="s">
        <v>1828</v>
      </c>
      <c r="AV186" s="12" t="s">
        <v>1767</v>
      </c>
      <c r="AW186" s="12" t="s">
        <v>1783</v>
      </c>
      <c r="AX186" s="12" t="s">
        <v>1820</v>
      </c>
      <c r="AY186" s="193" t="s">
        <v>1872</v>
      </c>
    </row>
    <row r="187" spans="2:51" s="13" customFormat="1" ht="13.5">
      <c r="B187" s="199"/>
      <c r="D187" s="185" t="s">
        <v>1885</v>
      </c>
      <c r="E187" s="200" t="s">
        <v>1766</v>
      </c>
      <c r="F187" s="201" t="s">
        <v>1916</v>
      </c>
      <c r="H187" s="202">
        <v>116.75</v>
      </c>
      <c r="I187" s="203"/>
      <c r="L187" s="199"/>
      <c r="M187" s="204"/>
      <c r="N187" s="205"/>
      <c r="O187" s="205"/>
      <c r="P187" s="205"/>
      <c r="Q187" s="205"/>
      <c r="R187" s="205"/>
      <c r="S187" s="205"/>
      <c r="T187" s="206"/>
      <c r="AT187" s="207" t="s">
        <v>1885</v>
      </c>
      <c r="AU187" s="207" t="s">
        <v>1828</v>
      </c>
      <c r="AV187" s="13" t="s">
        <v>1879</v>
      </c>
      <c r="AW187" s="13" t="s">
        <v>1783</v>
      </c>
      <c r="AX187" s="13" t="s">
        <v>1767</v>
      </c>
      <c r="AY187" s="207" t="s">
        <v>1872</v>
      </c>
    </row>
    <row r="188" spans="2:65" s="1" customFormat="1" ht="22.5" customHeight="1">
      <c r="B188" s="160"/>
      <c r="C188" s="161" t="s">
        <v>2048</v>
      </c>
      <c r="D188" s="161" t="s">
        <v>1874</v>
      </c>
      <c r="E188" s="162" t="s">
        <v>1968</v>
      </c>
      <c r="F188" s="163" t="s">
        <v>1969</v>
      </c>
      <c r="G188" s="164" t="s">
        <v>1942</v>
      </c>
      <c r="H188" s="165">
        <v>116.75</v>
      </c>
      <c r="I188" s="166"/>
      <c r="J188" s="167">
        <f>ROUND(I188*H188,2)</f>
        <v>0</v>
      </c>
      <c r="K188" s="163" t="s">
        <v>1878</v>
      </c>
      <c r="L188" s="35"/>
      <c r="M188" s="168" t="s">
        <v>1766</v>
      </c>
      <c r="N188" s="169" t="s">
        <v>1791</v>
      </c>
      <c r="O188" s="36"/>
      <c r="P188" s="170">
        <f>O188*H188</f>
        <v>0</v>
      </c>
      <c r="Q188" s="170">
        <v>0</v>
      </c>
      <c r="R188" s="170">
        <f>Q188*H188</f>
        <v>0</v>
      </c>
      <c r="S188" s="170">
        <v>0</v>
      </c>
      <c r="T188" s="171">
        <f>S188*H188</f>
        <v>0</v>
      </c>
      <c r="AR188" s="18" t="s">
        <v>1879</v>
      </c>
      <c r="AT188" s="18" t="s">
        <v>1874</v>
      </c>
      <c r="AU188" s="18" t="s">
        <v>1828</v>
      </c>
      <c r="AY188" s="18" t="s">
        <v>1872</v>
      </c>
      <c r="BE188" s="172">
        <f>IF(N188="základní",J188,0)</f>
        <v>0</v>
      </c>
      <c r="BF188" s="172">
        <f>IF(N188="snížená",J188,0)</f>
        <v>0</v>
      </c>
      <c r="BG188" s="172">
        <f>IF(N188="zákl. přenesená",J188,0)</f>
        <v>0</v>
      </c>
      <c r="BH188" s="172">
        <f>IF(N188="sníž. přenesená",J188,0)</f>
        <v>0</v>
      </c>
      <c r="BI188" s="172">
        <f>IF(N188="nulová",J188,0)</f>
        <v>0</v>
      </c>
      <c r="BJ188" s="18" t="s">
        <v>1767</v>
      </c>
      <c r="BK188" s="172">
        <f>ROUND(I188*H188,2)</f>
        <v>0</v>
      </c>
      <c r="BL188" s="18" t="s">
        <v>1879</v>
      </c>
      <c r="BM188" s="18" t="s">
        <v>1970</v>
      </c>
    </row>
    <row r="189" spans="2:47" s="1" customFormat="1" ht="27">
      <c r="B189" s="35"/>
      <c r="D189" s="173" t="s">
        <v>1881</v>
      </c>
      <c r="F189" s="174" t="s">
        <v>1971</v>
      </c>
      <c r="I189" s="134"/>
      <c r="L189" s="35"/>
      <c r="M189" s="65"/>
      <c r="N189" s="36"/>
      <c r="O189" s="36"/>
      <c r="P189" s="36"/>
      <c r="Q189" s="36"/>
      <c r="R189" s="36"/>
      <c r="S189" s="36"/>
      <c r="T189" s="66"/>
      <c r="AT189" s="18" t="s">
        <v>1881</v>
      </c>
      <c r="AU189" s="18" t="s">
        <v>1828</v>
      </c>
    </row>
    <row r="190" spans="2:47" s="1" customFormat="1" ht="202.5">
      <c r="B190" s="35"/>
      <c r="D190" s="185" t="s">
        <v>1883</v>
      </c>
      <c r="F190" s="208" t="s">
        <v>1963</v>
      </c>
      <c r="I190" s="134"/>
      <c r="L190" s="35"/>
      <c r="M190" s="65"/>
      <c r="N190" s="36"/>
      <c r="O190" s="36"/>
      <c r="P190" s="36"/>
      <c r="Q190" s="36"/>
      <c r="R190" s="36"/>
      <c r="S190" s="36"/>
      <c r="T190" s="66"/>
      <c r="AT190" s="18" t="s">
        <v>1883</v>
      </c>
      <c r="AU190" s="18" t="s">
        <v>1828</v>
      </c>
    </row>
    <row r="191" spans="2:65" s="1" customFormat="1" ht="22.5" customHeight="1">
      <c r="B191" s="160"/>
      <c r="C191" s="161" t="s">
        <v>2056</v>
      </c>
      <c r="D191" s="161" t="s">
        <v>1874</v>
      </c>
      <c r="E191" s="162" t="s">
        <v>1973</v>
      </c>
      <c r="F191" s="163" t="s">
        <v>1974</v>
      </c>
      <c r="G191" s="164" t="s">
        <v>1942</v>
      </c>
      <c r="H191" s="165">
        <v>19.2</v>
      </c>
      <c r="I191" s="166"/>
      <c r="J191" s="167">
        <f>ROUND(I191*H191,2)</f>
        <v>0</v>
      </c>
      <c r="K191" s="163" t="s">
        <v>1878</v>
      </c>
      <c r="L191" s="35"/>
      <c r="M191" s="168" t="s">
        <v>1766</v>
      </c>
      <c r="N191" s="169" t="s">
        <v>1791</v>
      </c>
      <c r="O191" s="36"/>
      <c r="P191" s="170">
        <f>O191*H191</f>
        <v>0</v>
      </c>
      <c r="Q191" s="170">
        <v>0</v>
      </c>
      <c r="R191" s="170">
        <f>Q191*H191</f>
        <v>0</v>
      </c>
      <c r="S191" s="170">
        <v>0</v>
      </c>
      <c r="T191" s="171">
        <f>S191*H191</f>
        <v>0</v>
      </c>
      <c r="AR191" s="18" t="s">
        <v>1879</v>
      </c>
      <c r="AT191" s="18" t="s">
        <v>1874</v>
      </c>
      <c r="AU191" s="18" t="s">
        <v>1828</v>
      </c>
      <c r="AY191" s="18" t="s">
        <v>1872</v>
      </c>
      <c r="BE191" s="172">
        <f>IF(N191="základní",J191,0)</f>
        <v>0</v>
      </c>
      <c r="BF191" s="172">
        <f>IF(N191="snížená",J191,0)</f>
        <v>0</v>
      </c>
      <c r="BG191" s="172">
        <f>IF(N191="zákl. přenesená",J191,0)</f>
        <v>0</v>
      </c>
      <c r="BH191" s="172">
        <f>IF(N191="sníž. přenesená",J191,0)</f>
        <v>0</v>
      </c>
      <c r="BI191" s="172">
        <f>IF(N191="nulová",J191,0)</f>
        <v>0</v>
      </c>
      <c r="BJ191" s="18" t="s">
        <v>1767</v>
      </c>
      <c r="BK191" s="172">
        <f>ROUND(I191*H191,2)</f>
        <v>0</v>
      </c>
      <c r="BL191" s="18" t="s">
        <v>1879</v>
      </c>
      <c r="BM191" s="18" t="s">
        <v>1975</v>
      </c>
    </row>
    <row r="192" spans="2:47" s="1" customFormat="1" ht="27">
      <c r="B192" s="35"/>
      <c r="D192" s="173" t="s">
        <v>1881</v>
      </c>
      <c r="F192" s="174" t="s">
        <v>1976</v>
      </c>
      <c r="I192" s="134"/>
      <c r="L192" s="35"/>
      <c r="M192" s="65"/>
      <c r="N192" s="36"/>
      <c r="O192" s="36"/>
      <c r="P192" s="36"/>
      <c r="Q192" s="36"/>
      <c r="R192" s="36"/>
      <c r="S192" s="36"/>
      <c r="T192" s="66"/>
      <c r="AT192" s="18" t="s">
        <v>1881</v>
      </c>
      <c r="AU192" s="18" t="s">
        <v>1828</v>
      </c>
    </row>
    <row r="193" spans="2:47" s="1" customFormat="1" ht="94.5">
      <c r="B193" s="35"/>
      <c r="D193" s="173" t="s">
        <v>1883</v>
      </c>
      <c r="F193" s="175" t="s">
        <v>1977</v>
      </c>
      <c r="I193" s="134"/>
      <c r="L193" s="35"/>
      <c r="M193" s="65"/>
      <c r="N193" s="36"/>
      <c r="O193" s="36"/>
      <c r="P193" s="36"/>
      <c r="Q193" s="36"/>
      <c r="R193" s="36"/>
      <c r="S193" s="36"/>
      <c r="T193" s="66"/>
      <c r="AT193" s="18" t="s">
        <v>1883</v>
      </c>
      <c r="AU193" s="18" t="s">
        <v>1828</v>
      </c>
    </row>
    <row r="194" spans="2:51" s="12" customFormat="1" ht="13.5">
      <c r="B194" s="184"/>
      <c r="D194" s="173" t="s">
        <v>1885</v>
      </c>
      <c r="E194" s="197" t="s">
        <v>1766</v>
      </c>
      <c r="F194" s="198" t="s">
        <v>1978</v>
      </c>
      <c r="H194" s="193" t="s">
        <v>1766</v>
      </c>
      <c r="I194" s="189"/>
      <c r="L194" s="184"/>
      <c r="M194" s="190"/>
      <c r="N194" s="191"/>
      <c r="O194" s="191"/>
      <c r="P194" s="191"/>
      <c r="Q194" s="191"/>
      <c r="R194" s="191"/>
      <c r="S194" s="191"/>
      <c r="T194" s="192"/>
      <c r="AT194" s="193" t="s">
        <v>1885</v>
      </c>
      <c r="AU194" s="193" t="s">
        <v>1828</v>
      </c>
      <c r="AV194" s="12" t="s">
        <v>1767</v>
      </c>
      <c r="AW194" s="12" t="s">
        <v>1783</v>
      </c>
      <c r="AX194" s="12" t="s">
        <v>1820</v>
      </c>
      <c r="AY194" s="193" t="s">
        <v>1872</v>
      </c>
    </row>
    <row r="195" spans="2:51" s="11" customFormat="1" ht="13.5">
      <c r="B195" s="176"/>
      <c r="D195" s="185" t="s">
        <v>1885</v>
      </c>
      <c r="E195" s="194" t="s">
        <v>1766</v>
      </c>
      <c r="F195" s="195" t="s">
        <v>317</v>
      </c>
      <c r="H195" s="196">
        <v>19.2</v>
      </c>
      <c r="I195" s="180"/>
      <c r="L195" s="176"/>
      <c r="M195" s="181"/>
      <c r="N195" s="182"/>
      <c r="O195" s="182"/>
      <c r="P195" s="182"/>
      <c r="Q195" s="182"/>
      <c r="R195" s="182"/>
      <c r="S195" s="182"/>
      <c r="T195" s="183"/>
      <c r="AT195" s="177" t="s">
        <v>1885</v>
      </c>
      <c r="AU195" s="177" t="s">
        <v>1828</v>
      </c>
      <c r="AV195" s="11" t="s">
        <v>1828</v>
      </c>
      <c r="AW195" s="11" t="s">
        <v>1783</v>
      </c>
      <c r="AX195" s="11" t="s">
        <v>1767</v>
      </c>
      <c r="AY195" s="177" t="s">
        <v>1872</v>
      </c>
    </row>
    <row r="196" spans="2:65" s="1" customFormat="1" ht="22.5" customHeight="1">
      <c r="B196" s="160"/>
      <c r="C196" s="161" t="s">
        <v>1267</v>
      </c>
      <c r="D196" s="161" t="s">
        <v>1874</v>
      </c>
      <c r="E196" s="162" t="s">
        <v>1981</v>
      </c>
      <c r="F196" s="163" t="s">
        <v>1982</v>
      </c>
      <c r="G196" s="164" t="s">
        <v>1942</v>
      </c>
      <c r="H196" s="165">
        <v>19.2</v>
      </c>
      <c r="I196" s="166"/>
      <c r="J196" s="167">
        <f>ROUND(I196*H196,2)</f>
        <v>0</v>
      </c>
      <c r="K196" s="163" t="s">
        <v>1878</v>
      </c>
      <c r="L196" s="35"/>
      <c r="M196" s="168" t="s">
        <v>1766</v>
      </c>
      <c r="N196" s="169" t="s">
        <v>1791</v>
      </c>
      <c r="O196" s="36"/>
      <c r="P196" s="170">
        <f>O196*H196</f>
        <v>0</v>
      </c>
      <c r="Q196" s="170">
        <v>0</v>
      </c>
      <c r="R196" s="170">
        <f>Q196*H196</f>
        <v>0</v>
      </c>
      <c r="S196" s="170">
        <v>0</v>
      </c>
      <c r="T196" s="171">
        <f>S196*H196</f>
        <v>0</v>
      </c>
      <c r="AR196" s="18" t="s">
        <v>1879</v>
      </c>
      <c r="AT196" s="18" t="s">
        <v>1874</v>
      </c>
      <c r="AU196" s="18" t="s">
        <v>1828</v>
      </c>
      <c r="AY196" s="18" t="s">
        <v>1872</v>
      </c>
      <c r="BE196" s="172">
        <f>IF(N196="základní",J196,0)</f>
        <v>0</v>
      </c>
      <c r="BF196" s="172">
        <f>IF(N196="snížená",J196,0)</f>
        <v>0</v>
      </c>
      <c r="BG196" s="172">
        <f>IF(N196="zákl. přenesená",J196,0)</f>
        <v>0</v>
      </c>
      <c r="BH196" s="172">
        <f>IF(N196="sníž. přenesená",J196,0)</f>
        <v>0</v>
      </c>
      <c r="BI196" s="172">
        <f>IF(N196="nulová",J196,0)</f>
        <v>0</v>
      </c>
      <c r="BJ196" s="18" t="s">
        <v>1767</v>
      </c>
      <c r="BK196" s="172">
        <f>ROUND(I196*H196,2)</f>
        <v>0</v>
      </c>
      <c r="BL196" s="18" t="s">
        <v>1879</v>
      </c>
      <c r="BM196" s="18" t="s">
        <v>1983</v>
      </c>
    </row>
    <row r="197" spans="2:47" s="1" customFormat="1" ht="27">
      <c r="B197" s="35"/>
      <c r="D197" s="173" t="s">
        <v>1881</v>
      </c>
      <c r="F197" s="174" t="s">
        <v>1984</v>
      </c>
      <c r="I197" s="134"/>
      <c r="L197" s="35"/>
      <c r="M197" s="65"/>
      <c r="N197" s="36"/>
      <c r="O197" s="36"/>
      <c r="P197" s="36"/>
      <c r="Q197" s="36"/>
      <c r="R197" s="36"/>
      <c r="S197" s="36"/>
      <c r="T197" s="66"/>
      <c r="AT197" s="18" t="s">
        <v>1881</v>
      </c>
      <c r="AU197" s="18" t="s">
        <v>1828</v>
      </c>
    </row>
    <row r="198" spans="2:47" s="1" customFormat="1" ht="94.5">
      <c r="B198" s="35"/>
      <c r="D198" s="185" t="s">
        <v>1883</v>
      </c>
      <c r="F198" s="208" t="s">
        <v>1977</v>
      </c>
      <c r="I198" s="134"/>
      <c r="L198" s="35"/>
      <c r="M198" s="65"/>
      <c r="N198" s="36"/>
      <c r="O198" s="36"/>
      <c r="P198" s="36"/>
      <c r="Q198" s="36"/>
      <c r="R198" s="36"/>
      <c r="S198" s="36"/>
      <c r="T198" s="66"/>
      <c r="AT198" s="18" t="s">
        <v>1883</v>
      </c>
      <c r="AU198" s="18" t="s">
        <v>1828</v>
      </c>
    </row>
    <row r="199" spans="2:65" s="1" customFormat="1" ht="22.5" customHeight="1">
      <c r="B199" s="160"/>
      <c r="C199" s="161" t="s">
        <v>1273</v>
      </c>
      <c r="D199" s="161" t="s">
        <v>1874</v>
      </c>
      <c r="E199" s="162" t="s">
        <v>1985</v>
      </c>
      <c r="F199" s="163" t="s">
        <v>1986</v>
      </c>
      <c r="G199" s="164" t="s">
        <v>1942</v>
      </c>
      <c r="H199" s="165">
        <v>176.175</v>
      </c>
      <c r="I199" s="166"/>
      <c r="J199" s="167">
        <f>ROUND(I199*H199,2)</f>
        <v>0</v>
      </c>
      <c r="K199" s="163" t="s">
        <v>1878</v>
      </c>
      <c r="L199" s="35"/>
      <c r="M199" s="168" t="s">
        <v>1766</v>
      </c>
      <c r="N199" s="169" t="s">
        <v>1791</v>
      </c>
      <c r="O199" s="36"/>
      <c r="P199" s="170">
        <f>O199*H199</f>
        <v>0</v>
      </c>
      <c r="Q199" s="170">
        <v>0</v>
      </c>
      <c r="R199" s="170">
        <f>Q199*H199</f>
        <v>0</v>
      </c>
      <c r="S199" s="170">
        <v>0</v>
      </c>
      <c r="T199" s="171">
        <f>S199*H199</f>
        <v>0</v>
      </c>
      <c r="AR199" s="18" t="s">
        <v>1879</v>
      </c>
      <c r="AT199" s="18" t="s">
        <v>1874</v>
      </c>
      <c r="AU199" s="18" t="s">
        <v>1828</v>
      </c>
      <c r="AY199" s="18" t="s">
        <v>1872</v>
      </c>
      <c r="BE199" s="172">
        <f>IF(N199="základní",J199,0)</f>
        <v>0</v>
      </c>
      <c r="BF199" s="172">
        <f>IF(N199="snížená",J199,0)</f>
        <v>0</v>
      </c>
      <c r="BG199" s="172">
        <f>IF(N199="zákl. přenesená",J199,0)</f>
        <v>0</v>
      </c>
      <c r="BH199" s="172">
        <f>IF(N199="sníž. přenesená",J199,0)</f>
        <v>0</v>
      </c>
      <c r="BI199" s="172">
        <f>IF(N199="nulová",J199,0)</f>
        <v>0</v>
      </c>
      <c r="BJ199" s="18" t="s">
        <v>1767</v>
      </c>
      <c r="BK199" s="172">
        <f>ROUND(I199*H199,2)</f>
        <v>0</v>
      </c>
      <c r="BL199" s="18" t="s">
        <v>1879</v>
      </c>
      <c r="BM199" s="18" t="s">
        <v>1987</v>
      </c>
    </row>
    <row r="200" spans="2:47" s="1" customFormat="1" ht="27">
      <c r="B200" s="35"/>
      <c r="D200" s="173" t="s">
        <v>1881</v>
      </c>
      <c r="F200" s="174" t="s">
        <v>1988</v>
      </c>
      <c r="I200" s="134"/>
      <c r="L200" s="35"/>
      <c r="M200" s="65"/>
      <c r="N200" s="36"/>
      <c r="O200" s="36"/>
      <c r="P200" s="36"/>
      <c r="Q200" s="36"/>
      <c r="R200" s="36"/>
      <c r="S200" s="36"/>
      <c r="T200" s="66"/>
      <c r="AT200" s="18" t="s">
        <v>1881</v>
      </c>
      <c r="AU200" s="18" t="s">
        <v>1828</v>
      </c>
    </row>
    <row r="201" spans="2:47" s="1" customFormat="1" ht="216">
      <c r="B201" s="35"/>
      <c r="D201" s="173" t="s">
        <v>1883</v>
      </c>
      <c r="F201" s="175" t="s">
        <v>1989</v>
      </c>
      <c r="I201" s="134"/>
      <c r="L201" s="35"/>
      <c r="M201" s="65"/>
      <c r="N201" s="36"/>
      <c r="O201" s="36"/>
      <c r="P201" s="36"/>
      <c r="Q201" s="36"/>
      <c r="R201" s="36"/>
      <c r="S201" s="36"/>
      <c r="T201" s="66"/>
      <c r="AT201" s="18" t="s">
        <v>1883</v>
      </c>
      <c r="AU201" s="18" t="s">
        <v>1828</v>
      </c>
    </row>
    <row r="202" spans="2:51" s="12" customFormat="1" ht="13.5">
      <c r="B202" s="184"/>
      <c r="D202" s="173" t="s">
        <v>1885</v>
      </c>
      <c r="E202" s="197" t="s">
        <v>1766</v>
      </c>
      <c r="F202" s="198" t="s">
        <v>318</v>
      </c>
      <c r="H202" s="193" t="s">
        <v>1766</v>
      </c>
      <c r="I202" s="189"/>
      <c r="L202" s="184"/>
      <c r="M202" s="190"/>
      <c r="N202" s="191"/>
      <c r="O202" s="191"/>
      <c r="P202" s="191"/>
      <c r="Q202" s="191"/>
      <c r="R202" s="191"/>
      <c r="S202" s="191"/>
      <c r="T202" s="192"/>
      <c r="AT202" s="193" t="s">
        <v>1885</v>
      </c>
      <c r="AU202" s="193" t="s">
        <v>1828</v>
      </c>
      <c r="AV202" s="12" t="s">
        <v>1767</v>
      </c>
      <c r="AW202" s="12" t="s">
        <v>1783</v>
      </c>
      <c r="AX202" s="12" t="s">
        <v>1820</v>
      </c>
      <c r="AY202" s="193" t="s">
        <v>1872</v>
      </c>
    </row>
    <row r="203" spans="2:51" s="11" customFormat="1" ht="13.5">
      <c r="B203" s="176"/>
      <c r="D203" s="185" t="s">
        <v>1885</v>
      </c>
      <c r="E203" s="194" t="s">
        <v>1766</v>
      </c>
      <c r="F203" s="195" t="s">
        <v>319</v>
      </c>
      <c r="H203" s="196">
        <v>176.175</v>
      </c>
      <c r="I203" s="180"/>
      <c r="L203" s="176"/>
      <c r="M203" s="181"/>
      <c r="N203" s="182"/>
      <c r="O203" s="182"/>
      <c r="P203" s="182"/>
      <c r="Q203" s="182"/>
      <c r="R203" s="182"/>
      <c r="S203" s="182"/>
      <c r="T203" s="183"/>
      <c r="AT203" s="177" t="s">
        <v>1885</v>
      </c>
      <c r="AU203" s="177" t="s">
        <v>1828</v>
      </c>
      <c r="AV203" s="11" t="s">
        <v>1828</v>
      </c>
      <c r="AW203" s="11" t="s">
        <v>1783</v>
      </c>
      <c r="AX203" s="11" t="s">
        <v>1767</v>
      </c>
      <c r="AY203" s="177" t="s">
        <v>1872</v>
      </c>
    </row>
    <row r="204" spans="2:65" s="1" customFormat="1" ht="22.5" customHeight="1">
      <c r="B204" s="160"/>
      <c r="C204" s="161" t="s">
        <v>1281</v>
      </c>
      <c r="D204" s="161" t="s">
        <v>1874</v>
      </c>
      <c r="E204" s="162" t="s">
        <v>1993</v>
      </c>
      <c r="F204" s="163" t="s">
        <v>1994</v>
      </c>
      <c r="G204" s="164" t="s">
        <v>1942</v>
      </c>
      <c r="H204" s="165">
        <v>176.175</v>
      </c>
      <c r="I204" s="166"/>
      <c r="J204" s="167">
        <f>ROUND(I204*H204,2)</f>
        <v>0</v>
      </c>
      <c r="K204" s="163" t="s">
        <v>1878</v>
      </c>
      <c r="L204" s="35"/>
      <c r="M204" s="168" t="s">
        <v>1766</v>
      </c>
      <c r="N204" s="169" t="s">
        <v>1791</v>
      </c>
      <c r="O204" s="36"/>
      <c r="P204" s="170">
        <f>O204*H204</f>
        <v>0</v>
      </c>
      <c r="Q204" s="170">
        <v>0</v>
      </c>
      <c r="R204" s="170">
        <f>Q204*H204</f>
        <v>0</v>
      </c>
      <c r="S204" s="170">
        <v>0</v>
      </c>
      <c r="T204" s="171">
        <f>S204*H204</f>
        <v>0</v>
      </c>
      <c r="AR204" s="18" t="s">
        <v>1879</v>
      </c>
      <c r="AT204" s="18" t="s">
        <v>1874</v>
      </c>
      <c r="AU204" s="18" t="s">
        <v>1828</v>
      </c>
      <c r="AY204" s="18" t="s">
        <v>1872</v>
      </c>
      <c r="BE204" s="172">
        <f>IF(N204="základní",J204,0)</f>
        <v>0</v>
      </c>
      <c r="BF204" s="172">
        <f>IF(N204="snížená",J204,0)</f>
        <v>0</v>
      </c>
      <c r="BG204" s="172">
        <f>IF(N204="zákl. přenesená",J204,0)</f>
        <v>0</v>
      </c>
      <c r="BH204" s="172">
        <f>IF(N204="sníž. přenesená",J204,0)</f>
        <v>0</v>
      </c>
      <c r="BI204" s="172">
        <f>IF(N204="nulová",J204,0)</f>
        <v>0</v>
      </c>
      <c r="BJ204" s="18" t="s">
        <v>1767</v>
      </c>
      <c r="BK204" s="172">
        <f>ROUND(I204*H204,2)</f>
        <v>0</v>
      </c>
      <c r="BL204" s="18" t="s">
        <v>1879</v>
      </c>
      <c r="BM204" s="18" t="s">
        <v>1995</v>
      </c>
    </row>
    <row r="205" spans="2:47" s="1" customFormat="1" ht="27">
      <c r="B205" s="35"/>
      <c r="D205" s="173" t="s">
        <v>1881</v>
      </c>
      <c r="F205" s="174" t="s">
        <v>1996</v>
      </c>
      <c r="I205" s="134"/>
      <c r="L205" s="35"/>
      <c r="M205" s="65"/>
      <c r="N205" s="36"/>
      <c r="O205" s="36"/>
      <c r="P205" s="36"/>
      <c r="Q205" s="36"/>
      <c r="R205" s="36"/>
      <c r="S205" s="36"/>
      <c r="T205" s="66"/>
      <c r="AT205" s="18" t="s">
        <v>1881</v>
      </c>
      <c r="AU205" s="18" t="s">
        <v>1828</v>
      </c>
    </row>
    <row r="206" spans="2:47" s="1" customFormat="1" ht="216">
      <c r="B206" s="35"/>
      <c r="D206" s="185" t="s">
        <v>1883</v>
      </c>
      <c r="F206" s="208" t="s">
        <v>1989</v>
      </c>
      <c r="I206" s="134"/>
      <c r="L206" s="35"/>
      <c r="M206" s="65"/>
      <c r="N206" s="36"/>
      <c r="O206" s="36"/>
      <c r="P206" s="36"/>
      <c r="Q206" s="36"/>
      <c r="R206" s="36"/>
      <c r="S206" s="36"/>
      <c r="T206" s="66"/>
      <c r="AT206" s="18" t="s">
        <v>1883</v>
      </c>
      <c r="AU206" s="18" t="s">
        <v>1828</v>
      </c>
    </row>
    <row r="207" spans="2:65" s="1" customFormat="1" ht="22.5" customHeight="1">
      <c r="B207" s="160"/>
      <c r="C207" s="161" t="s">
        <v>1288</v>
      </c>
      <c r="D207" s="161" t="s">
        <v>1874</v>
      </c>
      <c r="E207" s="162" t="s">
        <v>1998</v>
      </c>
      <c r="F207" s="163" t="s">
        <v>1999</v>
      </c>
      <c r="G207" s="164" t="s">
        <v>1942</v>
      </c>
      <c r="H207" s="165">
        <v>312</v>
      </c>
      <c r="I207" s="166"/>
      <c r="J207" s="167">
        <f>ROUND(I207*H207,2)</f>
        <v>0</v>
      </c>
      <c r="K207" s="163" t="s">
        <v>1878</v>
      </c>
      <c r="L207" s="35"/>
      <c r="M207" s="168" t="s">
        <v>1766</v>
      </c>
      <c r="N207" s="169" t="s">
        <v>1791</v>
      </c>
      <c r="O207" s="36"/>
      <c r="P207" s="170">
        <f>O207*H207</f>
        <v>0</v>
      </c>
      <c r="Q207" s="170">
        <v>0</v>
      </c>
      <c r="R207" s="170">
        <f>Q207*H207</f>
        <v>0</v>
      </c>
      <c r="S207" s="170">
        <v>0</v>
      </c>
      <c r="T207" s="171">
        <f>S207*H207</f>
        <v>0</v>
      </c>
      <c r="AR207" s="18" t="s">
        <v>1879</v>
      </c>
      <c r="AT207" s="18" t="s">
        <v>1874</v>
      </c>
      <c r="AU207" s="18" t="s">
        <v>1828</v>
      </c>
      <c r="AY207" s="18" t="s">
        <v>1872</v>
      </c>
      <c r="BE207" s="172">
        <f>IF(N207="základní",J207,0)</f>
        <v>0</v>
      </c>
      <c r="BF207" s="172">
        <f>IF(N207="snížená",J207,0)</f>
        <v>0</v>
      </c>
      <c r="BG207" s="172">
        <f>IF(N207="zákl. přenesená",J207,0)</f>
        <v>0</v>
      </c>
      <c r="BH207" s="172">
        <f>IF(N207="sníž. přenesená",J207,0)</f>
        <v>0</v>
      </c>
      <c r="BI207" s="172">
        <f>IF(N207="nulová",J207,0)</f>
        <v>0</v>
      </c>
      <c r="BJ207" s="18" t="s">
        <v>1767</v>
      </c>
      <c r="BK207" s="172">
        <f>ROUND(I207*H207,2)</f>
        <v>0</v>
      </c>
      <c r="BL207" s="18" t="s">
        <v>1879</v>
      </c>
      <c r="BM207" s="18" t="s">
        <v>2000</v>
      </c>
    </row>
    <row r="208" spans="2:47" s="1" customFormat="1" ht="40.5">
      <c r="B208" s="35"/>
      <c r="D208" s="173" t="s">
        <v>1881</v>
      </c>
      <c r="F208" s="174" t="s">
        <v>2001</v>
      </c>
      <c r="I208" s="134"/>
      <c r="L208" s="35"/>
      <c r="M208" s="65"/>
      <c r="N208" s="36"/>
      <c r="O208" s="36"/>
      <c r="P208" s="36"/>
      <c r="Q208" s="36"/>
      <c r="R208" s="36"/>
      <c r="S208" s="36"/>
      <c r="T208" s="66"/>
      <c r="AT208" s="18" t="s">
        <v>1881</v>
      </c>
      <c r="AU208" s="18" t="s">
        <v>1828</v>
      </c>
    </row>
    <row r="209" spans="2:47" s="1" customFormat="1" ht="94.5">
      <c r="B209" s="35"/>
      <c r="D209" s="173" t="s">
        <v>1883</v>
      </c>
      <c r="F209" s="175" t="s">
        <v>2002</v>
      </c>
      <c r="I209" s="134"/>
      <c r="L209" s="35"/>
      <c r="M209" s="65"/>
      <c r="N209" s="36"/>
      <c r="O209" s="36"/>
      <c r="P209" s="36"/>
      <c r="Q209" s="36"/>
      <c r="R209" s="36"/>
      <c r="S209" s="36"/>
      <c r="T209" s="66"/>
      <c r="AT209" s="18" t="s">
        <v>1883</v>
      </c>
      <c r="AU209" s="18" t="s">
        <v>1828</v>
      </c>
    </row>
    <row r="210" spans="2:51" s="12" customFormat="1" ht="13.5">
      <c r="B210" s="184"/>
      <c r="D210" s="173" t="s">
        <v>1885</v>
      </c>
      <c r="E210" s="197" t="s">
        <v>1766</v>
      </c>
      <c r="F210" s="198" t="s">
        <v>2003</v>
      </c>
      <c r="H210" s="193" t="s">
        <v>1766</v>
      </c>
      <c r="I210" s="189"/>
      <c r="L210" s="184"/>
      <c r="M210" s="190"/>
      <c r="N210" s="191"/>
      <c r="O210" s="191"/>
      <c r="P210" s="191"/>
      <c r="Q210" s="191"/>
      <c r="R210" s="191"/>
      <c r="S210" s="191"/>
      <c r="T210" s="192"/>
      <c r="AT210" s="193" t="s">
        <v>1885</v>
      </c>
      <c r="AU210" s="193" t="s">
        <v>1828</v>
      </c>
      <c r="AV210" s="12" t="s">
        <v>1767</v>
      </c>
      <c r="AW210" s="12" t="s">
        <v>1783</v>
      </c>
      <c r="AX210" s="12" t="s">
        <v>1820</v>
      </c>
      <c r="AY210" s="193" t="s">
        <v>1872</v>
      </c>
    </row>
    <row r="211" spans="2:51" s="11" customFormat="1" ht="13.5">
      <c r="B211" s="176"/>
      <c r="D211" s="185" t="s">
        <v>1885</v>
      </c>
      <c r="E211" s="194" t="s">
        <v>1766</v>
      </c>
      <c r="F211" s="195" t="s">
        <v>320</v>
      </c>
      <c r="H211" s="196">
        <v>312</v>
      </c>
      <c r="I211" s="180"/>
      <c r="L211" s="176"/>
      <c r="M211" s="181"/>
      <c r="N211" s="182"/>
      <c r="O211" s="182"/>
      <c r="P211" s="182"/>
      <c r="Q211" s="182"/>
      <c r="R211" s="182"/>
      <c r="S211" s="182"/>
      <c r="T211" s="183"/>
      <c r="AT211" s="177" t="s">
        <v>1885</v>
      </c>
      <c r="AU211" s="177" t="s">
        <v>1828</v>
      </c>
      <c r="AV211" s="11" t="s">
        <v>1828</v>
      </c>
      <c r="AW211" s="11" t="s">
        <v>1783</v>
      </c>
      <c r="AX211" s="11" t="s">
        <v>1767</v>
      </c>
      <c r="AY211" s="177" t="s">
        <v>1872</v>
      </c>
    </row>
    <row r="212" spans="2:65" s="1" customFormat="1" ht="22.5" customHeight="1">
      <c r="B212" s="160"/>
      <c r="C212" s="161" t="s">
        <v>1296</v>
      </c>
      <c r="D212" s="161" t="s">
        <v>1874</v>
      </c>
      <c r="E212" s="162" t="s">
        <v>2006</v>
      </c>
      <c r="F212" s="163" t="s">
        <v>2007</v>
      </c>
      <c r="G212" s="164" t="s">
        <v>1942</v>
      </c>
      <c r="H212" s="165">
        <v>1212</v>
      </c>
      <c r="I212" s="166"/>
      <c r="J212" s="167">
        <f>ROUND(I212*H212,2)</f>
        <v>0</v>
      </c>
      <c r="K212" s="163" t="s">
        <v>1878</v>
      </c>
      <c r="L212" s="35"/>
      <c r="M212" s="168" t="s">
        <v>1766</v>
      </c>
      <c r="N212" s="169" t="s">
        <v>1791</v>
      </c>
      <c r="O212" s="36"/>
      <c r="P212" s="170">
        <f>O212*H212</f>
        <v>0</v>
      </c>
      <c r="Q212" s="170">
        <v>0</v>
      </c>
      <c r="R212" s="170">
        <f>Q212*H212</f>
        <v>0</v>
      </c>
      <c r="S212" s="170">
        <v>0</v>
      </c>
      <c r="T212" s="171">
        <f>S212*H212</f>
        <v>0</v>
      </c>
      <c r="AR212" s="18" t="s">
        <v>1879</v>
      </c>
      <c r="AT212" s="18" t="s">
        <v>1874</v>
      </c>
      <c r="AU212" s="18" t="s">
        <v>1828</v>
      </c>
      <c r="AY212" s="18" t="s">
        <v>1872</v>
      </c>
      <c r="BE212" s="172">
        <f>IF(N212="základní",J212,0)</f>
        <v>0</v>
      </c>
      <c r="BF212" s="172">
        <f>IF(N212="snížená",J212,0)</f>
        <v>0</v>
      </c>
      <c r="BG212" s="172">
        <f>IF(N212="zákl. přenesená",J212,0)</f>
        <v>0</v>
      </c>
      <c r="BH212" s="172">
        <f>IF(N212="sníž. přenesená",J212,0)</f>
        <v>0</v>
      </c>
      <c r="BI212" s="172">
        <f>IF(N212="nulová",J212,0)</f>
        <v>0</v>
      </c>
      <c r="BJ212" s="18" t="s">
        <v>1767</v>
      </c>
      <c r="BK212" s="172">
        <f>ROUND(I212*H212,2)</f>
        <v>0</v>
      </c>
      <c r="BL212" s="18" t="s">
        <v>1879</v>
      </c>
      <c r="BM212" s="18" t="s">
        <v>2008</v>
      </c>
    </row>
    <row r="213" spans="2:47" s="1" customFormat="1" ht="40.5">
      <c r="B213" s="35"/>
      <c r="D213" s="173" t="s">
        <v>1881</v>
      </c>
      <c r="F213" s="174" t="s">
        <v>2009</v>
      </c>
      <c r="I213" s="134"/>
      <c r="L213" s="35"/>
      <c r="M213" s="65"/>
      <c r="N213" s="36"/>
      <c r="O213" s="36"/>
      <c r="P213" s="36"/>
      <c r="Q213" s="36"/>
      <c r="R213" s="36"/>
      <c r="S213" s="36"/>
      <c r="T213" s="66"/>
      <c r="AT213" s="18" t="s">
        <v>1881</v>
      </c>
      <c r="AU213" s="18" t="s">
        <v>1828</v>
      </c>
    </row>
    <row r="214" spans="2:47" s="1" customFormat="1" ht="189">
      <c r="B214" s="35"/>
      <c r="D214" s="173" t="s">
        <v>1883</v>
      </c>
      <c r="F214" s="175" t="s">
        <v>2010</v>
      </c>
      <c r="I214" s="134"/>
      <c r="L214" s="35"/>
      <c r="M214" s="65"/>
      <c r="N214" s="36"/>
      <c r="O214" s="36"/>
      <c r="P214" s="36"/>
      <c r="Q214" s="36"/>
      <c r="R214" s="36"/>
      <c r="S214" s="36"/>
      <c r="T214" s="66"/>
      <c r="AT214" s="18" t="s">
        <v>1883</v>
      </c>
      <c r="AU214" s="18" t="s">
        <v>1828</v>
      </c>
    </row>
    <row r="215" spans="2:51" s="12" customFormat="1" ht="13.5">
      <c r="B215" s="184"/>
      <c r="D215" s="173" t="s">
        <v>1885</v>
      </c>
      <c r="E215" s="197" t="s">
        <v>1766</v>
      </c>
      <c r="F215" s="198" t="s">
        <v>321</v>
      </c>
      <c r="H215" s="193" t="s">
        <v>1766</v>
      </c>
      <c r="I215" s="189"/>
      <c r="L215" s="184"/>
      <c r="M215" s="190"/>
      <c r="N215" s="191"/>
      <c r="O215" s="191"/>
      <c r="P215" s="191"/>
      <c r="Q215" s="191"/>
      <c r="R215" s="191"/>
      <c r="S215" s="191"/>
      <c r="T215" s="192"/>
      <c r="AT215" s="193" t="s">
        <v>1885</v>
      </c>
      <c r="AU215" s="193" t="s">
        <v>1828</v>
      </c>
      <c r="AV215" s="12" t="s">
        <v>1767</v>
      </c>
      <c r="AW215" s="12" t="s">
        <v>1783</v>
      </c>
      <c r="AX215" s="12" t="s">
        <v>1820</v>
      </c>
      <c r="AY215" s="193" t="s">
        <v>1872</v>
      </c>
    </row>
    <row r="216" spans="2:51" s="11" customFormat="1" ht="13.5">
      <c r="B216" s="176"/>
      <c r="D216" s="173" t="s">
        <v>1885</v>
      </c>
      <c r="E216" s="177" t="s">
        <v>1766</v>
      </c>
      <c r="F216" s="178" t="s">
        <v>322</v>
      </c>
      <c r="H216" s="179">
        <v>86</v>
      </c>
      <c r="I216" s="180"/>
      <c r="L216" s="176"/>
      <c r="M216" s="181"/>
      <c r="N216" s="182"/>
      <c r="O216" s="182"/>
      <c r="P216" s="182"/>
      <c r="Q216" s="182"/>
      <c r="R216" s="182"/>
      <c r="S216" s="182"/>
      <c r="T216" s="183"/>
      <c r="AT216" s="177" t="s">
        <v>1885</v>
      </c>
      <c r="AU216" s="177" t="s">
        <v>1828</v>
      </c>
      <c r="AV216" s="11" t="s">
        <v>1828</v>
      </c>
      <c r="AW216" s="11" t="s">
        <v>1783</v>
      </c>
      <c r="AX216" s="11" t="s">
        <v>1820</v>
      </c>
      <c r="AY216" s="177" t="s">
        <v>1872</v>
      </c>
    </row>
    <row r="217" spans="2:51" s="11" customFormat="1" ht="13.5">
      <c r="B217" s="176"/>
      <c r="D217" s="173" t="s">
        <v>1885</v>
      </c>
      <c r="E217" s="177" t="s">
        <v>1766</v>
      </c>
      <c r="F217" s="178" t="s">
        <v>323</v>
      </c>
      <c r="H217" s="179">
        <v>84</v>
      </c>
      <c r="I217" s="180"/>
      <c r="L217" s="176"/>
      <c r="M217" s="181"/>
      <c r="N217" s="182"/>
      <c r="O217" s="182"/>
      <c r="P217" s="182"/>
      <c r="Q217" s="182"/>
      <c r="R217" s="182"/>
      <c r="S217" s="182"/>
      <c r="T217" s="183"/>
      <c r="AT217" s="177" t="s">
        <v>1885</v>
      </c>
      <c r="AU217" s="177" t="s">
        <v>1828</v>
      </c>
      <c r="AV217" s="11" t="s">
        <v>1828</v>
      </c>
      <c r="AW217" s="11" t="s">
        <v>1783</v>
      </c>
      <c r="AX217" s="11" t="s">
        <v>1820</v>
      </c>
      <c r="AY217" s="177" t="s">
        <v>1872</v>
      </c>
    </row>
    <row r="218" spans="2:51" s="11" customFormat="1" ht="13.5">
      <c r="B218" s="176"/>
      <c r="D218" s="173" t="s">
        <v>1885</v>
      </c>
      <c r="E218" s="177" t="s">
        <v>1766</v>
      </c>
      <c r="F218" s="178" t="s">
        <v>324</v>
      </c>
      <c r="H218" s="179">
        <v>212</v>
      </c>
      <c r="I218" s="180"/>
      <c r="L218" s="176"/>
      <c r="M218" s="181"/>
      <c r="N218" s="182"/>
      <c r="O218" s="182"/>
      <c r="P218" s="182"/>
      <c r="Q218" s="182"/>
      <c r="R218" s="182"/>
      <c r="S218" s="182"/>
      <c r="T218" s="183"/>
      <c r="AT218" s="177" t="s">
        <v>1885</v>
      </c>
      <c r="AU218" s="177" t="s">
        <v>1828</v>
      </c>
      <c r="AV218" s="11" t="s">
        <v>1828</v>
      </c>
      <c r="AW218" s="11" t="s">
        <v>1783</v>
      </c>
      <c r="AX218" s="11" t="s">
        <v>1820</v>
      </c>
      <c r="AY218" s="177" t="s">
        <v>1872</v>
      </c>
    </row>
    <row r="219" spans="2:51" s="11" customFormat="1" ht="13.5">
      <c r="B219" s="176"/>
      <c r="D219" s="173" t="s">
        <v>1885</v>
      </c>
      <c r="E219" s="177" t="s">
        <v>1766</v>
      </c>
      <c r="F219" s="178" t="s">
        <v>325</v>
      </c>
      <c r="H219" s="179">
        <v>150</v>
      </c>
      <c r="I219" s="180"/>
      <c r="L219" s="176"/>
      <c r="M219" s="181"/>
      <c r="N219" s="182"/>
      <c r="O219" s="182"/>
      <c r="P219" s="182"/>
      <c r="Q219" s="182"/>
      <c r="R219" s="182"/>
      <c r="S219" s="182"/>
      <c r="T219" s="183"/>
      <c r="AT219" s="177" t="s">
        <v>1885</v>
      </c>
      <c r="AU219" s="177" t="s">
        <v>1828</v>
      </c>
      <c r="AV219" s="11" t="s">
        <v>1828</v>
      </c>
      <c r="AW219" s="11" t="s">
        <v>1783</v>
      </c>
      <c r="AX219" s="11" t="s">
        <v>1820</v>
      </c>
      <c r="AY219" s="177" t="s">
        <v>1872</v>
      </c>
    </row>
    <row r="220" spans="2:51" s="11" customFormat="1" ht="13.5">
      <c r="B220" s="176"/>
      <c r="D220" s="173" t="s">
        <v>1885</v>
      </c>
      <c r="E220" s="177" t="s">
        <v>1766</v>
      </c>
      <c r="F220" s="178" t="s">
        <v>326</v>
      </c>
      <c r="H220" s="179">
        <v>680</v>
      </c>
      <c r="I220" s="180"/>
      <c r="L220" s="176"/>
      <c r="M220" s="181"/>
      <c r="N220" s="182"/>
      <c r="O220" s="182"/>
      <c r="P220" s="182"/>
      <c r="Q220" s="182"/>
      <c r="R220" s="182"/>
      <c r="S220" s="182"/>
      <c r="T220" s="183"/>
      <c r="AT220" s="177" t="s">
        <v>1885</v>
      </c>
      <c r="AU220" s="177" t="s">
        <v>1828</v>
      </c>
      <c r="AV220" s="11" t="s">
        <v>1828</v>
      </c>
      <c r="AW220" s="11" t="s">
        <v>1783</v>
      </c>
      <c r="AX220" s="11" t="s">
        <v>1820</v>
      </c>
      <c r="AY220" s="177" t="s">
        <v>1872</v>
      </c>
    </row>
    <row r="221" spans="2:51" s="13" customFormat="1" ht="13.5">
      <c r="B221" s="199"/>
      <c r="D221" s="185" t="s">
        <v>1885</v>
      </c>
      <c r="E221" s="200" t="s">
        <v>1766</v>
      </c>
      <c r="F221" s="201" t="s">
        <v>1916</v>
      </c>
      <c r="H221" s="202">
        <v>1212</v>
      </c>
      <c r="I221" s="203"/>
      <c r="L221" s="199"/>
      <c r="M221" s="204"/>
      <c r="N221" s="205"/>
      <c r="O221" s="205"/>
      <c r="P221" s="205"/>
      <c r="Q221" s="205"/>
      <c r="R221" s="205"/>
      <c r="S221" s="205"/>
      <c r="T221" s="206"/>
      <c r="AT221" s="207" t="s">
        <v>1885</v>
      </c>
      <c r="AU221" s="207" t="s">
        <v>1828</v>
      </c>
      <c r="AV221" s="13" t="s">
        <v>1879</v>
      </c>
      <c r="AW221" s="13" t="s">
        <v>1783</v>
      </c>
      <c r="AX221" s="13" t="s">
        <v>1767</v>
      </c>
      <c r="AY221" s="207" t="s">
        <v>1872</v>
      </c>
    </row>
    <row r="222" spans="2:65" s="1" customFormat="1" ht="22.5" customHeight="1">
      <c r="B222" s="160"/>
      <c r="C222" s="161" t="s">
        <v>1307</v>
      </c>
      <c r="D222" s="161" t="s">
        <v>1874</v>
      </c>
      <c r="E222" s="162" t="s">
        <v>327</v>
      </c>
      <c r="F222" s="163" t="s">
        <v>328</v>
      </c>
      <c r="G222" s="164" t="s">
        <v>1347</v>
      </c>
      <c r="H222" s="165">
        <v>1</v>
      </c>
      <c r="I222" s="166"/>
      <c r="J222" s="167">
        <f>ROUND(I222*H222,2)</f>
        <v>0</v>
      </c>
      <c r="K222" s="163" t="s">
        <v>1878</v>
      </c>
      <c r="L222" s="35"/>
      <c r="M222" s="168" t="s">
        <v>1766</v>
      </c>
      <c r="N222" s="169" t="s">
        <v>1791</v>
      </c>
      <c r="O222" s="36"/>
      <c r="P222" s="170">
        <f>O222*H222</f>
        <v>0</v>
      </c>
      <c r="Q222" s="170">
        <v>0</v>
      </c>
      <c r="R222" s="170">
        <f>Q222*H222</f>
        <v>0</v>
      </c>
      <c r="S222" s="170">
        <v>0</v>
      </c>
      <c r="T222" s="171">
        <f>S222*H222</f>
        <v>0</v>
      </c>
      <c r="AR222" s="18" t="s">
        <v>1879</v>
      </c>
      <c r="AT222" s="18" t="s">
        <v>1874</v>
      </c>
      <c r="AU222" s="18" t="s">
        <v>1828</v>
      </c>
      <c r="AY222" s="18" t="s">
        <v>1872</v>
      </c>
      <c r="BE222" s="172">
        <f>IF(N222="základní",J222,0)</f>
        <v>0</v>
      </c>
      <c r="BF222" s="172">
        <f>IF(N222="snížená",J222,0)</f>
        <v>0</v>
      </c>
      <c r="BG222" s="172">
        <f>IF(N222="zákl. přenesená",J222,0)</f>
        <v>0</v>
      </c>
      <c r="BH222" s="172">
        <f>IF(N222="sníž. přenesená",J222,0)</f>
        <v>0</v>
      </c>
      <c r="BI222" s="172">
        <f>IF(N222="nulová",J222,0)</f>
        <v>0</v>
      </c>
      <c r="BJ222" s="18" t="s">
        <v>1767</v>
      </c>
      <c r="BK222" s="172">
        <f>ROUND(I222*H222,2)</f>
        <v>0</v>
      </c>
      <c r="BL222" s="18" t="s">
        <v>1879</v>
      </c>
      <c r="BM222" s="18" t="s">
        <v>329</v>
      </c>
    </row>
    <row r="223" spans="2:47" s="1" customFormat="1" ht="27">
      <c r="B223" s="35"/>
      <c r="D223" s="173" t="s">
        <v>1881</v>
      </c>
      <c r="F223" s="174" t="s">
        <v>330</v>
      </c>
      <c r="I223" s="134"/>
      <c r="L223" s="35"/>
      <c r="M223" s="65"/>
      <c r="N223" s="36"/>
      <c r="O223" s="36"/>
      <c r="P223" s="36"/>
      <c r="Q223" s="36"/>
      <c r="R223" s="36"/>
      <c r="S223" s="36"/>
      <c r="T223" s="66"/>
      <c r="AT223" s="18" t="s">
        <v>1881</v>
      </c>
      <c r="AU223" s="18" t="s">
        <v>1828</v>
      </c>
    </row>
    <row r="224" spans="2:47" s="1" customFormat="1" ht="27">
      <c r="B224" s="35"/>
      <c r="D224" s="173" t="s">
        <v>1883</v>
      </c>
      <c r="F224" s="175" t="s">
        <v>331</v>
      </c>
      <c r="I224" s="134"/>
      <c r="L224" s="35"/>
      <c r="M224" s="65"/>
      <c r="N224" s="36"/>
      <c r="O224" s="36"/>
      <c r="P224" s="36"/>
      <c r="Q224" s="36"/>
      <c r="R224" s="36"/>
      <c r="S224" s="36"/>
      <c r="T224" s="66"/>
      <c r="AT224" s="18" t="s">
        <v>1883</v>
      </c>
      <c r="AU224" s="18" t="s">
        <v>1828</v>
      </c>
    </row>
    <row r="225" spans="2:51" s="11" customFormat="1" ht="13.5">
      <c r="B225" s="176"/>
      <c r="D225" s="185" t="s">
        <v>1885</v>
      </c>
      <c r="E225" s="194" t="s">
        <v>1766</v>
      </c>
      <c r="F225" s="195" t="s">
        <v>1189</v>
      </c>
      <c r="H225" s="196">
        <v>1</v>
      </c>
      <c r="I225" s="180"/>
      <c r="L225" s="176"/>
      <c r="M225" s="181"/>
      <c r="N225" s="182"/>
      <c r="O225" s="182"/>
      <c r="P225" s="182"/>
      <c r="Q225" s="182"/>
      <c r="R225" s="182"/>
      <c r="S225" s="182"/>
      <c r="T225" s="183"/>
      <c r="AT225" s="177" t="s">
        <v>1885</v>
      </c>
      <c r="AU225" s="177" t="s">
        <v>1828</v>
      </c>
      <c r="AV225" s="11" t="s">
        <v>1828</v>
      </c>
      <c r="AW225" s="11" t="s">
        <v>1783</v>
      </c>
      <c r="AX225" s="11" t="s">
        <v>1767</v>
      </c>
      <c r="AY225" s="177" t="s">
        <v>1872</v>
      </c>
    </row>
    <row r="226" spans="2:65" s="1" customFormat="1" ht="22.5" customHeight="1">
      <c r="B226" s="160"/>
      <c r="C226" s="161" t="s">
        <v>1315</v>
      </c>
      <c r="D226" s="161" t="s">
        <v>1874</v>
      </c>
      <c r="E226" s="162" t="s">
        <v>332</v>
      </c>
      <c r="F226" s="163" t="s">
        <v>333</v>
      </c>
      <c r="G226" s="164" t="s">
        <v>1347</v>
      </c>
      <c r="H226" s="165">
        <v>1</v>
      </c>
      <c r="I226" s="166"/>
      <c r="J226" s="167">
        <f>ROUND(I226*H226,2)</f>
        <v>0</v>
      </c>
      <c r="K226" s="163" t="s">
        <v>1878</v>
      </c>
      <c r="L226" s="35"/>
      <c r="M226" s="168" t="s">
        <v>1766</v>
      </c>
      <c r="N226" s="169" t="s">
        <v>1791</v>
      </c>
      <c r="O226" s="36"/>
      <c r="P226" s="170">
        <f>O226*H226</f>
        <v>0</v>
      </c>
      <c r="Q226" s="170">
        <v>0</v>
      </c>
      <c r="R226" s="170">
        <f>Q226*H226</f>
        <v>0</v>
      </c>
      <c r="S226" s="170">
        <v>0</v>
      </c>
      <c r="T226" s="171">
        <f>S226*H226</f>
        <v>0</v>
      </c>
      <c r="AR226" s="18" t="s">
        <v>1879</v>
      </c>
      <c r="AT226" s="18" t="s">
        <v>1874</v>
      </c>
      <c r="AU226" s="18" t="s">
        <v>1828</v>
      </c>
      <c r="AY226" s="18" t="s">
        <v>1872</v>
      </c>
      <c r="BE226" s="172">
        <f>IF(N226="základní",J226,0)</f>
        <v>0</v>
      </c>
      <c r="BF226" s="172">
        <f>IF(N226="snížená",J226,0)</f>
        <v>0</v>
      </c>
      <c r="BG226" s="172">
        <f>IF(N226="zákl. přenesená",J226,0)</f>
        <v>0</v>
      </c>
      <c r="BH226" s="172">
        <f>IF(N226="sníž. přenesená",J226,0)</f>
        <v>0</v>
      </c>
      <c r="BI226" s="172">
        <f>IF(N226="nulová",J226,0)</f>
        <v>0</v>
      </c>
      <c r="BJ226" s="18" t="s">
        <v>1767</v>
      </c>
      <c r="BK226" s="172">
        <f>ROUND(I226*H226,2)</f>
        <v>0</v>
      </c>
      <c r="BL226" s="18" t="s">
        <v>1879</v>
      </c>
      <c r="BM226" s="18" t="s">
        <v>334</v>
      </c>
    </row>
    <row r="227" spans="2:47" s="1" customFormat="1" ht="27">
      <c r="B227" s="35"/>
      <c r="D227" s="173" t="s">
        <v>1881</v>
      </c>
      <c r="F227" s="174" t="s">
        <v>335</v>
      </c>
      <c r="I227" s="134"/>
      <c r="L227" s="35"/>
      <c r="M227" s="65"/>
      <c r="N227" s="36"/>
      <c r="O227" s="36"/>
      <c r="P227" s="36"/>
      <c r="Q227" s="36"/>
      <c r="R227" s="36"/>
      <c r="S227" s="36"/>
      <c r="T227" s="66"/>
      <c r="AT227" s="18" t="s">
        <v>1881</v>
      </c>
      <c r="AU227" s="18" t="s">
        <v>1828</v>
      </c>
    </row>
    <row r="228" spans="2:47" s="1" customFormat="1" ht="27">
      <c r="B228" s="35"/>
      <c r="D228" s="173" t="s">
        <v>1883</v>
      </c>
      <c r="F228" s="175" t="s">
        <v>331</v>
      </c>
      <c r="I228" s="134"/>
      <c r="L228" s="35"/>
      <c r="M228" s="65"/>
      <c r="N228" s="36"/>
      <c r="O228" s="36"/>
      <c r="P228" s="36"/>
      <c r="Q228" s="36"/>
      <c r="R228" s="36"/>
      <c r="S228" s="36"/>
      <c r="T228" s="66"/>
      <c r="AT228" s="18" t="s">
        <v>1883</v>
      </c>
      <c r="AU228" s="18" t="s">
        <v>1828</v>
      </c>
    </row>
    <row r="229" spans="2:51" s="11" customFormat="1" ht="13.5">
      <c r="B229" s="176"/>
      <c r="D229" s="185" t="s">
        <v>1885</v>
      </c>
      <c r="E229" s="194" t="s">
        <v>1766</v>
      </c>
      <c r="F229" s="195" t="s">
        <v>1189</v>
      </c>
      <c r="H229" s="196">
        <v>1</v>
      </c>
      <c r="I229" s="180"/>
      <c r="L229" s="176"/>
      <c r="M229" s="181"/>
      <c r="N229" s="182"/>
      <c r="O229" s="182"/>
      <c r="P229" s="182"/>
      <c r="Q229" s="182"/>
      <c r="R229" s="182"/>
      <c r="S229" s="182"/>
      <c r="T229" s="183"/>
      <c r="AT229" s="177" t="s">
        <v>1885</v>
      </c>
      <c r="AU229" s="177" t="s">
        <v>1828</v>
      </c>
      <c r="AV229" s="11" t="s">
        <v>1828</v>
      </c>
      <c r="AW229" s="11" t="s">
        <v>1783</v>
      </c>
      <c r="AX229" s="11" t="s">
        <v>1767</v>
      </c>
      <c r="AY229" s="177" t="s">
        <v>1872</v>
      </c>
    </row>
    <row r="230" spans="2:65" s="1" customFormat="1" ht="22.5" customHeight="1">
      <c r="B230" s="160"/>
      <c r="C230" s="161" t="s">
        <v>1323</v>
      </c>
      <c r="D230" s="161" t="s">
        <v>1874</v>
      </c>
      <c r="E230" s="162" t="s">
        <v>336</v>
      </c>
      <c r="F230" s="163" t="s">
        <v>337</v>
      </c>
      <c r="G230" s="164" t="s">
        <v>1347</v>
      </c>
      <c r="H230" s="165">
        <v>1</v>
      </c>
      <c r="I230" s="166"/>
      <c r="J230" s="167">
        <f>ROUND(I230*H230,2)</f>
        <v>0</v>
      </c>
      <c r="K230" s="163" t="s">
        <v>1878</v>
      </c>
      <c r="L230" s="35"/>
      <c r="M230" s="168" t="s">
        <v>1766</v>
      </c>
      <c r="N230" s="169" t="s">
        <v>1791</v>
      </c>
      <c r="O230" s="36"/>
      <c r="P230" s="170">
        <f>O230*H230</f>
        <v>0</v>
      </c>
      <c r="Q230" s="170">
        <v>0</v>
      </c>
      <c r="R230" s="170">
        <f>Q230*H230</f>
        <v>0</v>
      </c>
      <c r="S230" s="170">
        <v>0</v>
      </c>
      <c r="T230" s="171">
        <f>S230*H230</f>
        <v>0</v>
      </c>
      <c r="AR230" s="18" t="s">
        <v>1879</v>
      </c>
      <c r="AT230" s="18" t="s">
        <v>1874</v>
      </c>
      <c r="AU230" s="18" t="s">
        <v>1828</v>
      </c>
      <c r="AY230" s="18" t="s">
        <v>1872</v>
      </c>
      <c r="BE230" s="172">
        <f>IF(N230="základní",J230,0)</f>
        <v>0</v>
      </c>
      <c r="BF230" s="172">
        <f>IF(N230="snížená",J230,0)</f>
        <v>0</v>
      </c>
      <c r="BG230" s="172">
        <f>IF(N230="zákl. přenesená",J230,0)</f>
        <v>0</v>
      </c>
      <c r="BH230" s="172">
        <f>IF(N230="sníž. přenesená",J230,0)</f>
        <v>0</v>
      </c>
      <c r="BI230" s="172">
        <f>IF(N230="nulová",J230,0)</f>
        <v>0</v>
      </c>
      <c r="BJ230" s="18" t="s">
        <v>1767</v>
      </c>
      <c r="BK230" s="172">
        <f>ROUND(I230*H230,2)</f>
        <v>0</v>
      </c>
      <c r="BL230" s="18" t="s">
        <v>1879</v>
      </c>
      <c r="BM230" s="18" t="s">
        <v>338</v>
      </c>
    </row>
    <row r="231" spans="2:47" s="1" customFormat="1" ht="27">
      <c r="B231" s="35"/>
      <c r="D231" s="173" t="s">
        <v>1881</v>
      </c>
      <c r="F231" s="174" t="s">
        <v>339</v>
      </c>
      <c r="I231" s="134"/>
      <c r="L231" s="35"/>
      <c r="M231" s="65"/>
      <c r="N231" s="36"/>
      <c r="O231" s="36"/>
      <c r="P231" s="36"/>
      <c r="Q231" s="36"/>
      <c r="R231" s="36"/>
      <c r="S231" s="36"/>
      <c r="T231" s="66"/>
      <c r="AT231" s="18" t="s">
        <v>1881</v>
      </c>
      <c r="AU231" s="18" t="s">
        <v>1828</v>
      </c>
    </row>
    <row r="232" spans="2:47" s="1" customFormat="1" ht="27">
      <c r="B232" s="35"/>
      <c r="D232" s="173" t="s">
        <v>1883</v>
      </c>
      <c r="F232" s="175" t="s">
        <v>331</v>
      </c>
      <c r="I232" s="134"/>
      <c r="L232" s="35"/>
      <c r="M232" s="65"/>
      <c r="N232" s="36"/>
      <c r="O232" s="36"/>
      <c r="P232" s="36"/>
      <c r="Q232" s="36"/>
      <c r="R232" s="36"/>
      <c r="S232" s="36"/>
      <c r="T232" s="66"/>
      <c r="AT232" s="18" t="s">
        <v>1883</v>
      </c>
      <c r="AU232" s="18" t="s">
        <v>1828</v>
      </c>
    </row>
    <row r="233" spans="2:51" s="11" customFormat="1" ht="13.5">
      <c r="B233" s="176"/>
      <c r="D233" s="185" t="s">
        <v>1885</v>
      </c>
      <c r="E233" s="194" t="s">
        <v>1766</v>
      </c>
      <c r="F233" s="195" t="s">
        <v>340</v>
      </c>
      <c r="H233" s="196">
        <v>1</v>
      </c>
      <c r="I233" s="180"/>
      <c r="L233" s="176"/>
      <c r="M233" s="181"/>
      <c r="N233" s="182"/>
      <c r="O233" s="182"/>
      <c r="P233" s="182"/>
      <c r="Q233" s="182"/>
      <c r="R233" s="182"/>
      <c r="S233" s="182"/>
      <c r="T233" s="183"/>
      <c r="AT233" s="177" t="s">
        <v>1885</v>
      </c>
      <c r="AU233" s="177" t="s">
        <v>1828</v>
      </c>
      <c r="AV233" s="11" t="s">
        <v>1828</v>
      </c>
      <c r="AW233" s="11" t="s">
        <v>1783</v>
      </c>
      <c r="AX233" s="11" t="s">
        <v>1767</v>
      </c>
      <c r="AY233" s="177" t="s">
        <v>1872</v>
      </c>
    </row>
    <row r="234" spans="2:65" s="1" customFormat="1" ht="22.5" customHeight="1">
      <c r="B234" s="160"/>
      <c r="C234" s="161" t="s">
        <v>1331</v>
      </c>
      <c r="D234" s="161" t="s">
        <v>1874</v>
      </c>
      <c r="E234" s="162" t="s">
        <v>341</v>
      </c>
      <c r="F234" s="163" t="s">
        <v>342</v>
      </c>
      <c r="G234" s="164" t="s">
        <v>1347</v>
      </c>
      <c r="H234" s="165">
        <v>1</v>
      </c>
      <c r="I234" s="166"/>
      <c r="J234" s="167">
        <f>ROUND(I234*H234,2)</f>
        <v>0</v>
      </c>
      <c r="K234" s="163" t="s">
        <v>1878</v>
      </c>
      <c r="L234" s="35"/>
      <c r="M234" s="168" t="s">
        <v>1766</v>
      </c>
      <c r="N234" s="169" t="s">
        <v>1791</v>
      </c>
      <c r="O234" s="36"/>
      <c r="P234" s="170">
        <f>O234*H234</f>
        <v>0</v>
      </c>
      <c r="Q234" s="170">
        <v>0</v>
      </c>
      <c r="R234" s="170">
        <f>Q234*H234</f>
        <v>0</v>
      </c>
      <c r="S234" s="170">
        <v>0</v>
      </c>
      <c r="T234" s="171">
        <f>S234*H234</f>
        <v>0</v>
      </c>
      <c r="AR234" s="18" t="s">
        <v>1879</v>
      </c>
      <c r="AT234" s="18" t="s">
        <v>1874</v>
      </c>
      <c r="AU234" s="18" t="s">
        <v>1828</v>
      </c>
      <c r="AY234" s="18" t="s">
        <v>1872</v>
      </c>
      <c r="BE234" s="172">
        <f>IF(N234="základní",J234,0)</f>
        <v>0</v>
      </c>
      <c r="BF234" s="172">
        <f>IF(N234="snížená",J234,0)</f>
        <v>0</v>
      </c>
      <c r="BG234" s="172">
        <f>IF(N234="zákl. přenesená",J234,0)</f>
        <v>0</v>
      </c>
      <c r="BH234" s="172">
        <f>IF(N234="sníž. přenesená",J234,0)</f>
        <v>0</v>
      </c>
      <c r="BI234" s="172">
        <f>IF(N234="nulová",J234,0)</f>
        <v>0</v>
      </c>
      <c r="BJ234" s="18" t="s">
        <v>1767</v>
      </c>
      <c r="BK234" s="172">
        <f>ROUND(I234*H234,2)</f>
        <v>0</v>
      </c>
      <c r="BL234" s="18" t="s">
        <v>1879</v>
      </c>
      <c r="BM234" s="18" t="s">
        <v>343</v>
      </c>
    </row>
    <row r="235" spans="2:47" s="1" customFormat="1" ht="27">
      <c r="B235" s="35"/>
      <c r="D235" s="173" t="s">
        <v>1881</v>
      </c>
      <c r="F235" s="174" t="s">
        <v>344</v>
      </c>
      <c r="I235" s="134"/>
      <c r="L235" s="35"/>
      <c r="M235" s="65"/>
      <c r="N235" s="36"/>
      <c r="O235" s="36"/>
      <c r="P235" s="36"/>
      <c r="Q235" s="36"/>
      <c r="R235" s="36"/>
      <c r="S235" s="36"/>
      <c r="T235" s="66"/>
      <c r="AT235" s="18" t="s">
        <v>1881</v>
      </c>
      <c r="AU235" s="18" t="s">
        <v>1828</v>
      </c>
    </row>
    <row r="236" spans="2:47" s="1" customFormat="1" ht="27">
      <c r="B236" s="35"/>
      <c r="D236" s="173" t="s">
        <v>1883</v>
      </c>
      <c r="F236" s="175" t="s">
        <v>331</v>
      </c>
      <c r="I236" s="134"/>
      <c r="L236" s="35"/>
      <c r="M236" s="65"/>
      <c r="N236" s="36"/>
      <c r="O236" s="36"/>
      <c r="P236" s="36"/>
      <c r="Q236" s="36"/>
      <c r="R236" s="36"/>
      <c r="S236" s="36"/>
      <c r="T236" s="66"/>
      <c r="AT236" s="18" t="s">
        <v>1883</v>
      </c>
      <c r="AU236" s="18" t="s">
        <v>1828</v>
      </c>
    </row>
    <row r="237" spans="2:51" s="11" customFormat="1" ht="13.5">
      <c r="B237" s="176"/>
      <c r="D237" s="185" t="s">
        <v>1885</v>
      </c>
      <c r="E237" s="194" t="s">
        <v>1766</v>
      </c>
      <c r="F237" s="195" t="s">
        <v>340</v>
      </c>
      <c r="H237" s="196">
        <v>1</v>
      </c>
      <c r="I237" s="180"/>
      <c r="L237" s="176"/>
      <c r="M237" s="181"/>
      <c r="N237" s="182"/>
      <c r="O237" s="182"/>
      <c r="P237" s="182"/>
      <c r="Q237" s="182"/>
      <c r="R237" s="182"/>
      <c r="S237" s="182"/>
      <c r="T237" s="183"/>
      <c r="AT237" s="177" t="s">
        <v>1885</v>
      </c>
      <c r="AU237" s="177" t="s">
        <v>1828</v>
      </c>
      <c r="AV237" s="11" t="s">
        <v>1828</v>
      </c>
      <c r="AW237" s="11" t="s">
        <v>1783</v>
      </c>
      <c r="AX237" s="11" t="s">
        <v>1767</v>
      </c>
      <c r="AY237" s="177" t="s">
        <v>1872</v>
      </c>
    </row>
    <row r="238" spans="2:65" s="1" customFormat="1" ht="22.5" customHeight="1">
      <c r="B238" s="160"/>
      <c r="C238" s="161" t="s">
        <v>1336</v>
      </c>
      <c r="D238" s="161" t="s">
        <v>1874</v>
      </c>
      <c r="E238" s="162" t="s">
        <v>345</v>
      </c>
      <c r="F238" s="163" t="s">
        <v>346</v>
      </c>
      <c r="G238" s="164" t="s">
        <v>1942</v>
      </c>
      <c r="H238" s="165">
        <v>12</v>
      </c>
      <c r="I238" s="166"/>
      <c r="J238" s="167">
        <f>ROUND(I238*H238,2)</f>
        <v>0</v>
      </c>
      <c r="K238" s="163" t="s">
        <v>1878</v>
      </c>
      <c r="L238" s="35"/>
      <c r="M238" s="168" t="s">
        <v>1766</v>
      </c>
      <c r="N238" s="169" t="s">
        <v>1791</v>
      </c>
      <c r="O238" s="36"/>
      <c r="P238" s="170">
        <f>O238*H238</f>
        <v>0</v>
      </c>
      <c r="Q238" s="170">
        <v>0</v>
      </c>
      <c r="R238" s="170">
        <f>Q238*H238</f>
        <v>0</v>
      </c>
      <c r="S238" s="170">
        <v>0</v>
      </c>
      <c r="T238" s="171">
        <f>S238*H238</f>
        <v>0</v>
      </c>
      <c r="AR238" s="18" t="s">
        <v>1879</v>
      </c>
      <c r="AT238" s="18" t="s">
        <v>1874</v>
      </c>
      <c r="AU238" s="18" t="s">
        <v>1828</v>
      </c>
      <c r="AY238" s="18" t="s">
        <v>1872</v>
      </c>
      <c r="BE238" s="172">
        <f>IF(N238="základní",J238,0)</f>
        <v>0</v>
      </c>
      <c r="BF238" s="172">
        <f>IF(N238="snížená",J238,0)</f>
        <v>0</v>
      </c>
      <c r="BG238" s="172">
        <f>IF(N238="zákl. přenesená",J238,0)</f>
        <v>0</v>
      </c>
      <c r="BH238" s="172">
        <f>IF(N238="sníž. přenesená",J238,0)</f>
        <v>0</v>
      </c>
      <c r="BI238" s="172">
        <f>IF(N238="nulová",J238,0)</f>
        <v>0</v>
      </c>
      <c r="BJ238" s="18" t="s">
        <v>1767</v>
      </c>
      <c r="BK238" s="172">
        <f>ROUND(I238*H238,2)</f>
        <v>0</v>
      </c>
      <c r="BL238" s="18" t="s">
        <v>1879</v>
      </c>
      <c r="BM238" s="18" t="s">
        <v>347</v>
      </c>
    </row>
    <row r="239" spans="2:47" s="1" customFormat="1" ht="40.5">
      <c r="B239" s="35"/>
      <c r="D239" s="173" t="s">
        <v>1881</v>
      </c>
      <c r="F239" s="174" t="s">
        <v>348</v>
      </c>
      <c r="I239" s="134"/>
      <c r="L239" s="35"/>
      <c r="M239" s="65"/>
      <c r="N239" s="36"/>
      <c r="O239" s="36"/>
      <c r="P239" s="36"/>
      <c r="Q239" s="36"/>
      <c r="R239" s="36"/>
      <c r="S239" s="36"/>
      <c r="T239" s="66"/>
      <c r="AT239" s="18" t="s">
        <v>1881</v>
      </c>
      <c r="AU239" s="18" t="s">
        <v>1828</v>
      </c>
    </row>
    <row r="240" spans="2:47" s="1" customFormat="1" ht="189">
      <c r="B240" s="35"/>
      <c r="D240" s="173" t="s">
        <v>1883</v>
      </c>
      <c r="F240" s="175" t="s">
        <v>2010</v>
      </c>
      <c r="I240" s="134"/>
      <c r="L240" s="35"/>
      <c r="M240" s="65"/>
      <c r="N240" s="36"/>
      <c r="O240" s="36"/>
      <c r="P240" s="36"/>
      <c r="Q240" s="36"/>
      <c r="R240" s="36"/>
      <c r="S240" s="36"/>
      <c r="T240" s="66"/>
      <c r="AT240" s="18" t="s">
        <v>1883</v>
      </c>
      <c r="AU240" s="18" t="s">
        <v>1828</v>
      </c>
    </row>
    <row r="241" spans="2:51" s="12" customFormat="1" ht="13.5">
      <c r="B241" s="184"/>
      <c r="D241" s="173" t="s">
        <v>1885</v>
      </c>
      <c r="E241" s="197" t="s">
        <v>1766</v>
      </c>
      <c r="F241" s="198" t="s">
        <v>349</v>
      </c>
      <c r="H241" s="193" t="s">
        <v>1766</v>
      </c>
      <c r="I241" s="189"/>
      <c r="L241" s="184"/>
      <c r="M241" s="190"/>
      <c r="N241" s="191"/>
      <c r="O241" s="191"/>
      <c r="P241" s="191"/>
      <c r="Q241" s="191"/>
      <c r="R241" s="191"/>
      <c r="S241" s="191"/>
      <c r="T241" s="192"/>
      <c r="AT241" s="193" t="s">
        <v>1885</v>
      </c>
      <c r="AU241" s="193" t="s">
        <v>1828</v>
      </c>
      <c r="AV241" s="12" t="s">
        <v>1767</v>
      </c>
      <c r="AW241" s="12" t="s">
        <v>1783</v>
      </c>
      <c r="AX241" s="12" t="s">
        <v>1820</v>
      </c>
      <c r="AY241" s="193" t="s">
        <v>1872</v>
      </c>
    </row>
    <row r="242" spans="2:51" s="11" customFormat="1" ht="13.5">
      <c r="B242" s="176"/>
      <c r="D242" s="173" t="s">
        <v>1885</v>
      </c>
      <c r="E242" s="177" t="s">
        <v>1766</v>
      </c>
      <c r="F242" s="178" t="s">
        <v>350</v>
      </c>
      <c r="H242" s="179">
        <v>352</v>
      </c>
      <c r="I242" s="180"/>
      <c r="L242" s="176"/>
      <c r="M242" s="181"/>
      <c r="N242" s="182"/>
      <c r="O242" s="182"/>
      <c r="P242" s="182"/>
      <c r="Q242" s="182"/>
      <c r="R242" s="182"/>
      <c r="S242" s="182"/>
      <c r="T242" s="183"/>
      <c r="AT242" s="177" t="s">
        <v>1885</v>
      </c>
      <c r="AU242" s="177" t="s">
        <v>1828</v>
      </c>
      <c r="AV242" s="11" t="s">
        <v>1828</v>
      </c>
      <c r="AW242" s="11" t="s">
        <v>1783</v>
      </c>
      <c r="AX242" s="11" t="s">
        <v>1820</v>
      </c>
      <c r="AY242" s="177" t="s">
        <v>1872</v>
      </c>
    </row>
    <row r="243" spans="2:51" s="11" customFormat="1" ht="13.5">
      <c r="B243" s="176"/>
      <c r="D243" s="173" t="s">
        <v>1885</v>
      </c>
      <c r="E243" s="177" t="s">
        <v>1766</v>
      </c>
      <c r="F243" s="178" t="s">
        <v>351</v>
      </c>
      <c r="H243" s="179">
        <v>-340</v>
      </c>
      <c r="I243" s="180"/>
      <c r="L243" s="176"/>
      <c r="M243" s="181"/>
      <c r="N243" s="182"/>
      <c r="O243" s="182"/>
      <c r="P243" s="182"/>
      <c r="Q243" s="182"/>
      <c r="R243" s="182"/>
      <c r="S243" s="182"/>
      <c r="T243" s="183"/>
      <c r="AT243" s="177" t="s">
        <v>1885</v>
      </c>
      <c r="AU243" s="177" t="s">
        <v>1828</v>
      </c>
      <c r="AV243" s="11" t="s">
        <v>1828</v>
      </c>
      <c r="AW243" s="11" t="s">
        <v>1783</v>
      </c>
      <c r="AX243" s="11" t="s">
        <v>1820</v>
      </c>
      <c r="AY243" s="177" t="s">
        <v>1872</v>
      </c>
    </row>
    <row r="244" spans="2:51" s="13" customFormat="1" ht="13.5">
      <c r="B244" s="199"/>
      <c r="D244" s="185" t="s">
        <v>1885</v>
      </c>
      <c r="E244" s="200" t="s">
        <v>1766</v>
      </c>
      <c r="F244" s="201" t="s">
        <v>1916</v>
      </c>
      <c r="H244" s="202">
        <v>12</v>
      </c>
      <c r="I244" s="203"/>
      <c r="L244" s="199"/>
      <c r="M244" s="204"/>
      <c r="N244" s="205"/>
      <c r="O244" s="205"/>
      <c r="P244" s="205"/>
      <c r="Q244" s="205"/>
      <c r="R244" s="205"/>
      <c r="S244" s="205"/>
      <c r="T244" s="206"/>
      <c r="AT244" s="207" t="s">
        <v>1885</v>
      </c>
      <c r="AU244" s="207" t="s">
        <v>1828</v>
      </c>
      <c r="AV244" s="13" t="s">
        <v>1879</v>
      </c>
      <c r="AW244" s="13" t="s">
        <v>1783</v>
      </c>
      <c r="AX244" s="13" t="s">
        <v>1767</v>
      </c>
      <c r="AY244" s="207" t="s">
        <v>1872</v>
      </c>
    </row>
    <row r="245" spans="2:65" s="1" customFormat="1" ht="22.5" customHeight="1">
      <c r="B245" s="160"/>
      <c r="C245" s="161" t="s">
        <v>1344</v>
      </c>
      <c r="D245" s="161" t="s">
        <v>1874</v>
      </c>
      <c r="E245" s="162" t="s">
        <v>2016</v>
      </c>
      <c r="F245" s="163" t="s">
        <v>2017</v>
      </c>
      <c r="G245" s="164" t="s">
        <v>1942</v>
      </c>
      <c r="H245" s="165">
        <v>241</v>
      </c>
      <c r="I245" s="166"/>
      <c r="J245" s="167">
        <f>ROUND(I245*H245,2)</f>
        <v>0</v>
      </c>
      <c r="K245" s="163" t="s">
        <v>1878</v>
      </c>
      <c r="L245" s="35"/>
      <c r="M245" s="168" t="s">
        <v>1766</v>
      </c>
      <c r="N245" s="169" t="s">
        <v>1791</v>
      </c>
      <c r="O245" s="36"/>
      <c r="P245" s="170">
        <f>O245*H245</f>
        <v>0</v>
      </c>
      <c r="Q245" s="170">
        <v>0</v>
      </c>
      <c r="R245" s="170">
        <f>Q245*H245</f>
        <v>0</v>
      </c>
      <c r="S245" s="170">
        <v>0</v>
      </c>
      <c r="T245" s="171">
        <f>S245*H245</f>
        <v>0</v>
      </c>
      <c r="AR245" s="18" t="s">
        <v>1879</v>
      </c>
      <c r="AT245" s="18" t="s">
        <v>1874</v>
      </c>
      <c r="AU245" s="18" t="s">
        <v>1828</v>
      </c>
      <c r="AY245" s="18" t="s">
        <v>1872</v>
      </c>
      <c r="BE245" s="172">
        <f>IF(N245="základní",J245,0)</f>
        <v>0</v>
      </c>
      <c r="BF245" s="172">
        <f>IF(N245="snížená",J245,0)</f>
        <v>0</v>
      </c>
      <c r="BG245" s="172">
        <f>IF(N245="zákl. přenesená",J245,0)</f>
        <v>0</v>
      </c>
      <c r="BH245" s="172">
        <f>IF(N245="sníž. přenesená",J245,0)</f>
        <v>0</v>
      </c>
      <c r="BI245" s="172">
        <f>IF(N245="nulová",J245,0)</f>
        <v>0</v>
      </c>
      <c r="BJ245" s="18" t="s">
        <v>1767</v>
      </c>
      <c r="BK245" s="172">
        <f>ROUND(I245*H245,2)</f>
        <v>0</v>
      </c>
      <c r="BL245" s="18" t="s">
        <v>1879</v>
      </c>
      <c r="BM245" s="18" t="s">
        <v>2018</v>
      </c>
    </row>
    <row r="246" spans="2:47" s="1" customFormat="1" ht="40.5">
      <c r="B246" s="35"/>
      <c r="D246" s="173" t="s">
        <v>1881</v>
      </c>
      <c r="F246" s="174" t="s">
        <v>2019</v>
      </c>
      <c r="I246" s="134"/>
      <c r="L246" s="35"/>
      <c r="M246" s="65"/>
      <c r="N246" s="36"/>
      <c r="O246" s="36"/>
      <c r="P246" s="36"/>
      <c r="Q246" s="36"/>
      <c r="R246" s="36"/>
      <c r="S246" s="36"/>
      <c r="T246" s="66"/>
      <c r="AT246" s="18" t="s">
        <v>1881</v>
      </c>
      <c r="AU246" s="18" t="s">
        <v>1828</v>
      </c>
    </row>
    <row r="247" spans="2:47" s="1" customFormat="1" ht="189">
      <c r="B247" s="35"/>
      <c r="D247" s="173" t="s">
        <v>1883</v>
      </c>
      <c r="F247" s="175" t="s">
        <v>2010</v>
      </c>
      <c r="I247" s="134"/>
      <c r="L247" s="35"/>
      <c r="M247" s="65"/>
      <c r="N247" s="36"/>
      <c r="O247" s="36"/>
      <c r="P247" s="36"/>
      <c r="Q247" s="36"/>
      <c r="R247" s="36"/>
      <c r="S247" s="36"/>
      <c r="T247" s="66"/>
      <c r="AT247" s="18" t="s">
        <v>1883</v>
      </c>
      <c r="AU247" s="18" t="s">
        <v>1828</v>
      </c>
    </row>
    <row r="248" spans="2:51" s="12" customFormat="1" ht="13.5">
      <c r="B248" s="184"/>
      <c r="D248" s="173" t="s">
        <v>1885</v>
      </c>
      <c r="E248" s="197" t="s">
        <v>1766</v>
      </c>
      <c r="F248" s="198" t="s">
        <v>2020</v>
      </c>
      <c r="H248" s="193" t="s">
        <v>1766</v>
      </c>
      <c r="I248" s="189"/>
      <c r="L248" s="184"/>
      <c r="M248" s="190"/>
      <c r="N248" s="191"/>
      <c r="O248" s="191"/>
      <c r="P248" s="191"/>
      <c r="Q248" s="191"/>
      <c r="R248" s="191"/>
      <c r="S248" s="191"/>
      <c r="T248" s="192"/>
      <c r="AT248" s="193" t="s">
        <v>1885</v>
      </c>
      <c r="AU248" s="193" t="s">
        <v>1828</v>
      </c>
      <c r="AV248" s="12" t="s">
        <v>1767</v>
      </c>
      <c r="AW248" s="12" t="s">
        <v>1783</v>
      </c>
      <c r="AX248" s="12" t="s">
        <v>1820</v>
      </c>
      <c r="AY248" s="193" t="s">
        <v>1872</v>
      </c>
    </row>
    <row r="249" spans="2:51" s="11" customFormat="1" ht="13.5">
      <c r="B249" s="176"/>
      <c r="D249" s="173" t="s">
        <v>1885</v>
      </c>
      <c r="E249" s="177" t="s">
        <v>1766</v>
      </c>
      <c r="F249" s="178" t="s">
        <v>352</v>
      </c>
      <c r="H249" s="179">
        <v>507</v>
      </c>
      <c r="I249" s="180"/>
      <c r="L249" s="176"/>
      <c r="M249" s="181"/>
      <c r="N249" s="182"/>
      <c r="O249" s="182"/>
      <c r="P249" s="182"/>
      <c r="Q249" s="182"/>
      <c r="R249" s="182"/>
      <c r="S249" s="182"/>
      <c r="T249" s="183"/>
      <c r="AT249" s="177" t="s">
        <v>1885</v>
      </c>
      <c r="AU249" s="177" t="s">
        <v>1828</v>
      </c>
      <c r="AV249" s="11" t="s">
        <v>1828</v>
      </c>
      <c r="AW249" s="11" t="s">
        <v>1783</v>
      </c>
      <c r="AX249" s="11" t="s">
        <v>1820</v>
      </c>
      <c r="AY249" s="177" t="s">
        <v>1872</v>
      </c>
    </row>
    <row r="250" spans="2:51" s="11" customFormat="1" ht="13.5">
      <c r="B250" s="176"/>
      <c r="D250" s="173" t="s">
        <v>1885</v>
      </c>
      <c r="E250" s="177" t="s">
        <v>1766</v>
      </c>
      <c r="F250" s="178" t="s">
        <v>353</v>
      </c>
      <c r="H250" s="179">
        <v>-43</v>
      </c>
      <c r="I250" s="180"/>
      <c r="L250" s="176"/>
      <c r="M250" s="181"/>
      <c r="N250" s="182"/>
      <c r="O250" s="182"/>
      <c r="P250" s="182"/>
      <c r="Q250" s="182"/>
      <c r="R250" s="182"/>
      <c r="S250" s="182"/>
      <c r="T250" s="183"/>
      <c r="AT250" s="177" t="s">
        <v>1885</v>
      </c>
      <c r="AU250" s="177" t="s">
        <v>1828</v>
      </c>
      <c r="AV250" s="11" t="s">
        <v>1828</v>
      </c>
      <c r="AW250" s="11" t="s">
        <v>1783</v>
      </c>
      <c r="AX250" s="11" t="s">
        <v>1820</v>
      </c>
      <c r="AY250" s="177" t="s">
        <v>1872</v>
      </c>
    </row>
    <row r="251" spans="2:51" s="11" customFormat="1" ht="13.5">
      <c r="B251" s="176"/>
      <c r="D251" s="173" t="s">
        <v>1885</v>
      </c>
      <c r="E251" s="177" t="s">
        <v>1766</v>
      </c>
      <c r="F251" s="178" t="s">
        <v>354</v>
      </c>
      <c r="H251" s="179">
        <v>-42</v>
      </c>
      <c r="I251" s="180"/>
      <c r="L251" s="176"/>
      <c r="M251" s="181"/>
      <c r="N251" s="182"/>
      <c r="O251" s="182"/>
      <c r="P251" s="182"/>
      <c r="Q251" s="182"/>
      <c r="R251" s="182"/>
      <c r="S251" s="182"/>
      <c r="T251" s="183"/>
      <c r="AT251" s="177" t="s">
        <v>1885</v>
      </c>
      <c r="AU251" s="177" t="s">
        <v>1828</v>
      </c>
      <c r="AV251" s="11" t="s">
        <v>1828</v>
      </c>
      <c r="AW251" s="11" t="s">
        <v>1783</v>
      </c>
      <c r="AX251" s="11" t="s">
        <v>1820</v>
      </c>
      <c r="AY251" s="177" t="s">
        <v>1872</v>
      </c>
    </row>
    <row r="252" spans="2:51" s="11" customFormat="1" ht="13.5">
      <c r="B252" s="176"/>
      <c r="D252" s="173" t="s">
        <v>1885</v>
      </c>
      <c r="E252" s="177" t="s">
        <v>1766</v>
      </c>
      <c r="F252" s="178" t="s">
        <v>355</v>
      </c>
      <c r="H252" s="179">
        <v>-106</v>
      </c>
      <c r="I252" s="180"/>
      <c r="L252" s="176"/>
      <c r="M252" s="181"/>
      <c r="N252" s="182"/>
      <c r="O252" s="182"/>
      <c r="P252" s="182"/>
      <c r="Q252" s="182"/>
      <c r="R252" s="182"/>
      <c r="S252" s="182"/>
      <c r="T252" s="183"/>
      <c r="AT252" s="177" t="s">
        <v>1885</v>
      </c>
      <c r="AU252" s="177" t="s">
        <v>1828</v>
      </c>
      <c r="AV252" s="11" t="s">
        <v>1828</v>
      </c>
      <c r="AW252" s="11" t="s">
        <v>1783</v>
      </c>
      <c r="AX252" s="11" t="s">
        <v>1820</v>
      </c>
      <c r="AY252" s="177" t="s">
        <v>1872</v>
      </c>
    </row>
    <row r="253" spans="2:51" s="11" customFormat="1" ht="13.5">
      <c r="B253" s="176"/>
      <c r="D253" s="173" t="s">
        <v>1885</v>
      </c>
      <c r="E253" s="177" t="s">
        <v>1766</v>
      </c>
      <c r="F253" s="178" t="s">
        <v>356</v>
      </c>
      <c r="H253" s="179">
        <v>-75</v>
      </c>
      <c r="I253" s="180"/>
      <c r="L253" s="176"/>
      <c r="M253" s="181"/>
      <c r="N253" s="182"/>
      <c r="O253" s="182"/>
      <c r="P253" s="182"/>
      <c r="Q253" s="182"/>
      <c r="R253" s="182"/>
      <c r="S253" s="182"/>
      <c r="T253" s="183"/>
      <c r="AT253" s="177" t="s">
        <v>1885</v>
      </c>
      <c r="AU253" s="177" t="s">
        <v>1828</v>
      </c>
      <c r="AV253" s="11" t="s">
        <v>1828</v>
      </c>
      <c r="AW253" s="11" t="s">
        <v>1783</v>
      </c>
      <c r="AX253" s="11" t="s">
        <v>1820</v>
      </c>
      <c r="AY253" s="177" t="s">
        <v>1872</v>
      </c>
    </row>
    <row r="254" spans="2:51" s="13" customFormat="1" ht="13.5">
      <c r="B254" s="199"/>
      <c r="D254" s="185" t="s">
        <v>1885</v>
      </c>
      <c r="E254" s="200" t="s">
        <v>1766</v>
      </c>
      <c r="F254" s="201" t="s">
        <v>1916</v>
      </c>
      <c r="H254" s="202">
        <v>241</v>
      </c>
      <c r="I254" s="203"/>
      <c r="L254" s="199"/>
      <c r="M254" s="204"/>
      <c r="N254" s="205"/>
      <c r="O254" s="205"/>
      <c r="P254" s="205"/>
      <c r="Q254" s="205"/>
      <c r="R254" s="205"/>
      <c r="S254" s="205"/>
      <c r="T254" s="206"/>
      <c r="AT254" s="207" t="s">
        <v>1885</v>
      </c>
      <c r="AU254" s="207" t="s">
        <v>1828</v>
      </c>
      <c r="AV254" s="13" t="s">
        <v>1879</v>
      </c>
      <c r="AW254" s="13" t="s">
        <v>1783</v>
      </c>
      <c r="AX254" s="13" t="s">
        <v>1767</v>
      </c>
      <c r="AY254" s="207" t="s">
        <v>1872</v>
      </c>
    </row>
    <row r="255" spans="2:65" s="1" customFormat="1" ht="31.5" customHeight="1">
      <c r="B255" s="160"/>
      <c r="C255" s="161" t="s">
        <v>1352</v>
      </c>
      <c r="D255" s="161" t="s">
        <v>1874</v>
      </c>
      <c r="E255" s="162" t="s">
        <v>2026</v>
      </c>
      <c r="F255" s="163" t="s">
        <v>2027</v>
      </c>
      <c r="G255" s="164" t="s">
        <v>1942</v>
      </c>
      <c r="H255" s="165">
        <v>1446</v>
      </c>
      <c r="I255" s="166"/>
      <c r="J255" s="167">
        <f>ROUND(I255*H255,2)</f>
        <v>0</v>
      </c>
      <c r="K255" s="163" t="s">
        <v>1878</v>
      </c>
      <c r="L255" s="35"/>
      <c r="M255" s="168" t="s">
        <v>1766</v>
      </c>
      <c r="N255" s="169" t="s">
        <v>1791</v>
      </c>
      <c r="O255" s="36"/>
      <c r="P255" s="170">
        <f>O255*H255</f>
        <v>0</v>
      </c>
      <c r="Q255" s="170">
        <v>0</v>
      </c>
      <c r="R255" s="170">
        <f>Q255*H255</f>
        <v>0</v>
      </c>
      <c r="S255" s="170">
        <v>0</v>
      </c>
      <c r="T255" s="171">
        <f>S255*H255</f>
        <v>0</v>
      </c>
      <c r="AR255" s="18" t="s">
        <v>1879</v>
      </c>
      <c r="AT255" s="18" t="s">
        <v>1874</v>
      </c>
      <c r="AU255" s="18" t="s">
        <v>1828</v>
      </c>
      <c r="AY255" s="18" t="s">
        <v>1872</v>
      </c>
      <c r="BE255" s="172">
        <f>IF(N255="základní",J255,0)</f>
        <v>0</v>
      </c>
      <c r="BF255" s="172">
        <f>IF(N255="snížená",J255,0)</f>
        <v>0</v>
      </c>
      <c r="BG255" s="172">
        <f>IF(N255="zákl. přenesená",J255,0)</f>
        <v>0</v>
      </c>
      <c r="BH255" s="172">
        <f>IF(N255="sníž. přenesená",J255,0)</f>
        <v>0</v>
      </c>
      <c r="BI255" s="172">
        <f>IF(N255="nulová",J255,0)</f>
        <v>0</v>
      </c>
      <c r="BJ255" s="18" t="s">
        <v>1767</v>
      </c>
      <c r="BK255" s="172">
        <f>ROUND(I255*H255,2)</f>
        <v>0</v>
      </c>
      <c r="BL255" s="18" t="s">
        <v>1879</v>
      </c>
      <c r="BM255" s="18" t="s">
        <v>2028</v>
      </c>
    </row>
    <row r="256" spans="2:47" s="1" customFormat="1" ht="40.5">
      <c r="B256" s="35"/>
      <c r="D256" s="173" t="s">
        <v>1881</v>
      </c>
      <c r="F256" s="174" t="s">
        <v>2029</v>
      </c>
      <c r="I256" s="134"/>
      <c r="L256" s="35"/>
      <c r="M256" s="65"/>
      <c r="N256" s="36"/>
      <c r="O256" s="36"/>
      <c r="P256" s="36"/>
      <c r="Q256" s="36"/>
      <c r="R256" s="36"/>
      <c r="S256" s="36"/>
      <c r="T256" s="66"/>
      <c r="AT256" s="18" t="s">
        <v>1881</v>
      </c>
      <c r="AU256" s="18" t="s">
        <v>1828</v>
      </c>
    </row>
    <row r="257" spans="2:47" s="1" customFormat="1" ht="189">
      <c r="B257" s="35"/>
      <c r="D257" s="173" t="s">
        <v>1883</v>
      </c>
      <c r="F257" s="175" t="s">
        <v>2010</v>
      </c>
      <c r="I257" s="134"/>
      <c r="L257" s="35"/>
      <c r="M257" s="65"/>
      <c r="N257" s="36"/>
      <c r="O257" s="36"/>
      <c r="P257" s="36"/>
      <c r="Q257" s="36"/>
      <c r="R257" s="36"/>
      <c r="S257" s="36"/>
      <c r="T257" s="66"/>
      <c r="AT257" s="18" t="s">
        <v>1883</v>
      </c>
      <c r="AU257" s="18" t="s">
        <v>1828</v>
      </c>
    </row>
    <row r="258" spans="2:51" s="11" customFormat="1" ht="13.5">
      <c r="B258" s="176"/>
      <c r="D258" s="173" t="s">
        <v>1885</v>
      </c>
      <c r="E258" s="177" t="s">
        <v>1766</v>
      </c>
      <c r="F258" s="178" t="s">
        <v>357</v>
      </c>
      <c r="H258" s="179">
        <v>1446</v>
      </c>
      <c r="I258" s="180"/>
      <c r="L258" s="176"/>
      <c r="M258" s="181"/>
      <c r="N258" s="182"/>
      <c r="O258" s="182"/>
      <c r="P258" s="182"/>
      <c r="Q258" s="182"/>
      <c r="R258" s="182"/>
      <c r="S258" s="182"/>
      <c r="T258" s="183"/>
      <c r="AT258" s="177" t="s">
        <v>1885</v>
      </c>
      <c r="AU258" s="177" t="s">
        <v>1828</v>
      </c>
      <c r="AV258" s="11" t="s">
        <v>1828</v>
      </c>
      <c r="AW258" s="11" t="s">
        <v>1783</v>
      </c>
      <c r="AX258" s="11" t="s">
        <v>1767</v>
      </c>
      <c r="AY258" s="177" t="s">
        <v>1872</v>
      </c>
    </row>
    <row r="259" spans="2:51" s="12" customFormat="1" ht="13.5">
      <c r="B259" s="184"/>
      <c r="D259" s="185" t="s">
        <v>1885</v>
      </c>
      <c r="E259" s="186" t="s">
        <v>1766</v>
      </c>
      <c r="F259" s="187" t="s">
        <v>2031</v>
      </c>
      <c r="H259" s="188" t="s">
        <v>1766</v>
      </c>
      <c r="I259" s="189"/>
      <c r="L259" s="184"/>
      <c r="M259" s="190"/>
      <c r="N259" s="191"/>
      <c r="O259" s="191"/>
      <c r="P259" s="191"/>
      <c r="Q259" s="191"/>
      <c r="R259" s="191"/>
      <c r="S259" s="191"/>
      <c r="T259" s="192"/>
      <c r="AT259" s="193" t="s">
        <v>1885</v>
      </c>
      <c r="AU259" s="193" t="s">
        <v>1828</v>
      </c>
      <c r="AV259" s="12" t="s">
        <v>1767</v>
      </c>
      <c r="AW259" s="12" t="s">
        <v>1783</v>
      </c>
      <c r="AX259" s="12" t="s">
        <v>1820</v>
      </c>
      <c r="AY259" s="193" t="s">
        <v>1872</v>
      </c>
    </row>
    <row r="260" spans="2:65" s="1" customFormat="1" ht="22.5" customHeight="1">
      <c r="B260" s="160"/>
      <c r="C260" s="161" t="s">
        <v>1359</v>
      </c>
      <c r="D260" s="161" t="s">
        <v>1874</v>
      </c>
      <c r="E260" s="162" t="s">
        <v>358</v>
      </c>
      <c r="F260" s="163" t="s">
        <v>359</v>
      </c>
      <c r="G260" s="164" t="s">
        <v>1942</v>
      </c>
      <c r="H260" s="165">
        <v>3.6</v>
      </c>
      <c r="I260" s="166"/>
      <c r="J260" s="167">
        <f>ROUND(I260*H260,2)</f>
        <v>0</v>
      </c>
      <c r="K260" s="163" t="s">
        <v>1878</v>
      </c>
      <c r="L260" s="35"/>
      <c r="M260" s="168" t="s">
        <v>1766</v>
      </c>
      <c r="N260" s="169" t="s">
        <v>1791</v>
      </c>
      <c r="O260" s="36"/>
      <c r="P260" s="170">
        <f>O260*H260</f>
        <v>0</v>
      </c>
      <c r="Q260" s="170">
        <v>0</v>
      </c>
      <c r="R260" s="170">
        <f>Q260*H260</f>
        <v>0</v>
      </c>
      <c r="S260" s="170">
        <v>0</v>
      </c>
      <c r="T260" s="171">
        <f>S260*H260</f>
        <v>0</v>
      </c>
      <c r="AR260" s="18" t="s">
        <v>1879</v>
      </c>
      <c r="AT260" s="18" t="s">
        <v>1874</v>
      </c>
      <c r="AU260" s="18" t="s">
        <v>1828</v>
      </c>
      <c r="AY260" s="18" t="s">
        <v>1872</v>
      </c>
      <c r="BE260" s="172">
        <f>IF(N260="základní",J260,0)</f>
        <v>0</v>
      </c>
      <c r="BF260" s="172">
        <f>IF(N260="snížená",J260,0)</f>
        <v>0</v>
      </c>
      <c r="BG260" s="172">
        <f>IF(N260="zákl. přenesená",J260,0)</f>
        <v>0</v>
      </c>
      <c r="BH260" s="172">
        <f>IF(N260="sníž. přenesená",J260,0)</f>
        <v>0</v>
      </c>
      <c r="BI260" s="172">
        <f>IF(N260="nulová",J260,0)</f>
        <v>0</v>
      </c>
      <c r="BJ260" s="18" t="s">
        <v>1767</v>
      </c>
      <c r="BK260" s="172">
        <f>ROUND(I260*H260,2)</f>
        <v>0</v>
      </c>
      <c r="BL260" s="18" t="s">
        <v>1879</v>
      </c>
      <c r="BM260" s="18" t="s">
        <v>360</v>
      </c>
    </row>
    <row r="261" spans="2:47" s="1" customFormat="1" ht="40.5">
      <c r="B261" s="35"/>
      <c r="D261" s="173" t="s">
        <v>1881</v>
      </c>
      <c r="F261" s="174" t="s">
        <v>361</v>
      </c>
      <c r="I261" s="134"/>
      <c r="L261" s="35"/>
      <c r="M261" s="65"/>
      <c r="N261" s="36"/>
      <c r="O261" s="36"/>
      <c r="P261" s="36"/>
      <c r="Q261" s="36"/>
      <c r="R261" s="36"/>
      <c r="S261" s="36"/>
      <c r="T261" s="66"/>
      <c r="AT261" s="18" t="s">
        <v>1881</v>
      </c>
      <c r="AU261" s="18" t="s">
        <v>1828</v>
      </c>
    </row>
    <row r="262" spans="2:47" s="1" customFormat="1" ht="189">
      <c r="B262" s="35"/>
      <c r="D262" s="173" t="s">
        <v>1883</v>
      </c>
      <c r="F262" s="175" t="s">
        <v>2010</v>
      </c>
      <c r="I262" s="134"/>
      <c r="L262" s="35"/>
      <c r="M262" s="65"/>
      <c r="N262" s="36"/>
      <c r="O262" s="36"/>
      <c r="P262" s="36"/>
      <c r="Q262" s="36"/>
      <c r="R262" s="36"/>
      <c r="S262" s="36"/>
      <c r="T262" s="66"/>
      <c r="AT262" s="18" t="s">
        <v>1883</v>
      </c>
      <c r="AU262" s="18" t="s">
        <v>1828</v>
      </c>
    </row>
    <row r="263" spans="2:51" s="11" customFormat="1" ht="13.5">
      <c r="B263" s="176"/>
      <c r="D263" s="185" t="s">
        <v>1885</v>
      </c>
      <c r="E263" s="194" t="s">
        <v>1766</v>
      </c>
      <c r="F263" s="195" t="s">
        <v>362</v>
      </c>
      <c r="H263" s="196">
        <v>3.6</v>
      </c>
      <c r="I263" s="180"/>
      <c r="L263" s="176"/>
      <c r="M263" s="181"/>
      <c r="N263" s="182"/>
      <c r="O263" s="182"/>
      <c r="P263" s="182"/>
      <c r="Q263" s="182"/>
      <c r="R263" s="182"/>
      <c r="S263" s="182"/>
      <c r="T263" s="183"/>
      <c r="AT263" s="177" t="s">
        <v>1885</v>
      </c>
      <c r="AU263" s="177" t="s">
        <v>1828</v>
      </c>
      <c r="AV263" s="11" t="s">
        <v>1828</v>
      </c>
      <c r="AW263" s="11" t="s">
        <v>1783</v>
      </c>
      <c r="AX263" s="11" t="s">
        <v>1767</v>
      </c>
      <c r="AY263" s="177" t="s">
        <v>1872</v>
      </c>
    </row>
    <row r="264" spans="2:65" s="1" customFormat="1" ht="31.5" customHeight="1">
      <c r="B264" s="160"/>
      <c r="C264" s="161" t="s">
        <v>1364</v>
      </c>
      <c r="D264" s="161" t="s">
        <v>1874</v>
      </c>
      <c r="E264" s="162" t="s">
        <v>363</v>
      </c>
      <c r="F264" s="163" t="s">
        <v>364</v>
      </c>
      <c r="G264" s="164" t="s">
        <v>1942</v>
      </c>
      <c r="H264" s="165">
        <v>21.6</v>
      </c>
      <c r="I264" s="166"/>
      <c r="J264" s="167">
        <f>ROUND(I264*H264,2)</f>
        <v>0</v>
      </c>
      <c r="K264" s="163" t="s">
        <v>1878</v>
      </c>
      <c r="L264" s="35"/>
      <c r="M264" s="168" t="s">
        <v>1766</v>
      </c>
      <c r="N264" s="169" t="s">
        <v>1791</v>
      </c>
      <c r="O264" s="36"/>
      <c r="P264" s="170">
        <f>O264*H264</f>
        <v>0</v>
      </c>
      <c r="Q264" s="170">
        <v>0</v>
      </c>
      <c r="R264" s="170">
        <f>Q264*H264</f>
        <v>0</v>
      </c>
      <c r="S264" s="170">
        <v>0</v>
      </c>
      <c r="T264" s="171">
        <f>S264*H264</f>
        <v>0</v>
      </c>
      <c r="AR264" s="18" t="s">
        <v>1879</v>
      </c>
      <c r="AT264" s="18" t="s">
        <v>1874</v>
      </c>
      <c r="AU264" s="18" t="s">
        <v>1828</v>
      </c>
      <c r="AY264" s="18" t="s">
        <v>1872</v>
      </c>
      <c r="BE264" s="172">
        <f>IF(N264="základní",J264,0)</f>
        <v>0</v>
      </c>
      <c r="BF264" s="172">
        <f>IF(N264="snížená",J264,0)</f>
        <v>0</v>
      </c>
      <c r="BG264" s="172">
        <f>IF(N264="zákl. přenesená",J264,0)</f>
        <v>0</v>
      </c>
      <c r="BH264" s="172">
        <f>IF(N264="sníž. přenesená",J264,0)</f>
        <v>0</v>
      </c>
      <c r="BI264" s="172">
        <f>IF(N264="nulová",J264,0)</f>
        <v>0</v>
      </c>
      <c r="BJ264" s="18" t="s">
        <v>1767</v>
      </c>
      <c r="BK264" s="172">
        <f>ROUND(I264*H264,2)</f>
        <v>0</v>
      </c>
      <c r="BL264" s="18" t="s">
        <v>1879</v>
      </c>
      <c r="BM264" s="18" t="s">
        <v>365</v>
      </c>
    </row>
    <row r="265" spans="2:47" s="1" customFormat="1" ht="40.5">
      <c r="B265" s="35"/>
      <c r="D265" s="173" t="s">
        <v>1881</v>
      </c>
      <c r="F265" s="174" t="s">
        <v>366</v>
      </c>
      <c r="I265" s="134"/>
      <c r="L265" s="35"/>
      <c r="M265" s="65"/>
      <c r="N265" s="36"/>
      <c r="O265" s="36"/>
      <c r="P265" s="36"/>
      <c r="Q265" s="36"/>
      <c r="R265" s="36"/>
      <c r="S265" s="36"/>
      <c r="T265" s="66"/>
      <c r="AT265" s="18" t="s">
        <v>1881</v>
      </c>
      <c r="AU265" s="18" t="s">
        <v>1828</v>
      </c>
    </row>
    <row r="266" spans="2:47" s="1" customFormat="1" ht="189">
      <c r="B266" s="35"/>
      <c r="D266" s="173" t="s">
        <v>1883</v>
      </c>
      <c r="F266" s="175" t="s">
        <v>2010</v>
      </c>
      <c r="I266" s="134"/>
      <c r="L266" s="35"/>
      <c r="M266" s="65"/>
      <c r="N266" s="36"/>
      <c r="O266" s="36"/>
      <c r="P266" s="36"/>
      <c r="Q266" s="36"/>
      <c r="R266" s="36"/>
      <c r="S266" s="36"/>
      <c r="T266" s="66"/>
      <c r="AT266" s="18" t="s">
        <v>1883</v>
      </c>
      <c r="AU266" s="18" t="s">
        <v>1828</v>
      </c>
    </row>
    <row r="267" spans="2:51" s="11" customFormat="1" ht="13.5">
      <c r="B267" s="176"/>
      <c r="D267" s="173" t="s">
        <v>1885</v>
      </c>
      <c r="E267" s="177" t="s">
        <v>1766</v>
      </c>
      <c r="F267" s="178" t="s">
        <v>367</v>
      </c>
      <c r="H267" s="179">
        <v>21.6</v>
      </c>
      <c r="I267" s="180"/>
      <c r="L267" s="176"/>
      <c r="M267" s="181"/>
      <c r="N267" s="182"/>
      <c r="O267" s="182"/>
      <c r="P267" s="182"/>
      <c r="Q267" s="182"/>
      <c r="R267" s="182"/>
      <c r="S267" s="182"/>
      <c r="T267" s="183"/>
      <c r="AT267" s="177" t="s">
        <v>1885</v>
      </c>
      <c r="AU267" s="177" t="s">
        <v>1828</v>
      </c>
      <c r="AV267" s="11" t="s">
        <v>1828</v>
      </c>
      <c r="AW267" s="11" t="s">
        <v>1783</v>
      </c>
      <c r="AX267" s="11" t="s">
        <v>1767</v>
      </c>
      <c r="AY267" s="177" t="s">
        <v>1872</v>
      </c>
    </row>
    <row r="268" spans="2:51" s="12" customFormat="1" ht="13.5">
      <c r="B268" s="184"/>
      <c r="D268" s="185" t="s">
        <v>1885</v>
      </c>
      <c r="E268" s="186" t="s">
        <v>1766</v>
      </c>
      <c r="F268" s="187" t="s">
        <v>2031</v>
      </c>
      <c r="H268" s="188" t="s">
        <v>1766</v>
      </c>
      <c r="I268" s="189"/>
      <c r="L268" s="184"/>
      <c r="M268" s="190"/>
      <c r="N268" s="191"/>
      <c r="O268" s="191"/>
      <c r="P268" s="191"/>
      <c r="Q268" s="191"/>
      <c r="R268" s="191"/>
      <c r="S268" s="191"/>
      <c r="T268" s="192"/>
      <c r="AT268" s="193" t="s">
        <v>1885</v>
      </c>
      <c r="AU268" s="193" t="s">
        <v>1828</v>
      </c>
      <c r="AV268" s="12" t="s">
        <v>1767</v>
      </c>
      <c r="AW268" s="12" t="s">
        <v>1783</v>
      </c>
      <c r="AX268" s="12" t="s">
        <v>1820</v>
      </c>
      <c r="AY268" s="193" t="s">
        <v>1872</v>
      </c>
    </row>
    <row r="269" spans="2:65" s="1" customFormat="1" ht="22.5" customHeight="1">
      <c r="B269" s="160"/>
      <c r="C269" s="161" t="s">
        <v>1371</v>
      </c>
      <c r="D269" s="161" t="s">
        <v>1874</v>
      </c>
      <c r="E269" s="162" t="s">
        <v>2032</v>
      </c>
      <c r="F269" s="163" t="s">
        <v>2033</v>
      </c>
      <c r="G269" s="164" t="s">
        <v>1942</v>
      </c>
      <c r="H269" s="165">
        <v>266</v>
      </c>
      <c r="I269" s="166"/>
      <c r="J269" s="167">
        <f>ROUND(I269*H269,2)</f>
        <v>0</v>
      </c>
      <c r="K269" s="163" t="s">
        <v>1878</v>
      </c>
      <c r="L269" s="35"/>
      <c r="M269" s="168" t="s">
        <v>1766</v>
      </c>
      <c r="N269" s="169" t="s">
        <v>1791</v>
      </c>
      <c r="O269" s="36"/>
      <c r="P269" s="170">
        <f>O269*H269</f>
        <v>0</v>
      </c>
      <c r="Q269" s="170">
        <v>0</v>
      </c>
      <c r="R269" s="170">
        <f>Q269*H269</f>
        <v>0</v>
      </c>
      <c r="S269" s="170">
        <v>0</v>
      </c>
      <c r="T269" s="171">
        <f>S269*H269</f>
        <v>0</v>
      </c>
      <c r="AR269" s="18" t="s">
        <v>1879</v>
      </c>
      <c r="AT269" s="18" t="s">
        <v>1874</v>
      </c>
      <c r="AU269" s="18" t="s">
        <v>1828</v>
      </c>
      <c r="AY269" s="18" t="s">
        <v>1872</v>
      </c>
      <c r="BE269" s="172">
        <f>IF(N269="základní",J269,0)</f>
        <v>0</v>
      </c>
      <c r="BF269" s="172">
        <f>IF(N269="snížená",J269,0)</f>
        <v>0</v>
      </c>
      <c r="BG269" s="172">
        <f>IF(N269="zákl. přenesená",J269,0)</f>
        <v>0</v>
      </c>
      <c r="BH269" s="172">
        <f>IF(N269="sníž. přenesená",J269,0)</f>
        <v>0</v>
      </c>
      <c r="BI269" s="172">
        <f>IF(N269="nulová",J269,0)</f>
        <v>0</v>
      </c>
      <c r="BJ269" s="18" t="s">
        <v>1767</v>
      </c>
      <c r="BK269" s="172">
        <f>ROUND(I269*H269,2)</f>
        <v>0</v>
      </c>
      <c r="BL269" s="18" t="s">
        <v>1879</v>
      </c>
      <c r="BM269" s="18" t="s">
        <v>2034</v>
      </c>
    </row>
    <row r="270" spans="2:47" s="1" customFormat="1" ht="27">
      <c r="B270" s="35"/>
      <c r="D270" s="173" t="s">
        <v>1881</v>
      </c>
      <c r="F270" s="174" t="s">
        <v>2035</v>
      </c>
      <c r="I270" s="134"/>
      <c r="L270" s="35"/>
      <c r="M270" s="65"/>
      <c r="N270" s="36"/>
      <c r="O270" s="36"/>
      <c r="P270" s="36"/>
      <c r="Q270" s="36"/>
      <c r="R270" s="36"/>
      <c r="S270" s="36"/>
      <c r="T270" s="66"/>
      <c r="AT270" s="18" t="s">
        <v>1881</v>
      </c>
      <c r="AU270" s="18" t="s">
        <v>1828</v>
      </c>
    </row>
    <row r="271" spans="2:47" s="1" customFormat="1" ht="148.5">
      <c r="B271" s="35"/>
      <c r="D271" s="173" t="s">
        <v>1883</v>
      </c>
      <c r="F271" s="175" t="s">
        <v>2036</v>
      </c>
      <c r="I271" s="134"/>
      <c r="L271" s="35"/>
      <c r="M271" s="65"/>
      <c r="N271" s="36"/>
      <c r="O271" s="36"/>
      <c r="P271" s="36"/>
      <c r="Q271" s="36"/>
      <c r="R271" s="36"/>
      <c r="S271" s="36"/>
      <c r="T271" s="66"/>
      <c r="AT271" s="18" t="s">
        <v>1883</v>
      </c>
      <c r="AU271" s="18" t="s">
        <v>1828</v>
      </c>
    </row>
    <row r="272" spans="2:51" s="12" customFormat="1" ht="13.5">
      <c r="B272" s="184"/>
      <c r="D272" s="173" t="s">
        <v>1885</v>
      </c>
      <c r="E272" s="197" t="s">
        <v>1766</v>
      </c>
      <c r="F272" s="198" t="s">
        <v>2037</v>
      </c>
      <c r="H272" s="193" t="s">
        <v>1766</v>
      </c>
      <c r="I272" s="189"/>
      <c r="L272" s="184"/>
      <c r="M272" s="190"/>
      <c r="N272" s="191"/>
      <c r="O272" s="191"/>
      <c r="P272" s="191"/>
      <c r="Q272" s="191"/>
      <c r="R272" s="191"/>
      <c r="S272" s="191"/>
      <c r="T272" s="192"/>
      <c r="AT272" s="193" t="s">
        <v>1885</v>
      </c>
      <c r="AU272" s="193" t="s">
        <v>1828</v>
      </c>
      <c r="AV272" s="12" t="s">
        <v>1767</v>
      </c>
      <c r="AW272" s="12" t="s">
        <v>1783</v>
      </c>
      <c r="AX272" s="12" t="s">
        <v>1820</v>
      </c>
      <c r="AY272" s="193" t="s">
        <v>1872</v>
      </c>
    </row>
    <row r="273" spans="2:51" s="11" customFormat="1" ht="13.5">
      <c r="B273" s="176"/>
      <c r="D273" s="173" t="s">
        <v>1885</v>
      </c>
      <c r="E273" s="177" t="s">
        <v>1766</v>
      </c>
      <c r="F273" s="178" t="s">
        <v>368</v>
      </c>
      <c r="H273" s="179">
        <v>43</v>
      </c>
      <c r="I273" s="180"/>
      <c r="L273" s="176"/>
      <c r="M273" s="181"/>
      <c r="N273" s="182"/>
      <c r="O273" s="182"/>
      <c r="P273" s="182"/>
      <c r="Q273" s="182"/>
      <c r="R273" s="182"/>
      <c r="S273" s="182"/>
      <c r="T273" s="183"/>
      <c r="AT273" s="177" t="s">
        <v>1885</v>
      </c>
      <c r="AU273" s="177" t="s">
        <v>1828</v>
      </c>
      <c r="AV273" s="11" t="s">
        <v>1828</v>
      </c>
      <c r="AW273" s="11" t="s">
        <v>1783</v>
      </c>
      <c r="AX273" s="11" t="s">
        <v>1820</v>
      </c>
      <c r="AY273" s="177" t="s">
        <v>1872</v>
      </c>
    </row>
    <row r="274" spans="2:51" s="11" customFormat="1" ht="13.5">
      <c r="B274" s="176"/>
      <c r="D274" s="173" t="s">
        <v>1885</v>
      </c>
      <c r="E274" s="177" t="s">
        <v>1766</v>
      </c>
      <c r="F274" s="178" t="s">
        <v>369</v>
      </c>
      <c r="H274" s="179">
        <v>42</v>
      </c>
      <c r="I274" s="180"/>
      <c r="L274" s="176"/>
      <c r="M274" s="181"/>
      <c r="N274" s="182"/>
      <c r="O274" s="182"/>
      <c r="P274" s="182"/>
      <c r="Q274" s="182"/>
      <c r="R274" s="182"/>
      <c r="S274" s="182"/>
      <c r="T274" s="183"/>
      <c r="AT274" s="177" t="s">
        <v>1885</v>
      </c>
      <c r="AU274" s="177" t="s">
        <v>1828</v>
      </c>
      <c r="AV274" s="11" t="s">
        <v>1828</v>
      </c>
      <c r="AW274" s="11" t="s">
        <v>1783</v>
      </c>
      <c r="AX274" s="11" t="s">
        <v>1820</v>
      </c>
      <c r="AY274" s="177" t="s">
        <v>1872</v>
      </c>
    </row>
    <row r="275" spans="2:51" s="11" customFormat="1" ht="13.5">
      <c r="B275" s="176"/>
      <c r="D275" s="173" t="s">
        <v>1885</v>
      </c>
      <c r="E275" s="177" t="s">
        <v>1766</v>
      </c>
      <c r="F275" s="178" t="s">
        <v>370</v>
      </c>
      <c r="H275" s="179">
        <v>106</v>
      </c>
      <c r="I275" s="180"/>
      <c r="L275" s="176"/>
      <c r="M275" s="181"/>
      <c r="N275" s="182"/>
      <c r="O275" s="182"/>
      <c r="P275" s="182"/>
      <c r="Q275" s="182"/>
      <c r="R275" s="182"/>
      <c r="S275" s="182"/>
      <c r="T275" s="183"/>
      <c r="AT275" s="177" t="s">
        <v>1885</v>
      </c>
      <c r="AU275" s="177" t="s">
        <v>1828</v>
      </c>
      <c r="AV275" s="11" t="s">
        <v>1828</v>
      </c>
      <c r="AW275" s="11" t="s">
        <v>1783</v>
      </c>
      <c r="AX275" s="11" t="s">
        <v>1820</v>
      </c>
      <c r="AY275" s="177" t="s">
        <v>1872</v>
      </c>
    </row>
    <row r="276" spans="2:51" s="11" customFormat="1" ht="13.5">
      <c r="B276" s="176"/>
      <c r="D276" s="173" t="s">
        <v>1885</v>
      </c>
      <c r="E276" s="177" t="s">
        <v>1766</v>
      </c>
      <c r="F276" s="178" t="s">
        <v>371</v>
      </c>
      <c r="H276" s="179">
        <v>75</v>
      </c>
      <c r="I276" s="180"/>
      <c r="L276" s="176"/>
      <c r="M276" s="181"/>
      <c r="N276" s="182"/>
      <c r="O276" s="182"/>
      <c r="P276" s="182"/>
      <c r="Q276" s="182"/>
      <c r="R276" s="182"/>
      <c r="S276" s="182"/>
      <c r="T276" s="183"/>
      <c r="AT276" s="177" t="s">
        <v>1885</v>
      </c>
      <c r="AU276" s="177" t="s">
        <v>1828</v>
      </c>
      <c r="AV276" s="11" t="s">
        <v>1828</v>
      </c>
      <c r="AW276" s="11" t="s">
        <v>1783</v>
      </c>
      <c r="AX276" s="11" t="s">
        <v>1820</v>
      </c>
      <c r="AY276" s="177" t="s">
        <v>1872</v>
      </c>
    </row>
    <row r="277" spans="2:51" s="13" customFormat="1" ht="13.5">
      <c r="B277" s="199"/>
      <c r="D277" s="185" t="s">
        <v>1885</v>
      </c>
      <c r="E277" s="200" t="s">
        <v>1766</v>
      </c>
      <c r="F277" s="201" t="s">
        <v>1916</v>
      </c>
      <c r="H277" s="202">
        <v>266</v>
      </c>
      <c r="I277" s="203"/>
      <c r="L277" s="199"/>
      <c r="M277" s="204"/>
      <c r="N277" s="205"/>
      <c r="O277" s="205"/>
      <c r="P277" s="205"/>
      <c r="Q277" s="205"/>
      <c r="R277" s="205"/>
      <c r="S277" s="205"/>
      <c r="T277" s="206"/>
      <c r="AT277" s="207" t="s">
        <v>1885</v>
      </c>
      <c r="AU277" s="207" t="s">
        <v>1828</v>
      </c>
      <c r="AV277" s="13" t="s">
        <v>1879</v>
      </c>
      <c r="AW277" s="13" t="s">
        <v>1783</v>
      </c>
      <c r="AX277" s="13" t="s">
        <v>1767</v>
      </c>
      <c r="AY277" s="207" t="s">
        <v>1872</v>
      </c>
    </row>
    <row r="278" spans="2:65" s="1" customFormat="1" ht="22.5" customHeight="1">
      <c r="B278" s="160"/>
      <c r="C278" s="161" t="s">
        <v>1378</v>
      </c>
      <c r="D278" s="161" t="s">
        <v>1874</v>
      </c>
      <c r="E278" s="162" t="s">
        <v>372</v>
      </c>
      <c r="F278" s="163" t="s">
        <v>373</v>
      </c>
      <c r="G278" s="164" t="s">
        <v>1942</v>
      </c>
      <c r="H278" s="165">
        <v>340</v>
      </c>
      <c r="I278" s="166"/>
      <c r="J278" s="167">
        <f>ROUND(I278*H278,2)</f>
        <v>0</v>
      </c>
      <c r="K278" s="163" t="s">
        <v>1878</v>
      </c>
      <c r="L278" s="35"/>
      <c r="M278" s="168" t="s">
        <v>1766</v>
      </c>
      <c r="N278" s="169" t="s">
        <v>1791</v>
      </c>
      <c r="O278" s="36"/>
      <c r="P278" s="170">
        <f>O278*H278</f>
        <v>0</v>
      </c>
      <c r="Q278" s="170">
        <v>0</v>
      </c>
      <c r="R278" s="170">
        <f>Q278*H278</f>
        <v>0</v>
      </c>
      <c r="S278" s="170">
        <v>0</v>
      </c>
      <c r="T278" s="171">
        <f>S278*H278</f>
        <v>0</v>
      </c>
      <c r="AR278" s="18" t="s">
        <v>1879</v>
      </c>
      <c r="AT278" s="18" t="s">
        <v>1874</v>
      </c>
      <c r="AU278" s="18" t="s">
        <v>1828</v>
      </c>
      <c r="AY278" s="18" t="s">
        <v>1872</v>
      </c>
      <c r="BE278" s="172">
        <f>IF(N278="základní",J278,0)</f>
        <v>0</v>
      </c>
      <c r="BF278" s="172">
        <f>IF(N278="snížená",J278,0)</f>
        <v>0</v>
      </c>
      <c r="BG278" s="172">
        <f>IF(N278="zákl. přenesená",J278,0)</f>
        <v>0</v>
      </c>
      <c r="BH278" s="172">
        <f>IF(N278="sníž. přenesená",J278,0)</f>
        <v>0</v>
      </c>
      <c r="BI278" s="172">
        <f>IF(N278="nulová",J278,0)</f>
        <v>0</v>
      </c>
      <c r="BJ278" s="18" t="s">
        <v>1767</v>
      </c>
      <c r="BK278" s="172">
        <f>ROUND(I278*H278,2)</f>
        <v>0</v>
      </c>
      <c r="BL278" s="18" t="s">
        <v>1879</v>
      </c>
      <c r="BM278" s="18" t="s">
        <v>374</v>
      </c>
    </row>
    <row r="279" spans="2:47" s="1" customFormat="1" ht="27">
      <c r="B279" s="35"/>
      <c r="D279" s="173" t="s">
        <v>1881</v>
      </c>
      <c r="F279" s="174" t="s">
        <v>375</v>
      </c>
      <c r="I279" s="134"/>
      <c r="L279" s="35"/>
      <c r="M279" s="65"/>
      <c r="N279" s="36"/>
      <c r="O279" s="36"/>
      <c r="P279" s="36"/>
      <c r="Q279" s="36"/>
      <c r="R279" s="36"/>
      <c r="S279" s="36"/>
      <c r="T279" s="66"/>
      <c r="AT279" s="18" t="s">
        <v>1881</v>
      </c>
      <c r="AU279" s="18" t="s">
        <v>1828</v>
      </c>
    </row>
    <row r="280" spans="2:47" s="1" customFormat="1" ht="148.5">
      <c r="B280" s="35"/>
      <c r="D280" s="173" t="s">
        <v>1883</v>
      </c>
      <c r="F280" s="175" t="s">
        <v>2036</v>
      </c>
      <c r="I280" s="134"/>
      <c r="L280" s="35"/>
      <c r="M280" s="65"/>
      <c r="N280" s="36"/>
      <c r="O280" s="36"/>
      <c r="P280" s="36"/>
      <c r="Q280" s="36"/>
      <c r="R280" s="36"/>
      <c r="S280" s="36"/>
      <c r="T280" s="66"/>
      <c r="AT280" s="18" t="s">
        <v>1883</v>
      </c>
      <c r="AU280" s="18" t="s">
        <v>1828</v>
      </c>
    </row>
    <row r="281" spans="2:51" s="12" customFormat="1" ht="13.5">
      <c r="B281" s="184"/>
      <c r="D281" s="173" t="s">
        <v>1885</v>
      </c>
      <c r="E281" s="197" t="s">
        <v>1766</v>
      </c>
      <c r="F281" s="198" t="s">
        <v>376</v>
      </c>
      <c r="H281" s="193" t="s">
        <v>1766</v>
      </c>
      <c r="I281" s="189"/>
      <c r="L281" s="184"/>
      <c r="M281" s="190"/>
      <c r="N281" s="191"/>
      <c r="O281" s="191"/>
      <c r="P281" s="191"/>
      <c r="Q281" s="191"/>
      <c r="R281" s="191"/>
      <c r="S281" s="191"/>
      <c r="T281" s="192"/>
      <c r="AT281" s="193" t="s">
        <v>1885</v>
      </c>
      <c r="AU281" s="193" t="s">
        <v>1828</v>
      </c>
      <c r="AV281" s="12" t="s">
        <v>1767</v>
      </c>
      <c r="AW281" s="12" t="s">
        <v>1783</v>
      </c>
      <c r="AX281" s="12" t="s">
        <v>1820</v>
      </c>
      <c r="AY281" s="193" t="s">
        <v>1872</v>
      </c>
    </row>
    <row r="282" spans="2:51" s="11" customFormat="1" ht="13.5">
      <c r="B282" s="176"/>
      <c r="D282" s="185" t="s">
        <v>1885</v>
      </c>
      <c r="E282" s="194" t="s">
        <v>1766</v>
      </c>
      <c r="F282" s="195" t="s">
        <v>377</v>
      </c>
      <c r="H282" s="196">
        <v>340</v>
      </c>
      <c r="I282" s="180"/>
      <c r="L282" s="176"/>
      <c r="M282" s="181"/>
      <c r="N282" s="182"/>
      <c r="O282" s="182"/>
      <c r="P282" s="182"/>
      <c r="Q282" s="182"/>
      <c r="R282" s="182"/>
      <c r="S282" s="182"/>
      <c r="T282" s="183"/>
      <c r="AT282" s="177" t="s">
        <v>1885</v>
      </c>
      <c r="AU282" s="177" t="s">
        <v>1828</v>
      </c>
      <c r="AV282" s="11" t="s">
        <v>1828</v>
      </c>
      <c r="AW282" s="11" t="s">
        <v>1783</v>
      </c>
      <c r="AX282" s="11" t="s">
        <v>1767</v>
      </c>
      <c r="AY282" s="177" t="s">
        <v>1872</v>
      </c>
    </row>
    <row r="283" spans="2:65" s="1" customFormat="1" ht="22.5" customHeight="1">
      <c r="B283" s="160"/>
      <c r="C283" s="161" t="s">
        <v>1384</v>
      </c>
      <c r="D283" s="161" t="s">
        <v>1874</v>
      </c>
      <c r="E283" s="162" t="s">
        <v>2042</v>
      </c>
      <c r="F283" s="163" t="s">
        <v>2043</v>
      </c>
      <c r="G283" s="164" t="s">
        <v>1942</v>
      </c>
      <c r="H283" s="165">
        <v>859</v>
      </c>
      <c r="I283" s="166"/>
      <c r="J283" s="167">
        <f>ROUND(I283*H283,2)</f>
        <v>0</v>
      </c>
      <c r="K283" s="163" t="s">
        <v>1878</v>
      </c>
      <c r="L283" s="35"/>
      <c r="M283" s="168" t="s">
        <v>1766</v>
      </c>
      <c r="N283" s="169" t="s">
        <v>1791</v>
      </c>
      <c r="O283" s="36"/>
      <c r="P283" s="170">
        <f>O283*H283</f>
        <v>0</v>
      </c>
      <c r="Q283" s="170">
        <v>0</v>
      </c>
      <c r="R283" s="170">
        <f>Q283*H283</f>
        <v>0</v>
      </c>
      <c r="S283" s="170">
        <v>0</v>
      </c>
      <c r="T283" s="171">
        <f>S283*H283</f>
        <v>0</v>
      </c>
      <c r="AR283" s="18" t="s">
        <v>1879</v>
      </c>
      <c r="AT283" s="18" t="s">
        <v>1874</v>
      </c>
      <c r="AU283" s="18" t="s">
        <v>1828</v>
      </c>
      <c r="AY283" s="18" t="s">
        <v>1872</v>
      </c>
      <c r="BE283" s="172">
        <f>IF(N283="základní",J283,0)</f>
        <v>0</v>
      </c>
      <c r="BF283" s="172">
        <f>IF(N283="snížená",J283,0)</f>
        <v>0</v>
      </c>
      <c r="BG283" s="172">
        <f>IF(N283="zákl. přenesená",J283,0)</f>
        <v>0</v>
      </c>
      <c r="BH283" s="172">
        <f>IF(N283="sníž. přenesená",J283,0)</f>
        <v>0</v>
      </c>
      <c r="BI283" s="172">
        <f>IF(N283="nulová",J283,0)</f>
        <v>0</v>
      </c>
      <c r="BJ283" s="18" t="s">
        <v>1767</v>
      </c>
      <c r="BK283" s="172">
        <f>ROUND(I283*H283,2)</f>
        <v>0</v>
      </c>
      <c r="BL283" s="18" t="s">
        <v>1879</v>
      </c>
      <c r="BM283" s="18" t="s">
        <v>2044</v>
      </c>
    </row>
    <row r="284" spans="2:47" s="1" customFormat="1" ht="13.5">
      <c r="B284" s="35"/>
      <c r="D284" s="173" t="s">
        <v>1881</v>
      </c>
      <c r="F284" s="174" t="s">
        <v>2043</v>
      </c>
      <c r="I284" s="134"/>
      <c r="L284" s="35"/>
      <c r="M284" s="65"/>
      <c r="N284" s="36"/>
      <c r="O284" s="36"/>
      <c r="P284" s="36"/>
      <c r="Q284" s="36"/>
      <c r="R284" s="36"/>
      <c r="S284" s="36"/>
      <c r="T284" s="66"/>
      <c r="AT284" s="18" t="s">
        <v>1881</v>
      </c>
      <c r="AU284" s="18" t="s">
        <v>1828</v>
      </c>
    </row>
    <row r="285" spans="2:47" s="1" customFormat="1" ht="310.5">
      <c r="B285" s="35"/>
      <c r="D285" s="173" t="s">
        <v>1883</v>
      </c>
      <c r="F285" s="175" t="s">
        <v>2045</v>
      </c>
      <c r="I285" s="134"/>
      <c r="L285" s="35"/>
      <c r="M285" s="65"/>
      <c r="N285" s="36"/>
      <c r="O285" s="36"/>
      <c r="P285" s="36"/>
      <c r="Q285" s="36"/>
      <c r="R285" s="36"/>
      <c r="S285" s="36"/>
      <c r="T285" s="66"/>
      <c r="AT285" s="18" t="s">
        <v>1883</v>
      </c>
      <c r="AU285" s="18" t="s">
        <v>1828</v>
      </c>
    </row>
    <row r="286" spans="2:51" s="11" customFormat="1" ht="13.5">
      <c r="B286" s="176"/>
      <c r="D286" s="173" t="s">
        <v>1885</v>
      </c>
      <c r="E286" s="177" t="s">
        <v>1766</v>
      </c>
      <c r="F286" s="178" t="s">
        <v>378</v>
      </c>
      <c r="H286" s="179">
        <v>266</v>
      </c>
      <c r="I286" s="180"/>
      <c r="L286" s="176"/>
      <c r="M286" s="181"/>
      <c r="N286" s="182"/>
      <c r="O286" s="182"/>
      <c r="P286" s="182"/>
      <c r="Q286" s="182"/>
      <c r="R286" s="182"/>
      <c r="S286" s="182"/>
      <c r="T286" s="183"/>
      <c r="AT286" s="177" t="s">
        <v>1885</v>
      </c>
      <c r="AU286" s="177" t="s">
        <v>1828</v>
      </c>
      <c r="AV286" s="11" t="s">
        <v>1828</v>
      </c>
      <c r="AW286" s="11" t="s">
        <v>1783</v>
      </c>
      <c r="AX286" s="11" t="s">
        <v>1820</v>
      </c>
      <c r="AY286" s="177" t="s">
        <v>1872</v>
      </c>
    </row>
    <row r="287" spans="2:51" s="11" customFormat="1" ht="13.5">
      <c r="B287" s="176"/>
      <c r="D287" s="173" t="s">
        <v>1885</v>
      </c>
      <c r="E287" s="177" t="s">
        <v>1766</v>
      </c>
      <c r="F287" s="178" t="s">
        <v>379</v>
      </c>
      <c r="H287" s="179">
        <v>340</v>
      </c>
      <c r="I287" s="180"/>
      <c r="L287" s="176"/>
      <c r="M287" s="181"/>
      <c r="N287" s="182"/>
      <c r="O287" s="182"/>
      <c r="P287" s="182"/>
      <c r="Q287" s="182"/>
      <c r="R287" s="182"/>
      <c r="S287" s="182"/>
      <c r="T287" s="183"/>
      <c r="AT287" s="177" t="s">
        <v>1885</v>
      </c>
      <c r="AU287" s="177" t="s">
        <v>1828</v>
      </c>
      <c r="AV287" s="11" t="s">
        <v>1828</v>
      </c>
      <c r="AW287" s="11" t="s">
        <v>1783</v>
      </c>
      <c r="AX287" s="11" t="s">
        <v>1820</v>
      </c>
      <c r="AY287" s="177" t="s">
        <v>1872</v>
      </c>
    </row>
    <row r="288" spans="2:51" s="11" customFormat="1" ht="13.5">
      <c r="B288" s="176"/>
      <c r="D288" s="173" t="s">
        <v>1885</v>
      </c>
      <c r="E288" s="177" t="s">
        <v>1766</v>
      </c>
      <c r="F288" s="178" t="s">
        <v>380</v>
      </c>
      <c r="H288" s="179">
        <v>241</v>
      </c>
      <c r="I288" s="180"/>
      <c r="L288" s="176"/>
      <c r="M288" s="181"/>
      <c r="N288" s="182"/>
      <c r="O288" s="182"/>
      <c r="P288" s="182"/>
      <c r="Q288" s="182"/>
      <c r="R288" s="182"/>
      <c r="S288" s="182"/>
      <c r="T288" s="183"/>
      <c r="AT288" s="177" t="s">
        <v>1885</v>
      </c>
      <c r="AU288" s="177" t="s">
        <v>1828</v>
      </c>
      <c r="AV288" s="11" t="s">
        <v>1828</v>
      </c>
      <c r="AW288" s="11" t="s">
        <v>1783</v>
      </c>
      <c r="AX288" s="11" t="s">
        <v>1820</v>
      </c>
      <c r="AY288" s="177" t="s">
        <v>1872</v>
      </c>
    </row>
    <row r="289" spans="2:51" s="11" customFormat="1" ht="13.5">
      <c r="B289" s="176"/>
      <c r="D289" s="173" t="s">
        <v>1885</v>
      </c>
      <c r="E289" s="177" t="s">
        <v>1766</v>
      </c>
      <c r="F289" s="178" t="s">
        <v>381</v>
      </c>
      <c r="H289" s="179">
        <v>12</v>
      </c>
      <c r="I289" s="180"/>
      <c r="L289" s="176"/>
      <c r="M289" s="181"/>
      <c r="N289" s="182"/>
      <c r="O289" s="182"/>
      <c r="P289" s="182"/>
      <c r="Q289" s="182"/>
      <c r="R289" s="182"/>
      <c r="S289" s="182"/>
      <c r="T289" s="183"/>
      <c r="AT289" s="177" t="s">
        <v>1885</v>
      </c>
      <c r="AU289" s="177" t="s">
        <v>1828</v>
      </c>
      <c r="AV289" s="11" t="s">
        <v>1828</v>
      </c>
      <c r="AW289" s="11" t="s">
        <v>1783</v>
      </c>
      <c r="AX289" s="11" t="s">
        <v>1820</v>
      </c>
      <c r="AY289" s="177" t="s">
        <v>1872</v>
      </c>
    </row>
    <row r="290" spans="2:51" s="13" customFormat="1" ht="13.5">
      <c r="B290" s="199"/>
      <c r="D290" s="185" t="s">
        <v>1885</v>
      </c>
      <c r="E290" s="200" t="s">
        <v>1766</v>
      </c>
      <c r="F290" s="201" t="s">
        <v>1916</v>
      </c>
      <c r="H290" s="202">
        <v>859</v>
      </c>
      <c r="I290" s="203"/>
      <c r="L290" s="199"/>
      <c r="M290" s="204"/>
      <c r="N290" s="205"/>
      <c r="O290" s="205"/>
      <c r="P290" s="205"/>
      <c r="Q290" s="205"/>
      <c r="R290" s="205"/>
      <c r="S290" s="205"/>
      <c r="T290" s="206"/>
      <c r="AT290" s="207" t="s">
        <v>1885</v>
      </c>
      <c r="AU290" s="207" t="s">
        <v>1828</v>
      </c>
      <c r="AV290" s="13" t="s">
        <v>1879</v>
      </c>
      <c r="AW290" s="13" t="s">
        <v>1783</v>
      </c>
      <c r="AX290" s="13" t="s">
        <v>1767</v>
      </c>
      <c r="AY290" s="207" t="s">
        <v>1872</v>
      </c>
    </row>
    <row r="291" spans="2:65" s="1" customFormat="1" ht="22.5" customHeight="1">
      <c r="B291" s="160"/>
      <c r="C291" s="161" t="s">
        <v>1392</v>
      </c>
      <c r="D291" s="161" t="s">
        <v>1874</v>
      </c>
      <c r="E291" s="162" t="s">
        <v>2049</v>
      </c>
      <c r="F291" s="163" t="s">
        <v>2050</v>
      </c>
      <c r="G291" s="164" t="s">
        <v>2051</v>
      </c>
      <c r="H291" s="165">
        <v>482</v>
      </c>
      <c r="I291" s="166"/>
      <c r="J291" s="167">
        <f>ROUND(I291*H291,2)</f>
        <v>0</v>
      </c>
      <c r="K291" s="163" t="s">
        <v>1878</v>
      </c>
      <c r="L291" s="35"/>
      <c r="M291" s="168" t="s">
        <v>1766</v>
      </c>
      <c r="N291" s="169" t="s">
        <v>1791</v>
      </c>
      <c r="O291" s="36"/>
      <c r="P291" s="170">
        <f>O291*H291</f>
        <v>0</v>
      </c>
      <c r="Q291" s="170">
        <v>0</v>
      </c>
      <c r="R291" s="170">
        <f>Q291*H291</f>
        <v>0</v>
      </c>
      <c r="S291" s="170">
        <v>0</v>
      </c>
      <c r="T291" s="171">
        <f>S291*H291</f>
        <v>0</v>
      </c>
      <c r="AR291" s="18" t="s">
        <v>1879</v>
      </c>
      <c r="AT291" s="18" t="s">
        <v>1874</v>
      </c>
      <c r="AU291" s="18" t="s">
        <v>1828</v>
      </c>
      <c r="AY291" s="18" t="s">
        <v>1872</v>
      </c>
      <c r="BE291" s="172">
        <f>IF(N291="základní",J291,0)</f>
        <v>0</v>
      </c>
      <c r="BF291" s="172">
        <f>IF(N291="snížená",J291,0)</f>
        <v>0</v>
      </c>
      <c r="BG291" s="172">
        <f>IF(N291="zákl. přenesená",J291,0)</f>
        <v>0</v>
      </c>
      <c r="BH291" s="172">
        <f>IF(N291="sníž. přenesená",J291,0)</f>
        <v>0</v>
      </c>
      <c r="BI291" s="172">
        <f>IF(N291="nulová",J291,0)</f>
        <v>0</v>
      </c>
      <c r="BJ291" s="18" t="s">
        <v>1767</v>
      </c>
      <c r="BK291" s="172">
        <f>ROUND(I291*H291,2)</f>
        <v>0</v>
      </c>
      <c r="BL291" s="18" t="s">
        <v>1879</v>
      </c>
      <c r="BM291" s="18" t="s">
        <v>2052</v>
      </c>
    </row>
    <row r="292" spans="2:47" s="1" customFormat="1" ht="13.5">
      <c r="B292" s="35"/>
      <c r="D292" s="173" t="s">
        <v>1881</v>
      </c>
      <c r="F292" s="174" t="s">
        <v>2053</v>
      </c>
      <c r="I292" s="134"/>
      <c r="L292" s="35"/>
      <c r="M292" s="65"/>
      <c r="N292" s="36"/>
      <c r="O292" s="36"/>
      <c r="P292" s="36"/>
      <c r="Q292" s="36"/>
      <c r="R292" s="36"/>
      <c r="S292" s="36"/>
      <c r="T292" s="66"/>
      <c r="AT292" s="18" t="s">
        <v>1881</v>
      </c>
      <c r="AU292" s="18" t="s">
        <v>1828</v>
      </c>
    </row>
    <row r="293" spans="2:47" s="1" customFormat="1" ht="310.5">
      <c r="B293" s="35"/>
      <c r="D293" s="173" t="s">
        <v>1883</v>
      </c>
      <c r="F293" s="175" t="s">
        <v>2045</v>
      </c>
      <c r="I293" s="134"/>
      <c r="L293" s="35"/>
      <c r="M293" s="65"/>
      <c r="N293" s="36"/>
      <c r="O293" s="36"/>
      <c r="P293" s="36"/>
      <c r="Q293" s="36"/>
      <c r="R293" s="36"/>
      <c r="S293" s="36"/>
      <c r="T293" s="66"/>
      <c r="AT293" s="18" t="s">
        <v>1883</v>
      </c>
      <c r="AU293" s="18" t="s">
        <v>1828</v>
      </c>
    </row>
    <row r="294" spans="2:51" s="11" customFormat="1" ht="13.5">
      <c r="B294" s="176"/>
      <c r="D294" s="173" t="s">
        <v>1885</v>
      </c>
      <c r="E294" s="177" t="s">
        <v>1766</v>
      </c>
      <c r="F294" s="178" t="s">
        <v>382</v>
      </c>
      <c r="H294" s="179">
        <v>482</v>
      </c>
      <c r="I294" s="180"/>
      <c r="L294" s="176"/>
      <c r="M294" s="181"/>
      <c r="N294" s="182"/>
      <c r="O294" s="182"/>
      <c r="P294" s="182"/>
      <c r="Q294" s="182"/>
      <c r="R294" s="182"/>
      <c r="S294" s="182"/>
      <c r="T294" s="183"/>
      <c r="AT294" s="177" t="s">
        <v>1885</v>
      </c>
      <c r="AU294" s="177" t="s">
        <v>1828</v>
      </c>
      <c r="AV294" s="11" t="s">
        <v>1828</v>
      </c>
      <c r="AW294" s="11" t="s">
        <v>1783</v>
      </c>
      <c r="AX294" s="11" t="s">
        <v>1767</v>
      </c>
      <c r="AY294" s="177" t="s">
        <v>1872</v>
      </c>
    </row>
    <row r="295" spans="2:51" s="12" customFormat="1" ht="13.5">
      <c r="B295" s="184"/>
      <c r="D295" s="185" t="s">
        <v>1885</v>
      </c>
      <c r="E295" s="186" t="s">
        <v>1766</v>
      </c>
      <c r="F295" s="187" t="s">
        <v>2055</v>
      </c>
      <c r="H295" s="188" t="s">
        <v>1766</v>
      </c>
      <c r="I295" s="189"/>
      <c r="L295" s="184"/>
      <c r="M295" s="190"/>
      <c r="N295" s="191"/>
      <c r="O295" s="191"/>
      <c r="P295" s="191"/>
      <c r="Q295" s="191"/>
      <c r="R295" s="191"/>
      <c r="S295" s="191"/>
      <c r="T295" s="192"/>
      <c r="AT295" s="193" t="s">
        <v>1885</v>
      </c>
      <c r="AU295" s="193" t="s">
        <v>1828</v>
      </c>
      <c r="AV295" s="12" t="s">
        <v>1767</v>
      </c>
      <c r="AW295" s="12" t="s">
        <v>1783</v>
      </c>
      <c r="AX295" s="12" t="s">
        <v>1820</v>
      </c>
      <c r="AY295" s="193" t="s">
        <v>1872</v>
      </c>
    </row>
    <row r="296" spans="2:65" s="1" customFormat="1" ht="22.5" customHeight="1">
      <c r="B296" s="160"/>
      <c r="C296" s="161" t="s">
        <v>1401</v>
      </c>
      <c r="D296" s="161" t="s">
        <v>1874</v>
      </c>
      <c r="E296" s="162" t="s">
        <v>2057</v>
      </c>
      <c r="F296" s="163" t="s">
        <v>2058</v>
      </c>
      <c r="G296" s="164" t="s">
        <v>1942</v>
      </c>
      <c r="H296" s="165">
        <v>190.705</v>
      </c>
      <c r="I296" s="166"/>
      <c r="J296" s="167">
        <f>ROUND(I296*H296,2)</f>
        <v>0</v>
      </c>
      <c r="K296" s="163" t="s">
        <v>1878</v>
      </c>
      <c r="L296" s="35"/>
      <c r="M296" s="168" t="s">
        <v>1766</v>
      </c>
      <c r="N296" s="169" t="s">
        <v>1791</v>
      </c>
      <c r="O296" s="36"/>
      <c r="P296" s="170">
        <f>O296*H296</f>
        <v>0</v>
      </c>
      <c r="Q296" s="170">
        <v>0</v>
      </c>
      <c r="R296" s="170">
        <f>Q296*H296</f>
        <v>0</v>
      </c>
      <c r="S296" s="170">
        <v>0</v>
      </c>
      <c r="T296" s="171">
        <f>S296*H296</f>
        <v>0</v>
      </c>
      <c r="AR296" s="18" t="s">
        <v>1879</v>
      </c>
      <c r="AT296" s="18" t="s">
        <v>1874</v>
      </c>
      <c r="AU296" s="18" t="s">
        <v>1828</v>
      </c>
      <c r="AY296" s="18" t="s">
        <v>1872</v>
      </c>
      <c r="BE296" s="172">
        <f>IF(N296="základní",J296,0)</f>
        <v>0</v>
      </c>
      <c r="BF296" s="172">
        <f>IF(N296="snížená",J296,0)</f>
        <v>0</v>
      </c>
      <c r="BG296" s="172">
        <f>IF(N296="zákl. přenesená",J296,0)</f>
        <v>0</v>
      </c>
      <c r="BH296" s="172">
        <f>IF(N296="sníž. přenesená",J296,0)</f>
        <v>0</v>
      </c>
      <c r="BI296" s="172">
        <f>IF(N296="nulová",J296,0)</f>
        <v>0</v>
      </c>
      <c r="BJ296" s="18" t="s">
        <v>1767</v>
      </c>
      <c r="BK296" s="172">
        <f>ROUND(I296*H296,2)</f>
        <v>0</v>
      </c>
      <c r="BL296" s="18" t="s">
        <v>1879</v>
      </c>
      <c r="BM296" s="18" t="s">
        <v>2059</v>
      </c>
    </row>
    <row r="297" spans="2:47" s="1" customFormat="1" ht="27">
      <c r="B297" s="35"/>
      <c r="D297" s="173" t="s">
        <v>1881</v>
      </c>
      <c r="F297" s="174" t="s">
        <v>2060</v>
      </c>
      <c r="I297" s="134"/>
      <c r="L297" s="35"/>
      <c r="M297" s="65"/>
      <c r="N297" s="36"/>
      <c r="O297" s="36"/>
      <c r="P297" s="36"/>
      <c r="Q297" s="36"/>
      <c r="R297" s="36"/>
      <c r="S297" s="36"/>
      <c r="T297" s="66"/>
      <c r="AT297" s="18" t="s">
        <v>1881</v>
      </c>
      <c r="AU297" s="18" t="s">
        <v>1828</v>
      </c>
    </row>
    <row r="298" spans="2:47" s="1" customFormat="1" ht="409.5">
      <c r="B298" s="35"/>
      <c r="D298" s="173" t="s">
        <v>1883</v>
      </c>
      <c r="F298" s="175" t="s">
        <v>1743</v>
      </c>
      <c r="I298" s="134"/>
      <c r="L298" s="35"/>
      <c r="M298" s="65"/>
      <c r="N298" s="36"/>
      <c r="O298" s="36"/>
      <c r="P298" s="36"/>
      <c r="Q298" s="36"/>
      <c r="R298" s="36"/>
      <c r="S298" s="36"/>
      <c r="T298" s="66"/>
      <c r="AT298" s="18" t="s">
        <v>1883</v>
      </c>
      <c r="AU298" s="18" t="s">
        <v>1828</v>
      </c>
    </row>
    <row r="299" spans="2:51" s="12" customFormat="1" ht="13.5">
      <c r="B299" s="184"/>
      <c r="D299" s="173" t="s">
        <v>1885</v>
      </c>
      <c r="E299" s="197" t="s">
        <v>1766</v>
      </c>
      <c r="F299" s="198" t="s">
        <v>1263</v>
      </c>
      <c r="H299" s="193" t="s">
        <v>1766</v>
      </c>
      <c r="I299" s="189"/>
      <c r="L299" s="184"/>
      <c r="M299" s="190"/>
      <c r="N299" s="191"/>
      <c r="O299" s="191"/>
      <c r="P299" s="191"/>
      <c r="Q299" s="191"/>
      <c r="R299" s="191"/>
      <c r="S299" s="191"/>
      <c r="T299" s="192"/>
      <c r="AT299" s="193" t="s">
        <v>1885</v>
      </c>
      <c r="AU299" s="193" t="s">
        <v>1828</v>
      </c>
      <c r="AV299" s="12" t="s">
        <v>1767</v>
      </c>
      <c r="AW299" s="12" t="s">
        <v>1783</v>
      </c>
      <c r="AX299" s="12" t="s">
        <v>1820</v>
      </c>
      <c r="AY299" s="193" t="s">
        <v>1872</v>
      </c>
    </row>
    <row r="300" spans="2:51" s="11" customFormat="1" ht="13.5">
      <c r="B300" s="176"/>
      <c r="D300" s="173" t="s">
        <v>1885</v>
      </c>
      <c r="E300" s="177" t="s">
        <v>1766</v>
      </c>
      <c r="F300" s="178" t="s">
        <v>383</v>
      </c>
      <c r="H300" s="179">
        <v>43</v>
      </c>
      <c r="I300" s="180"/>
      <c r="L300" s="176"/>
      <c r="M300" s="181"/>
      <c r="N300" s="182"/>
      <c r="O300" s="182"/>
      <c r="P300" s="182"/>
      <c r="Q300" s="182"/>
      <c r="R300" s="182"/>
      <c r="S300" s="182"/>
      <c r="T300" s="183"/>
      <c r="AT300" s="177" t="s">
        <v>1885</v>
      </c>
      <c r="AU300" s="177" t="s">
        <v>1828</v>
      </c>
      <c r="AV300" s="11" t="s">
        <v>1828</v>
      </c>
      <c r="AW300" s="11" t="s">
        <v>1783</v>
      </c>
      <c r="AX300" s="11" t="s">
        <v>1820</v>
      </c>
      <c r="AY300" s="177" t="s">
        <v>1872</v>
      </c>
    </row>
    <row r="301" spans="2:51" s="12" customFormat="1" ht="13.5">
      <c r="B301" s="184"/>
      <c r="D301" s="173" t="s">
        <v>1885</v>
      </c>
      <c r="E301" s="197" t="s">
        <v>1766</v>
      </c>
      <c r="F301" s="198" t="s">
        <v>313</v>
      </c>
      <c r="H301" s="193" t="s">
        <v>1766</v>
      </c>
      <c r="I301" s="189"/>
      <c r="L301" s="184"/>
      <c r="M301" s="190"/>
      <c r="N301" s="191"/>
      <c r="O301" s="191"/>
      <c r="P301" s="191"/>
      <c r="Q301" s="191"/>
      <c r="R301" s="191"/>
      <c r="S301" s="191"/>
      <c r="T301" s="192"/>
      <c r="AT301" s="193" t="s">
        <v>1885</v>
      </c>
      <c r="AU301" s="193" t="s">
        <v>1828</v>
      </c>
      <c r="AV301" s="12" t="s">
        <v>1767</v>
      </c>
      <c r="AW301" s="12" t="s">
        <v>1783</v>
      </c>
      <c r="AX301" s="12" t="s">
        <v>1820</v>
      </c>
      <c r="AY301" s="193" t="s">
        <v>1872</v>
      </c>
    </row>
    <row r="302" spans="2:51" s="11" customFormat="1" ht="13.5">
      <c r="B302" s="176"/>
      <c r="D302" s="173" t="s">
        <v>1885</v>
      </c>
      <c r="E302" s="177" t="s">
        <v>1766</v>
      </c>
      <c r="F302" s="178" t="s">
        <v>1766</v>
      </c>
      <c r="H302" s="179">
        <v>0</v>
      </c>
      <c r="I302" s="180"/>
      <c r="L302" s="176"/>
      <c r="M302" s="181"/>
      <c r="N302" s="182"/>
      <c r="O302" s="182"/>
      <c r="P302" s="182"/>
      <c r="Q302" s="182"/>
      <c r="R302" s="182"/>
      <c r="S302" s="182"/>
      <c r="T302" s="183"/>
      <c r="AT302" s="177" t="s">
        <v>1885</v>
      </c>
      <c r="AU302" s="177" t="s">
        <v>1828</v>
      </c>
      <c r="AV302" s="11" t="s">
        <v>1828</v>
      </c>
      <c r="AW302" s="11" t="s">
        <v>1783</v>
      </c>
      <c r="AX302" s="11" t="s">
        <v>1820</v>
      </c>
      <c r="AY302" s="177" t="s">
        <v>1872</v>
      </c>
    </row>
    <row r="303" spans="2:51" s="12" customFormat="1" ht="13.5">
      <c r="B303" s="184"/>
      <c r="D303" s="173" t="s">
        <v>1885</v>
      </c>
      <c r="E303" s="197" t="s">
        <v>1766</v>
      </c>
      <c r="F303" s="198" t="s">
        <v>384</v>
      </c>
      <c r="H303" s="193" t="s">
        <v>1766</v>
      </c>
      <c r="I303" s="189"/>
      <c r="L303" s="184"/>
      <c r="M303" s="190"/>
      <c r="N303" s="191"/>
      <c r="O303" s="191"/>
      <c r="P303" s="191"/>
      <c r="Q303" s="191"/>
      <c r="R303" s="191"/>
      <c r="S303" s="191"/>
      <c r="T303" s="192"/>
      <c r="AT303" s="193" t="s">
        <v>1885</v>
      </c>
      <c r="AU303" s="193" t="s">
        <v>1828</v>
      </c>
      <c r="AV303" s="12" t="s">
        <v>1767</v>
      </c>
      <c r="AW303" s="12" t="s">
        <v>1783</v>
      </c>
      <c r="AX303" s="12" t="s">
        <v>1820</v>
      </c>
      <c r="AY303" s="193" t="s">
        <v>1872</v>
      </c>
    </row>
    <row r="304" spans="2:51" s="11" customFormat="1" ht="13.5">
      <c r="B304" s="176"/>
      <c r="D304" s="173" t="s">
        <v>1885</v>
      </c>
      <c r="E304" s="177" t="s">
        <v>1766</v>
      </c>
      <c r="F304" s="178" t="s">
        <v>385</v>
      </c>
      <c r="H304" s="179">
        <v>42</v>
      </c>
      <c r="I304" s="180"/>
      <c r="L304" s="176"/>
      <c r="M304" s="181"/>
      <c r="N304" s="182"/>
      <c r="O304" s="182"/>
      <c r="P304" s="182"/>
      <c r="Q304" s="182"/>
      <c r="R304" s="182"/>
      <c r="S304" s="182"/>
      <c r="T304" s="183"/>
      <c r="AT304" s="177" t="s">
        <v>1885</v>
      </c>
      <c r="AU304" s="177" t="s">
        <v>1828</v>
      </c>
      <c r="AV304" s="11" t="s">
        <v>1828</v>
      </c>
      <c r="AW304" s="11" t="s">
        <v>1783</v>
      </c>
      <c r="AX304" s="11" t="s">
        <v>1820</v>
      </c>
      <c r="AY304" s="177" t="s">
        <v>1872</v>
      </c>
    </row>
    <row r="305" spans="2:51" s="12" customFormat="1" ht="13.5">
      <c r="B305" s="184"/>
      <c r="D305" s="173" t="s">
        <v>1885</v>
      </c>
      <c r="E305" s="197" t="s">
        <v>1766</v>
      </c>
      <c r="F305" s="198" t="s">
        <v>316</v>
      </c>
      <c r="H305" s="193" t="s">
        <v>1766</v>
      </c>
      <c r="I305" s="189"/>
      <c r="L305" s="184"/>
      <c r="M305" s="190"/>
      <c r="N305" s="191"/>
      <c r="O305" s="191"/>
      <c r="P305" s="191"/>
      <c r="Q305" s="191"/>
      <c r="R305" s="191"/>
      <c r="S305" s="191"/>
      <c r="T305" s="192"/>
      <c r="AT305" s="193" t="s">
        <v>1885</v>
      </c>
      <c r="AU305" s="193" t="s">
        <v>1828</v>
      </c>
      <c r="AV305" s="12" t="s">
        <v>1767</v>
      </c>
      <c r="AW305" s="12" t="s">
        <v>1783</v>
      </c>
      <c r="AX305" s="12" t="s">
        <v>1820</v>
      </c>
      <c r="AY305" s="193" t="s">
        <v>1872</v>
      </c>
    </row>
    <row r="306" spans="2:51" s="11" customFormat="1" ht="13.5">
      <c r="B306" s="176"/>
      <c r="D306" s="173" t="s">
        <v>1885</v>
      </c>
      <c r="E306" s="177" t="s">
        <v>1766</v>
      </c>
      <c r="F306" s="178" t="s">
        <v>1766</v>
      </c>
      <c r="H306" s="179">
        <v>0</v>
      </c>
      <c r="I306" s="180"/>
      <c r="L306" s="176"/>
      <c r="M306" s="181"/>
      <c r="N306" s="182"/>
      <c r="O306" s="182"/>
      <c r="P306" s="182"/>
      <c r="Q306" s="182"/>
      <c r="R306" s="182"/>
      <c r="S306" s="182"/>
      <c r="T306" s="183"/>
      <c r="AT306" s="177" t="s">
        <v>1885</v>
      </c>
      <c r="AU306" s="177" t="s">
        <v>1828</v>
      </c>
      <c r="AV306" s="11" t="s">
        <v>1828</v>
      </c>
      <c r="AW306" s="11" t="s">
        <v>1783</v>
      </c>
      <c r="AX306" s="11" t="s">
        <v>1820</v>
      </c>
      <c r="AY306" s="177" t="s">
        <v>1872</v>
      </c>
    </row>
    <row r="307" spans="2:51" s="12" customFormat="1" ht="13.5">
      <c r="B307" s="184"/>
      <c r="D307" s="173" t="s">
        <v>1885</v>
      </c>
      <c r="E307" s="197" t="s">
        <v>1766</v>
      </c>
      <c r="F307" s="198" t="s">
        <v>386</v>
      </c>
      <c r="H307" s="193" t="s">
        <v>1766</v>
      </c>
      <c r="I307" s="189"/>
      <c r="L307" s="184"/>
      <c r="M307" s="190"/>
      <c r="N307" s="191"/>
      <c r="O307" s="191"/>
      <c r="P307" s="191"/>
      <c r="Q307" s="191"/>
      <c r="R307" s="191"/>
      <c r="S307" s="191"/>
      <c r="T307" s="192"/>
      <c r="AT307" s="193" t="s">
        <v>1885</v>
      </c>
      <c r="AU307" s="193" t="s">
        <v>1828</v>
      </c>
      <c r="AV307" s="12" t="s">
        <v>1767</v>
      </c>
      <c r="AW307" s="12" t="s">
        <v>1783</v>
      </c>
      <c r="AX307" s="12" t="s">
        <v>1820</v>
      </c>
      <c r="AY307" s="193" t="s">
        <v>1872</v>
      </c>
    </row>
    <row r="308" spans="2:51" s="11" customFormat="1" ht="13.5">
      <c r="B308" s="176"/>
      <c r="D308" s="173" t="s">
        <v>1885</v>
      </c>
      <c r="E308" s="177" t="s">
        <v>1766</v>
      </c>
      <c r="F308" s="178" t="s">
        <v>387</v>
      </c>
      <c r="H308" s="179">
        <v>105.705</v>
      </c>
      <c r="I308" s="180"/>
      <c r="L308" s="176"/>
      <c r="M308" s="181"/>
      <c r="N308" s="182"/>
      <c r="O308" s="182"/>
      <c r="P308" s="182"/>
      <c r="Q308" s="182"/>
      <c r="R308" s="182"/>
      <c r="S308" s="182"/>
      <c r="T308" s="183"/>
      <c r="AT308" s="177" t="s">
        <v>1885</v>
      </c>
      <c r="AU308" s="177" t="s">
        <v>1828</v>
      </c>
      <c r="AV308" s="11" t="s">
        <v>1828</v>
      </c>
      <c r="AW308" s="11" t="s">
        <v>1783</v>
      </c>
      <c r="AX308" s="11" t="s">
        <v>1820</v>
      </c>
      <c r="AY308" s="177" t="s">
        <v>1872</v>
      </c>
    </row>
    <row r="309" spans="2:51" s="13" customFormat="1" ht="13.5">
      <c r="B309" s="199"/>
      <c r="D309" s="185" t="s">
        <v>1885</v>
      </c>
      <c r="E309" s="200" t="s">
        <v>1766</v>
      </c>
      <c r="F309" s="201" t="s">
        <v>1916</v>
      </c>
      <c r="H309" s="202">
        <v>190.705</v>
      </c>
      <c r="I309" s="203"/>
      <c r="L309" s="199"/>
      <c r="M309" s="204"/>
      <c r="N309" s="205"/>
      <c r="O309" s="205"/>
      <c r="P309" s="205"/>
      <c r="Q309" s="205"/>
      <c r="R309" s="205"/>
      <c r="S309" s="205"/>
      <c r="T309" s="206"/>
      <c r="AT309" s="207" t="s">
        <v>1885</v>
      </c>
      <c r="AU309" s="207" t="s">
        <v>1828</v>
      </c>
      <c r="AV309" s="13" t="s">
        <v>1879</v>
      </c>
      <c r="AW309" s="13" t="s">
        <v>1783</v>
      </c>
      <c r="AX309" s="13" t="s">
        <v>1767</v>
      </c>
      <c r="AY309" s="207" t="s">
        <v>1872</v>
      </c>
    </row>
    <row r="310" spans="2:65" s="1" customFormat="1" ht="22.5" customHeight="1">
      <c r="B310" s="160"/>
      <c r="C310" s="161" t="s">
        <v>1410</v>
      </c>
      <c r="D310" s="161" t="s">
        <v>1874</v>
      </c>
      <c r="E310" s="162" t="s">
        <v>1268</v>
      </c>
      <c r="F310" s="163" t="s">
        <v>1269</v>
      </c>
      <c r="G310" s="164" t="s">
        <v>1942</v>
      </c>
      <c r="H310" s="165">
        <v>190.705</v>
      </c>
      <c r="I310" s="166"/>
      <c r="J310" s="167">
        <f>ROUND(I310*H310,2)</f>
        <v>0</v>
      </c>
      <c r="K310" s="163" t="s">
        <v>1878</v>
      </c>
      <c r="L310" s="35"/>
      <c r="M310" s="168" t="s">
        <v>1766</v>
      </c>
      <c r="N310" s="169" t="s">
        <v>1791</v>
      </c>
      <c r="O310" s="36"/>
      <c r="P310" s="170">
        <f>O310*H310</f>
        <v>0</v>
      </c>
      <c r="Q310" s="170">
        <v>0</v>
      </c>
      <c r="R310" s="170">
        <f>Q310*H310</f>
        <v>0</v>
      </c>
      <c r="S310" s="170">
        <v>0</v>
      </c>
      <c r="T310" s="171">
        <f>S310*H310</f>
        <v>0</v>
      </c>
      <c r="AR310" s="18" t="s">
        <v>1879</v>
      </c>
      <c r="AT310" s="18" t="s">
        <v>1874</v>
      </c>
      <c r="AU310" s="18" t="s">
        <v>1828</v>
      </c>
      <c r="AY310" s="18" t="s">
        <v>1872</v>
      </c>
      <c r="BE310" s="172">
        <f>IF(N310="základní",J310,0)</f>
        <v>0</v>
      </c>
      <c r="BF310" s="172">
        <f>IF(N310="snížená",J310,0)</f>
        <v>0</v>
      </c>
      <c r="BG310" s="172">
        <f>IF(N310="zákl. přenesená",J310,0)</f>
        <v>0</v>
      </c>
      <c r="BH310" s="172">
        <f>IF(N310="sníž. přenesená",J310,0)</f>
        <v>0</v>
      </c>
      <c r="BI310" s="172">
        <f>IF(N310="nulová",J310,0)</f>
        <v>0</v>
      </c>
      <c r="BJ310" s="18" t="s">
        <v>1767</v>
      </c>
      <c r="BK310" s="172">
        <f>ROUND(I310*H310,2)</f>
        <v>0</v>
      </c>
      <c r="BL310" s="18" t="s">
        <v>1879</v>
      </c>
      <c r="BM310" s="18" t="s">
        <v>1270</v>
      </c>
    </row>
    <row r="311" spans="2:47" s="1" customFormat="1" ht="40.5">
      <c r="B311" s="35"/>
      <c r="D311" s="173" t="s">
        <v>1881</v>
      </c>
      <c r="F311" s="174" t="s">
        <v>1271</v>
      </c>
      <c r="I311" s="134"/>
      <c r="L311" s="35"/>
      <c r="M311" s="65"/>
      <c r="N311" s="36"/>
      <c r="O311" s="36"/>
      <c r="P311" s="36"/>
      <c r="Q311" s="36"/>
      <c r="R311" s="36"/>
      <c r="S311" s="36"/>
      <c r="T311" s="66"/>
      <c r="AT311" s="18" t="s">
        <v>1881</v>
      </c>
      <c r="AU311" s="18" t="s">
        <v>1828</v>
      </c>
    </row>
    <row r="312" spans="2:47" s="1" customFormat="1" ht="283.5">
      <c r="B312" s="35"/>
      <c r="D312" s="185" t="s">
        <v>1883</v>
      </c>
      <c r="F312" s="208" t="s">
        <v>1272</v>
      </c>
      <c r="I312" s="134"/>
      <c r="L312" s="35"/>
      <c r="M312" s="65"/>
      <c r="N312" s="36"/>
      <c r="O312" s="36"/>
      <c r="P312" s="36"/>
      <c r="Q312" s="36"/>
      <c r="R312" s="36"/>
      <c r="S312" s="36"/>
      <c r="T312" s="66"/>
      <c r="AT312" s="18" t="s">
        <v>1883</v>
      </c>
      <c r="AU312" s="18" t="s">
        <v>1828</v>
      </c>
    </row>
    <row r="313" spans="2:65" s="1" customFormat="1" ht="22.5" customHeight="1">
      <c r="B313" s="160"/>
      <c r="C313" s="161" t="s">
        <v>1416</v>
      </c>
      <c r="D313" s="161" t="s">
        <v>1874</v>
      </c>
      <c r="E313" s="162" t="s">
        <v>1274</v>
      </c>
      <c r="F313" s="163" t="s">
        <v>1275</v>
      </c>
      <c r="G313" s="164" t="s">
        <v>1942</v>
      </c>
      <c r="H313" s="165">
        <v>58.725</v>
      </c>
      <c r="I313" s="166"/>
      <c r="J313" s="167">
        <f>ROUND(I313*H313,2)</f>
        <v>0</v>
      </c>
      <c r="K313" s="163" t="s">
        <v>1878</v>
      </c>
      <c r="L313" s="35"/>
      <c r="M313" s="168" t="s">
        <v>1766</v>
      </c>
      <c r="N313" s="169" t="s">
        <v>1791</v>
      </c>
      <c r="O313" s="36"/>
      <c r="P313" s="170">
        <f>O313*H313</f>
        <v>0</v>
      </c>
      <c r="Q313" s="170">
        <v>0</v>
      </c>
      <c r="R313" s="170">
        <f>Q313*H313</f>
        <v>0</v>
      </c>
      <c r="S313" s="170">
        <v>0</v>
      </c>
      <c r="T313" s="171">
        <f>S313*H313</f>
        <v>0</v>
      </c>
      <c r="AR313" s="18" t="s">
        <v>1879</v>
      </c>
      <c r="AT313" s="18" t="s">
        <v>1874</v>
      </c>
      <c r="AU313" s="18" t="s">
        <v>1828</v>
      </c>
      <c r="AY313" s="18" t="s">
        <v>1872</v>
      </c>
      <c r="BE313" s="172">
        <f>IF(N313="základní",J313,0)</f>
        <v>0</v>
      </c>
      <c r="BF313" s="172">
        <f>IF(N313="snížená",J313,0)</f>
        <v>0</v>
      </c>
      <c r="BG313" s="172">
        <f>IF(N313="zákl. přenesená",J313,0)</f>
        <v>0</v>
      </c>
      <c r="BH313" s="172">
        <f>IF(N313="sníž. přenesená",J313,0)</f>
        <v>0</v>
      </c>
      <c r="BI313" s="172">
        <f>IF(N313="nulová",J313,0)</f>
        <v>0</v>
      </c>
      <c r="BJ313" s="18" t="s">
        <v>1767</v>
      </c>
      <c r="BK313" s="172">
        <f>ROUND(I313*H313,2)</f>
        <v>0</v>
      </c>
      <c r="BL313" s="18" t="s">
        <v>1879</v>
      </c>
      <c r="BM313" s="18" t="s">
        <v>1276</v>
      </c>
    </row>
    <row r="314" spans="2:47" s="1" customFormat="1" ht="40.5">
      <c r="B314" s="35"/>
      <c r="D314" s="173" t="s">
        <v>1881</v>
      </c>
      <c r="F314" s="174" t="s">
        <v>1277</v>
      </c>
      <c r="I314" s="134"/>
      <c r="L314" s="35"/>
      <c r="M314" s="65"/>
      <c r="N314" s="36"/>
      <c r="O314" s="36"/>
      <c r="P314" s="36"/>
      <c r="Q314" s="36"/>
      <c r="R314" s="36"/>
      <c r="S314" s="36"/>
      <c r="T314" s="66"/>
      <c r="AT314" s="18" t="s">
        <v>1881</v>
      </c>
      <c r="AU314" s="18" t="s">
        <v>1828</v>
      </c>
    </row>
    <row r="315" spans="2:47" s="1" customFormat="1" ht="121.5">
      <c r="B315" s="35"/>
      <c r="D315" s="173" t="s">
        <v>1883</v>
      </c>
      <c r="F315" s="175" t="s">
        <v>1278</v>
      </c>
      <c r="I315" s="134"/>
      <c r="L315" s="35"/>
      <c r="M315" s="65"/>
      <c r="N315" s="36"/>
      <c r="O315" s="36"/>
      <c r="P315" s="36"/>
      <c r="Q315" s="36"/>
      <c r="R315" s="36"/>
      <c r="S315" s="36"/>
      <c r="T315" s="66"/>
      <c r="AT315" s="18" t="s">
        <v>1883</v>
      </c>
      <c r="AU315" s="18" t="s">
        <v>1828</v>
      </c>
    </row>
    <row r="316" spans="2:51" s="12" customFormat="1" ht="13.5">
      <c r="B316" s="184"/>
      <c r="D316" s="173" t="s">
        <v>1885</v>
      </c>
      <c r="E316" s="197" t="s">
        <v>1766</v>
      </c>
      <c r="F316" s="198" t="s">
        <v>388</v>
      </c>
      <c r="H316" s="193" t="s">
        <v>1766</v>
      </c>
      <c r="I316" s="189"/>
      <c r="L316" s="184"/>
      <c r="M316" s="190"/>
      <c r="N316" s="191"/>
      <c r="O316" s="191"/>
      <c r="P316" s="191"/>
      <c r="Q316" s="191"/>
      <c r="R316" s="191"/>
      <c r="S316" s="191"/>
      <c r="T316" s="192"/>
      <c r="AT316" s="193" t="s">
        <v>1885</v>
      </c>
      <c r="AU316" s="193" t="s">
        <v>1828</v>
      </c>
      <c r="AV316" s="12" t="s">
        <v>1767</v>
      </c>
      <c r="AW316" s="12" t="s">
        <v>1783</v>
      </c>
      <c r="AX316" s="12" t="s">
        <v>1820</v>
      </c>
      <c r="AY316" s="193" t="s">
        <v>1872</v>
      </c>
    </row>
    <row r="317" spans="2:51" s="11" customFormat="1" ht="13.5">
      <c r="B317" s="176"/>
      <c r="D317" s="185" t="s">
        <v>1885</v>
      </c>
      <c r="E317" s="194" t="s">
        <v>1766</v>
      </c>
      <c r="F317" s="195" t="s">
        <v>389</v>
      </c>
      <c r="H317" s="196">
        <v>58.725</v>
      </c>
      <c r="I317" s="180"/>
      <c r="L317" s="176"/>
      <c r="M317" s="181"/>
      <c r="N317" s="182"/>
      <c r="O317" s="182"/>
      <c r="P317" s="182"/>
      <c r="Q317" s="182"/>
      <c r="R317" s="182"/>
      <c r="S317" s="182"/>
      <c r="T317" s="183"/>
      <c r="AT317" s="177" t="s">
        <v>1885</v>
      </c>
      <c r="AU317" s="177" t="s">
        <v>1828</v>
      </c>
      <c r="AV317" s="11" t="s">
        <v>1828</v>
      </c>
      <c r="AW317" s="11" t="s">
        <v>1783</v>
      </c>
      <c r="AX317" s="11" t="s">
        <v>1767</v>
      </c>
      <c r="AY317" s="177" t="s">
        <v>1872</v>
      </c>
    </row>
    <row r="318" spans="2:65" s="1" customFormat="1" ht="22.5" customHeight="1">
      <c r="B318" s="160"/>
      <c r="C318" s="209" t="s">
        <v>1422</v>
      </c>
      <c r="D318" s="209" t="s">
        <v>1282</v>
      </c>
      <c r="E318" s="210" t="s">
        <v>1283</v>
      </c>
      <c r="F318" s="211" t="s">
        <v>1284</v>
      </c>
      <c r="G318" s="212" t="s">
        <v>2051</v>
      </c>
      <c r="H318" s="213">
        <v>105.705</v>
      </c>
      <c r="I318" s="214"/>
      <c r="J318" s="215">
        <f>ROUND(I318*H318,2)</f>
        <v>0</v>
      </c>
      <c r="K318" s="211" t="s">
        <v>1878</v>
      </c>
      <c r="L318" s="216"/>
      <c r="M318" s="217" t="s">
        <v>1766</v>
      </c>
      <c r="N318" s="218" t="s">
        <v>1791</v>
      </c>
      <c r="O318" s="36"/>
      <c r="P318" s="170">
        <f>O318*H318</f>
        <v>0</v>
      </c>
      <c r="Q318" s="170">
        <v>1</v>
      </c>
      <c r="R318" s="170">
        <f>Q318*H318</f>
        <v>105.705</v>
      </c>
      <c r="S318" s="170">
        <v>0</v>
      </c>
      <c r="T318" s="171">
        <f>S318*H318</f>
        <v>0</v>
      </c>
      <c r="AR318" s="18" t="s">
        <v>1933</v>
      </c>
      <c r="AT318" s="18" t="s">
        <v>1282</v>
      </c>
      <c r="AU318" s="18" t="s">
        <v>1828</v>
      </c>
      <c r="AY318" s="18" t="s">
        <v>1872</v>
      </c>
      <c r="BE318" s="172">
        <f>IF(N318="základní",J318,0)</f>
        <v>0</v>
      </c>
      <c r="BF318" s="172">
        <f>IF(N318="snížená",J318,0)</f>
        <v>0</v>
      </c>
      <c r="BG318" s="172">
        <f>IF(N318="zákl. přenesená",J318,0)</f>
        <v>0</v>
      </c>
      <c r="BH318" s="172">
        <f>IF(N318="sníž. přenesená",J318,0)</f>
        <v>0</v>
      </c>
      <c r="BI318" s="172">
        <f>IF(N318="nulová",J318,0)</f>
        <v>0</v>
      </c>
      <c r="BJ318" s="18" t="s">
        <v>1767</v>
      </c>
      <c r="BK318" s="172">
        <f>ROUND(I318*H318,2)</f>
        <v>0</v>
      </c>
      <c r="BL318" s="18" t="s">
        <v>1879</v>
      </c>
      <c r="BM318" s="18" t="s">
        <v>390</v>
      </c>
    </row>
    <row r="319" spans="2:47" s="1" customFormat="1" ht="40.5">
      <c r="B319" s="35"/>
      <c r="D319" s="173" t="s">
        <v>1881</v>
      </c>
      <c r="F319" s="174" t="s">
        <v>391</v>
      </c>
      <c r="I319" s="134"/>
      <c r="L319" s="35"/>
      <c r="M319" s="65"/>
      <c r="N319" s="36"/>
      <c r="O319" s="36"/>
      <c r="P319" s="36"/>
      <c r="Q319" s="36"/>
      <c r="R319" s="36"/>
      <c r="S319" s="36"/>
      <c r="T319" s="66"/>
      <c r="AT319" s="18" t="s">
        <v>1881</v>
      </c>
      <c r="AU319" s="18" t="s">
        <v>1828</v>
      </c>
    </row>
    <row r="320" spans="2:51" s="11" customFormat="1" ht="13.5">
      <c r="B320" s="176"/>
      <c r="D320" s="185" t="s">
        <v>1885</v>
      </c>
      <c r="F320" s="195" t="s">
        <v>392</v>
      </c>
      <c r="H320" s="196">
        <v>105.705</v>
      </c>
      <c r="I320" s="180"/>
      <c r="L320" s="176"/>
      <c r="M320" s="181"/>
      <c r="N320" s="182"/>
      <c r="O320" s="182"/>
      <c r="P320" s="182"/>
      <c r="Q320" s="182"/>
      <c r="R320" s="182"/>
      <c r="S320" s="182"/>
      <c r="T320" s="183"/>
      <c r="AT320" s="177" t="s">
        <v>1885</v>
      </c>
      <c r="AU320" s="177" t="s">
        <v>1828</v>
      </c>
      <c r="AV320" s="11" t="s">
        <v>1828</v>
      </c>
      <c r="AW320" s="11" t="s">
        <v>1748</v>
      </c>
      <c r="AX320" s="11" t="s">
        <v>1767</v>
      </c>
      <c r="AY320" s="177" t="s">
        <v>1872</v>
      </c>
    </row>
    <row r="321" spans="2:65" s="1" customFormat="1" ht="22.5" customHeight="1">
      <c r="B321" s="160"/>
      <c r="C321" s="161" t="s">
        <v>1428</v>
      </c>
      <c r="D321" s="161" t="s">
        <v>1874</v>
      </c>
      <c r="E321" s="162" t="s">
        <v>1289</v>
      </c>
      <c r="F321" s="163" t="s">
        <v>1290</v>
      </c>
      <c r="G321" s="164" t="s">
        <v>1877</v>
      </c>
      <c r="H321" s="165">
        <v>375</v>
      </c>
      <c r="I321" s="166"/>
      <c r="J321" s="167">
        <f>ROUND(I321*H321,2)</f>
        <v>0</v>
      </c>
      <c r="K321" s="163" t="s">
        <v>1878</v>
      </c>
      <c r="L321" s="35"/>
      <c r="M321" s="168" t="s">
        <v>1766</v>
      </c>
      <c r="N321" s="169" t="s">
        <v>1791</v>
      </c>
      <c r="O321" s="36"/>
      <c r="P321" s="170">
        <f>O321*H321</f>
        <v>0</v>
      </c>
      <c r="Q321" s="170">
        <v>0</v>
      </c>
      <c r="R321" s="170">
        <f>Q321*H321</f>
        <v>0</v>
      </c>
      <c r="S321" s="170">
        <v>0</v>
      </c>
      <c r="T321" s="171">
        <f>S321*H321</f>
        <v>0</v>
      </c>
      <c r="AR321" s="18" t="s">
        <v>1879</v>
      </c>
      <c r="AT321" s="18" t="s">
        <v>1874</v>
      </c>
      <c r="AU321" s="18" t="s">
        <v>1828</v>
      </c>
      <c r="AY321" s="18" t="s">
        <v>1872</v>
      </c>
      <c r="BE321" s="172">
        <f>IF(N321="základní",J321,0)</f>
        <v>0</v>
      </c>
      <c r="BF321" s="172">
        <f>IF(N321="snížená",J321,0)</f>
        <v>0</v>
      </c>
      <c r="BG321" s="172">
        <f>IF(N321="zákl. přenesená",J321,0)</f>
        <v>0</v>
      </c>
      <c r="BH321" s="172">
        <f>IF(N321="sníž. přenesená",J321,0)</f>
        <v>0</v>
      </c>
      <c r="BI321" s="172">
        <f>IF(N321="nulová",J321,0)</f>
        <v>0</v>
      </c>
      <c r="BJ321" s="18" t="s">
        <v>1767</v>
      </c>
      <c r="BK321" s="172">
        <f>ROUND(I321*H321,2)</f>
        <v>0</v>
      </c>
      <c r="BL321" s="18" t="s">
        <v>1879</v>
      </c>
      <c r="BM321" s="18" t="s">
        <v>1291</v>
      </c>
    </row>
    <row r="322" spans="2:47" s="1" customFormat="1" ht="27">
      <c r="B322" s="35"/>
      <c r="D322" s="173" t="s">
        <v>1881</v>
      </c>
      <c r="F322" s="174" t="s">
        <v>1292</v>
      </c>
      <c r="I322" s="134"/>
      <c r="L322" s="35"/>
      <c r="M322" s="65"/>
      <c r="N322" s="36"/>
      <c r="O322" s="36"/>
      <c r="P322" s="36"/>
      <c r="Q322" s="36"/>
      <c r="R322" s="36"/>
      <c r="S322" s="36"/>
      <c r="T322" s="66"/>
      <c r="AT322" s="18" t="s">
        <v>1881</v>
      </c>
      <c r="AU322" s="18" t="s">
        <v>1828</v>
      </c>
    </row>
    <row r="323" spans="2:51" s="11" customFormat="1" ht="13.5">
      <c r="B323" s="176"/>
      <c r="D323" s="173" t="s">
        <v>1885</v>
      </c>
      <c r="E323" s="177" t="s">
        <v>1766</v>
      </c>
      <c r="F323" s="178" t="s">
        <v>393</v>
      </c>
      <c r="H323" s="179">
        <v>75</v>
      </c>
      <c r="I323" s="180"/>
      <c r="L323" s="176"/>
      <c r="M323" s="181"/>
      <c r="N323" s="182"/>
      <c r="O323" s="182"/>
      <c r="P323" s="182"/>
      <c r="Q323" s="182"/>
      <c r="R323" s="182"/>
      <c r="S323" s="182"/>
      <c r="T323" s="183"/>
      <c r="AT323" s="177" t="s">
        <v>1885</v>
      </c>
      <c r="AU323" s="177" t="s">
        <v>1828</v>
      </c>
      <c r="AV323" s="11" t="s">
        <v>1828</v>
      </c>
      <c r="AW323" s="11" t="s">
        <v>1783</v>
      </c>
      <c r="AX323" s="11" t="s">
        <v>1767</v>
      </c>
      <c r="AY323" s="177" t="s">
        <v>1872</v>
      </c>
    </row>
    <row r="324" spans="2:51" s="12" customFormat="1" ht="13.5">
      <c r="B324" s="184"/>
      <c r="D324" s="173" t="s">
        <v>1885</v>
      </c>
      <c r="E324" s="197" t="s">
        <v>1766</v>
      </c>
      <c r="F324" s="198" t="s">
        <v>394</v>
      </c>
      <c r="H324" s="193" t="s">
        <v>1766</v>
      </c>
      <c r="I324" s="189"/>
      <c r="L324" s="184"/>
      <c r="M324" s="190"/>
      <c r="N324" s="191"/>
      <c r="O324" s="191"/>
      <c r="P324" s="191"/>
      <c r="Q324" s="191"/>
      <c r="R324" s="191"/>
      <c r="S324" s="191"/>
      <c r="T324" s="192"/>
      <c r="AT324" s="193" t="s">
        <v>1885</v>
      </c>
      <c r="AU324" s="193" t="s">
        <v>1828</v>
      </c>
      <c r="AV324" s="12" t="s">
        <v>1767</v>
      </c>
      <c r="AW324" s="12" t="s">
        <v>1783</v>
      </c>
      <c r="AX324" s="12" t="s">
        <v>1820</v>
      </c>
      <c r="AY324" s="193" t="s">
        <v>1872</v>
      </c>
    </row>
    <row r="325" spans="2:51" s="11" customFormat="1" ht="13.5">
      <c r="B325" s="176"/>
      <c r="D325" s="185" t="s">
        <v>1885</v>
      </c>
      <c r="F325" s="195" t="s">
        <v>395</v>
      </c>
      <c r="H325" s="196">
        <v>375</v>
      </c>
      <c r="I325" s="180"/>
      <c r="L325" s="176"/>
      <c r="M325" s="181"/>
      <c r="N325" s="182"/>
      <c r="O325" s="182"/>
      <c r="P325" s="182"/>
      <c r="Q325" s="182"/>
      <c r="R325" s="182"/>
      <c r="S325" s="182"/>
      <c r="T325" s="183"/>
      <c r="AT325" s="177" t="s">
        <v>1885</v>
      </c>
      <c r="AU325" s="177" t="s">
        <v>1828</v>
      </c>
      <c r="AV325" s="11" t="s">
        <v>1828</v>
      </c>
      <c r="AW325" s="11" t="s">
        <v>1748</v>
      </c>
      <c r="AX325" s="11" t="s">
        <v>1767</v>
      </c>
      <c r="AY325" s="177" t="s">
        <v>1872</v>
      </c>
    </row>
    <row r="326" spans="2:65" s="1" customFormat="1" ht="22.5" customHeight="1">
      <c r="B326" s="160"/>
      <c r="C326" s="161" t="s">
        <v>1435</v>
      </c>
      <c r="D326" s="161" t="s">
        <v>1874</v>
      </c>
      <c r="E326" s="162" t="s">
        <v>396</v>
      </c>
      <c r="F326" s="163" t="s">
        <v>397</v>
      </c>
      <c r="G326" s="164" t="s">
        <v>1877</v>
      </c>
      <c r="H326" s="165">
        <v>3400</v>
      </c>
      <c r="I326" s="166"/>
      <c r="J326" s="167">
        <f>ROUND(I326*H326,2)</f>
        <v>0</v>
      </c>
      <c r="K326" s="163" t="s">
        <v>1878</v>
      </c>
      <c r="L326" s="35"/>
      <c r="M326" s="168" t="s">
        <v>1766</v>
      </c>
      <c r="N326" s="169" t="s">
        <v>1791</v>
      </c>
      <c r="O326" s="36"/>
      <c r="P326" s="170">
        <f>O326*H326</f>
        <v>0</v>
      </c>
      <c r="Q326" s="170">
        <v>0</v>
      </c>
      <c r="R326" s="170">
        <f>Q326*H326</f>
        <v>0</v>
      </c>
      <c r="S326" s="170">
        <v>0</v>
      </c>
      <c r="T326" s="171">
        <f>S326*H326</f>
        <v>0</v>
      </c>
      <c r="AR326" s="18" t="s">
        <v>1879</v>
      </c>
      <c r="AT326" s="18" t="s">
        <v>1874</v>
      </c>
      <c r="AU326" s="18" t="s">
        <v>1828</v>
      </c>
      <c r="AY326" s="18" t="s">
        <v>1872</v>
      </c>
      <c r="BE326" s="172">
        <f>IF(N326="základní",J326,0)</f>
        <v>0</v>
      </c>
      <c r="BF326" s="172">
        <f>IF(N326="snížená",J326,0)</f>
        <v>0</v>
      </c>
      <c r="BG326" s="172">
        <f>IF(N326="zákl. přenesená",J326,0)</f>
        <v>0</v>
      </c>
      <c r="BH326" s="172">
        <f>IF(N326="sníž. přenesená",J326,0)</f>
        <v>0</v>
      </c>
      <c r="BI326" s="172">
        <f>IF(N326="nulová",J326,0)</f>
        <v>0</v>
      </c>
      <c r="BJ326" s="18" t="s">
        <v>1767</v>
      </c>
      <c r="BK326" s="172">
        <f>ROUND(I326*H326,2)</f>
        <v>0</v>
      </c>
      <c r="BL326" s="18" t="s">
        <v>1879</v>
      </c>
      <c r="BM326" s="18" t="s">
        <v>398</v>
      </c>
    </row>
    <row r="327" spans="2:47" s="1" customFormat="1" ht="27">
      <c r="B327" s="35"/>
      <c r="D327" s="173" t="s">
        <v>1881</v>
      </c>
      <c r="F327" s="174" t="s">
        <v>399</v>
      </c>
      <c r="I327" s="134"/>
      <c r="L327" s="35"/>
      <c r="M327" s="65"/>
      <c r="N327" s="36"/>
      <c r="O327" s="36"/>
      <c r="P327" s="36"/>
      <c r="Q327" s="36"/>
      <c r="R327" s="36"/>
      <c r="S327" s="36"/>
      <c r="T327" s="66"/>
      <c r="AT327" s="18" t="s">
        <v>1881</v>
      </c>
      <c r="AU327" s="18" t="s">
        <v>1828</v>
      </c>
    </row>
    <row r="328" spans="2:47" s="1" customFormat="1" ht="121.5">
      <c r="B328" s="35"/>
      <c r="D328" s="173" t="s">
        <v>1883</v>
      </c>
      <c r="F328" s="175" t="s">
        <v>400</v>
      </c>
      <c r="I328" s="134"/>
      <c r="L328" s="35"/>
      <c r="M328" s="65"/>
      <c r="N328" s="36"/>
      <c r="O328" s="36"/>
      <c r="P328" s="36"/>
      <c r="Q328" s="36"/>
      <c r="R328" s="36"/>
      <c r="S328" s="36"/>
      <c r="T328" s="66"/>
      <c r="AT328" s="18" t="s">
        <v>1883</v>
      </c>
      <c r="AU328" s="18" t="s">
        <v>1828</v>
      </c>
    </row>
    <row r="329" spans="2:51" s="12" customFormat="1" ht="13.5">
      <c r="B329" s="184"/>
      <c r="D329" s="173" t="s">
        <v>1885</v>
      </c>
      <c r="E329" s="197" t="s">
        <v>1766</v>
      </c>
      <c r="F329" s="198" t="s">
        <v>401</v>
      </c>
      <c r="H329" s="193" t="s">
        <v>1766</v>
      </c>
      <c r="I329" s="189"/>
      <c r="L329" s="184"/>
      <c r="M329" s="190"/>
      <c r="N329" s="191"/>
      <c r="O329" s="191"/>
      <c r="P329" s="191"/>
      <c r="Q329" s="191"/>
      <c r="R329" s="191"/>
      <c r="S329" s="191"/>
      <c r="T329" s="192"/>
      <c r="AT329" s="193" t="s">
        <v>1885</v>
      </c>
      <c r="AU329" s="193" t="s">
        <v>1828</v>
      </c>
      <c r="AV329" s="12" t="s">
        <v>1767</v>
      </c>
      <c r="AW329" s="12" t="s">
        <v>1783</v>
      </c>
      <c r="AX329" s="12" t="s">
        <v>1820</v>
      </c>
      <c r="AY329" s="193" t="s">
        <v>1872</v>
      </c>
    </row>
    <row r="330" spans="2:51" s="11" customFormat="1" ht="13.5">
      <c r="B330" s="176"/>
      <c r="D330" s="173" t="s">
        <v>1885</v>
      </c>
      <c r="E330" s="177" t="s">
        <v>1766</v>
      </c>
      <c r="F330" s="178" t="s">
        <v>402</v>
      </c>
      <c r="H330" s="179">
        <v>2280</v>
      </c>
      <c r="I330" s="180"/>
      <c r="L330" s="176"/>
      <c r="M330" s="181"/>
      <c r="N330" s="182"/>
      <c r="O330" s="182"/>
      <c r="P330" s="182"/>
      <c r="Q330" s="182"/>
      <c r="R330" s="182"/>
      <c r="S330" s="182"/>
      <c r="T330" s="183"/>
      <c r="AT330" s="177" t="s">
        <v>1885</v>
      </c>
      <c r="AU330" s="177" t="s">
        <v>1828</v>
      </c>
      <c r="AV330" s="11" t="s">
        <v>1828</v>
      </c>
      <c r="AW330" s="11" t="s">
        <v>1783</v>
      </c>
      <c r="AX330" s="11" t="s">
        <v>1820</v>
      </c>
      <c r="AY330" s="177" t="s">
        <v>1872</v>
      </c>
    </row>
    <row r="331" spans="2:51" s="11" customFormat="1" ht="13.5">
      <c r="B331" s="176"/>
      <c r="D331" s="173" t="s">
        <v>1885</v>
      </c>
      <c r="E331" s="177" t="s">
        <v>1766</v>
      </c>
      <c r="F331" s="178" t="s">
        <v>403</v>
      </c>
      <c r="H331" s="179">
        <v>1120</v>
      </c>
      <c r="I331" s="180"/>
      <c r="L331" s="176"/>
      <c r="M331" s="181"/>
      <c r="N331" s="182"/>
      <c r="O331" s="182"/>
      <c r="P331" s="182"/>
      <c r="Q331" s="182"/>
      <c r="R331" s="182"/>
      <c r="S331" s="182"/>
      <c r="T331" s="183"/>
      <c r="AT331" s="177" t="s">
        <v>1885</v>
      </c>
      <c r="AU331" s="177" t="s">
        <v>1828</v>
      </c>
      <c r="AV331" s="11" t="s">
        <v>1828</v>
      </c>
      <c r="AW331" s="11" t="s">
        <v>1783</v>
      </c>
      <c r="AX331" s="11" t="s">
        <v>1820</v>
      </c>
      <c r="AY331" s="177" t="s">
        <v>1872</v>
      </c>
    </row>
    <row r="332" spans="2:51" s="13" customFormat="1" ht="13.5">
      <c r="B332" s="199"/>
      <c r="D332" s="185" t="s">
        <v>1885</v>
      </c>
      <c r="E332" s="200" t="s">
        <v>1766</v>
      </c>
      <c r="F332" s="201" t="s">
        <v>1916</v>
      </c>
      <c r="H332" s="202">
        <v>3400</v>
      </c>
      <c r="I332" s="203"/>
      <c r="L332" s="199"/>
      <c r="M332" s="204"/>
      <c r="N332" s="205"/>
      <c r="O332" s="205"/>
      <c r="P332" s="205"/>
      <c r="Q332" s="205"/>
      <c r="R332" s="205"/>
      <c r="S332" s="205"/>
      <c r="T332" s="206"/>
      <c r="AT332" s="207" t="s">
        <v>1885</v>
      </c>
      <c r="AU332" s="207" t="s">
        <v>1828</v>
      </c>
      <c r="AV332" s="13" t="s">
        <v>1879</v>
      </c>
      <c r="AW332" s="13" t="s">
        <v>1783</v>
      </c>
      <c r="AX332" s="13" t="s">
        <v>1767</v>
      </c>
      <c r="AY332" s="207" t="s">
        <v>1872</v>
      </c>
    </row>
    <row r="333" spans="2:65" s="1" customFormat="1" ht="22.5" customHeight="1">
      <c r="B333" s="160"/>
      <c r="C333" s="161" t="s">
        <v>1444</v>
      </c>
      <c r="D333" s="161" t="s">
        <v>1874</v>
      </c>
      <c r="E333" s="162" t="s">
        <v>404</v>
      </c>
      <c r="F333" s="163" t="s">
        <v>405</v>
      </c>
      <c r="G333" s="164" t="s">
        <v>1877</v>
      </c>
      <c r="H333" s="165">
        <v>3400</v>
      </c>
      <c r="I333" s="166"/>
      <c r="J333" s="167">
        <f>ROUND(I333*H333,2)</f>
        <v>0</v>
      </c>
      <c r="K333" s="163" t="s">
        <v>1878</v>
      </c>
      <c r="L333" s="35"/>
      <c r="M333" s="168" t="s">
        <v>1766</v>
      </c>
      <c r="N333" s="169" t="s">
        <v>1791</v>
      </c>
      <c r="O333" s="36"/>
      <c r="P333" s="170">
        <f>O333*H333</f>
        <v>0</v>
      </c>
      <c r="Q333" s="170">
        <v>0</v>
      </c>
      <c r="R333" s="170">
        <f>Q333*H333</f>
        <v>0</v>
      </c>
      <c r="S333" s="170">
        <v>0</v>
      </c>
      <c r="T333" s="171">
        <f>S333*H333</f>
        <v>0</v>
      </c>
      <c r="AR333" s="18" t="s">
        <v>1879</v>
      </c>
      <c r="AT333" s="18" t="s">
        <v>1874</v>
      </c>
      <c r="AU333" s="18" t="s">
        <v>1828</v>
      </c>
      <c r="AY333" s="18" t="s">
        <v>1872</v>
      </c>
      <c r="BE333" s="172">
        <f>IF(N333="základní",J333,0)</f>
        <v>0</v>
      </c>
      <c r="BF333" s="172">
        <f>IF(N333="snížená",J333,0)</f>
        <v>0</v>
      </c>
      <c r="BG333" s="172">
        <f>IF(N333="zákl. přenesená",J333,0)</f>
        <v>0</v>
      </c>
      <c r="BH333" s="172">
        <f>IF(N333="sníž. přenesená",J333,0)</f>
        <v>0</v>
      </c>
      <c r="BI333" s="172">
        <f>IF(N333="nulová",J333,0)</f>
        <v>0</v>
      </c>
      <c r="BJ333" s="18" t="s">
        <v>1767</v>
      </c>
      <c r="BK333" s="172">
        <f>ROUND(I333*H333,2)</f>
        <v>0</v>
      </c>
      <c r="BL333" s="18" t="s">
        <v>1879</v>
      </c>
      <c r="BM333" s="18" t="s">
        <v>406</v>
      </c>
    </row>
    <row r="334" spans="2:47" s="1" customFormat="1" ht="27">
      <c r="B334" s="35"/>
      <c r="D334" s="173" t="s">
        <v>1881</v>
      </c>
      <c r="F334" s="174" t="s">
        <v>407</v>
      </c>
      <c r="I334" s="134"/>
      <c r="L334" s="35"/>
      <c r="M334" s="65"/>
      <c r="N334" s="36"/>
      <c r="O334" s="36"/>
      <c r="P334" s="36"/>
      <c r="Q334" s="36"/>
      <c r="R334" s="36"/>
      <c r="S334" s="36"/>
      <c r="T334" s="66"/>
      <c r="AT334" s="18" t="s">
        <v>1881</v>
      </c>
      <c r="AU334" s="18" t="s">
        <v>1828</v>
      </c>
    </row>
    <row r="335" spans="2:47" s="1" customFormat="1" ht="121.5">
      <c r="B335" s="35"/>
      <c r="D335" s="173" t="s">
        <v>1883</v>
      </c>
      <c r="F335" s="175" t="s">
        <v>408</v>
      </c>
      <c r="I335" s="134"/>
      <c r="L335" s="35"/>
      <c r="M335" s="65"/>
      <c r="N335" s="36"/>
      <c r="O335" s="36"/>
      <c r="P335" s="36"/>
      <c r="Q335" s="36"/>
      <c r="R335" s="36"/>
      <c r="S335" s="36"/>
      <c r="T335" s="66"/>
      <c r="AT335" s="18" t="s">
        <v>1883</v>
      </c>
      <c r="AU335" s="18" t="s">
        <v>1828</v>
      </c>
    </row>
    <row r="336" spans="2:51" s="12" customFormat="1" ht="13.5">
      <c r="B336" s="184"/>
      <c r="D336" s="173" t="s">
        <v>1885</v>
      </c>
      <c r="E336" s="197" t="s">
        <v>1766</v>
      </c>
      <c r="F336" s="198" t="s">
        <v>401</v>
      </c>
      <c r="H336" s="193" t="s">
        <v>1766</v>
      </c>
      <c r="I336" s="189"/>
      <c r="L336" s="184"/>
      <c r="M336" s="190"/>
      <c r="N336" s="191"/>
      <c r="O336" s="191"/>
      <c r="P336" s="191"/>
      <c r="Q336" s="191"/>
      <c r="R336" s="191"/>
      <c r="S336" s="191"/>
      <c r="T336" s="192"/>
      <c r="AT336" s="193" t="s">
        <v>1885</v>
      </c>
      <c r="AU336" s="193" t="s">
        <v>1828</v>
      </c>
      <c r="AV336" s="12" t="s">
        <v>1767</v>
      </c>
      <c r="AW336" s="12" t="s">
        <v>1783</v>
      </c>
      <c r="AX336" s="12" t="s">
        <v>1820</v>
      </c>
      <c r="AY336" s="193" t="s">
        <v>1872</v>
      </c>
    </row>
    <row r="337" spans="2:51" s="11" customFormat="1" ht="13.5">
      <c r="B337" s="176"/>
      <c r="D337" s="173" t="s">
        <v>1885</v>
      </c>
      <c r="E337" s="177" t="s">
        <v>1766</v>
      </c>
      <c r="F337" s="178" t="s">
        <v>402</v>
      </c>
      <c r="H337" s="179">
        <v>2280</v>
      </c>
      <c r="I337" s="180"/>
      <c r="L337" s="176"/>
      <c r="M337" s="181"/>
      <c r="N337" s="182"/>
      <c r="O337" s="182"/>
      <c r="P337" s="182"/>
      <c r="Q337" s="182"/>
      <c r="R337" s="182"/>
      <c r="S337" s="182"/>
      <c r="T337" s="183"/>
      <c r="AT337" s="177" t="s">
        <v>1885</v>
      </c>
      <c r="AU337" s="177" t="s">
        <v>1828</v>
      </c>
      <c r="AV337" s="11" t="s">
        <v>1828</v>
      </c>
      <c r="AW337" s="11" t="s">
        <v>1783</v>
      </c>
      <c r="AX337" s="11" t="s">
        <v>1820</v>
      </c>
      <c r="AY337" s="177" t="s">
        <v>1872</v>
      </c>
    </row>
    <row r="338" spans="2:51" s="11" customFormat="1" ht="13.5">
      <c r="B338" s="176"/>
      <c r="D338" s="173" t="s">
        <v>1885</v>
      </c>
      <c r="E338" s="177" t="s">
        <v>1766</v>
      </c>
      <c r="F338" s="178" t="s">
        <v>403</v>
      </c>
      <c r="H338" s="179">
        <v>1120</v>
      </c>
      <c r="I338" s="180"/>
      <c r="L338" s="176"/>
      <c r="M338" s="181"/>
      <c r="N338" s="182"/>
      <c r="O338" s="182"/>
      <c r="P338" s="182"/>
      <c r="Q338" s="182"/>
      <c r="R338" s="182"/>
      <c r="S338" s="182"/>
      <c r="T338" s="183"/>
      <c r="AT338" s="177" t="s">
        <v>1885</v>
      </c>
      <c r="AU338" s="177" t="s">
        <v>1828</v>
      </c>
      <c r="AV338" s="11" t="s">
        <v>1828</v>
      </c>
      <c r="AW338" s="11" t="s">
        <v>1783</v>
      </c>
      <c r="AX338" s="11" t="s">
        <v>1820</v>
      </c>
      <c r="AY338" s="177" t="s">
        <v>1872</v>
      </c>
    </row>
    <row r="339" spans="2:51" s="13" customFormat="1" ht="13.5">
      <c r="B339" s="199"/>
      <c r="D339" s="185" t="s">
        <v>1885</v>
      </c>
      <c r="E339" s="200" t="s">
        <v>1766</v>
      </c>
      <c r="F339" s="201" t="s">
        <v>1916</v>
      </c>
      <c r="H339" s="202">
        <v>3400</v>
      </c>
      <c r="I339" s="203"/>
      <c r="L339" s="199"/>
      <c r="M339" s="204"/>
      <c r="N339" s="205"/>
      <c r="O339" s="205"/>
      <c r="P339" s="205"/>
      <c r="Q339" s="205"/>
      <c r="R339" s="205"/>
      <c r="S339" s="205"/>
      <c r="T339" s="206"/>
      <c r="AT339" s="207" t="s">
        <v>1885</v>
      </c>
      <c r="AU339" s="207" t="s">
        <v>1828</v>
      </c>
      <c r="AV339" s="13" t="s">
        <v>1879</v>
      </c>
      <c r="AW339" s="13" t="s">
        <v>1783</v>
      </c>
      <c r="AX339" s="13" t="s">
        <v>1767</v>
      </c>
      <c r="AY339" s="207" t="s">
        <v>1872</v>
      </c>
    </row>
    <row r="340" spans="2:65" s="1" customFormat="1" ht="22.5" customHeight="1">
      <c r="B340" s="160"/>
      <c r="C340" s="209" t="s">
        <v>1452</v>
      </c>
      <c r="D340" s="209" t="s">
        <v>1282</v>
      </c>
      <c r="E340" s="210" t="s">
        <v>409</v>
      </c>
      <c r="F340" s="211" t="s">
        <v>410</v>
      </c>
      <c r="G340" s="212" t="s">
        <v>411</v>
      </c>
      <c r="H340" s="213">
        <v>105.06</v>
      </c>
      <c r="I340" s="214"/>
      <c r="J340" s="215">
        <f>ROUND(I340*H340,2)</f>
        <v>0</v>
      </c>
      <c r="K340" s="211" t="s">
        <v>1878</v>
      </c>
      <c r="L340" s="216"/>
      <c r="M340" s="217" t="s">
        <v>1766</v>
      </c>
      <c r="N340" s="218" t="s">
        <v>1791</v>
      </c>
      <c r="O340" s="36"/>
      <c r="P340" s="170">
        <f>O340*H340</f>
        <v>0</v>
      </c>
      <c r="Q340" s="170">
        <v>0.001</v>
      </c>
      <c r="R340" s="170">
        <f>Q340*H340</f>
        <v>0.10506</v>
      </c>
      <c r="S340" s="170">
        <v>0</v>
      </c>
      <c r="T340" s="171">
        <f>S340*H340</f>
        <v>0</v>
      </c>
      <c r="AR340" s="18" t="s">
        <v>1933</v>
      </c>
      <c r="AT340" s="18" t="s">
        <v>1282</v>
      </c>
      <c r="AU340" s="18" t="s">
        <v>1828</v>
      </c>
      <c r="AY340" s="18" t="s">
        <v>1872</v>
      </c>
      <c r="BE340" s="172">
        <f>IF(N340="základní",J340,0)</f>
        <v>0</v>
      </c>
      <c r="BF340" s="172">
        <f>IF(N340="snížená",J340,0)</f>
        <v>0</v>
      </c>
      <c r="BG340" s="172">
        <f>IF(N340="zákl. přenesená",J340,0)</f>
        <v>0</v>
      </c>
      <c r="BH340" s="172">
        <f>IF(N340="sníž. přenesená",J340,0)</f>
        <v>0</v>
      </c>
      <c r="BI340" s="172">
        <f>IF(N340="nulová",J340,0)</f>
        <v>0</v>
      </c>
      <c r="BJ340" s="18" t="s">
        <v>1767</v>
      </c>
      <c r="BK340" s="172">
        <f>ROUND(I340*H340,2)</f>
        <v>0</v>
      </c>
      <c r="BL340" s="18" t="s">
        <v>1879</v>
      </c>
      <c r="BM340" s="18" t="s">
        <v>412</v>
      </c>
    </row>
    <row r="341" spans="2:47" s="1" customFormat="1" ht="13.5">
      <c r="B341" s="35"/>
      <c r="D341" s="173" t="s">
        <v>1881</v>
      </c>
      <c r="F341" s="174" t="s">
        <v>413</v>
      </c>
      <c r="I341" s="134"/>
      <c r="L341" s="35"/>
      <c r="M341" s="65"/>
      <c r="N341" s="36"/>
      <c r="O341" s="36"/>
      <c r="P341" s="36"/>
      <c r="Q341" s="36"/>
      <c r="R341" s="36"/>
      <c r="S341" s="36"/>
      <c r="T341" s="66"/>
      <c r="AT341" s="18" t="s">
        <v>1881</v>
      </c>
      <c r="AU341" s="18" t="s">
        <v>1828</v>
      </c>
    </row>
    <row r="342" spans="2:51" s="11" customFormat="1" ht="13.5">
      <c r="B342" s="176"/>
      <c r="D342" s="185" t="s">
        <v>1885</v>
      </c>
      <c r="F342" s="195" t="s">
        <v>414</v>
      </c>
      <c r="H342" s="196">
        <v>105.06</v>
      </c>
      <c r="I342" s="180"/>
      <c r="L342" s="176"/>
      <c r="M342" s="181"/>
      <c r="N342" s="182"/>
      <c r="O342" s="182"/>
      <c r="P342" s="182"/>
      <c r="Q342" s="182"/>
      <c r="R342" s="182"/>
      <c r="S342" s="182"/>
      <c r="T342" s="183"/>
      <c r="AT342" s="177" t="s">
        <v>1885</v>
      </c>
      <c r="AU342" s="177" t="s">
        <v>1828</v>
      </c>
      <c r="AV342" s="11" t="s">
        <v>1828</v>
      </c>
      <c r="AW342" s="11" t="s">
        <v>1748</v>
      </c>
      <c r="AX342" s="11" t="s">
        <v>1767</v>
      </c>
      <c r="AY342" s="177" t="s">
        <v>1872</v>
      </c>
    </row>
    <row r="343" spans="2:65" s="1" customFormat="1" ht="22.5" customHeight="1">
      <c r="B343" s="160"/>
      <c r="C343" s="161" t="s">
        <v>1460</v>
      </c>
      <c r="D343" s="161" t="s">
        <v>1874</v>
      </c>
      <c r="E343" s="162" t="s">
        <v>1297</v>
      </c>
      <c r="F343" s="163" t="s">
        <v>1298</v>
      </c>
      <c r="G343" s="164" t="s">
        <v>1877</v>
      </c>
      <c r="H343" s="165">
        <v>7107</v>
      </c>
      <c r="I343" s="166"/>
      <c r="J343" s="167">
        <f>ROUND(I343*H343,2)</f>
        <v>0</v>
      </c>
      <c r="K343" s="163" t="s">
        <v>1878</v>
      </c>
      <c r="L343" s="35"/>
      <c r="M343" s="168" t="s">
        <v>1766</v>
      </c>
      <c r="N343" s="169" t="s">
        <v>1791</v>
      </c>
      <c r="O343" s="36"/>
      <c r="P343" s="170">
        <f>O343*H343</f>
        <v>0</v>
      </c>
      <c r="Q343" s="170">
        <v>0</v>
      </c>
      <c r="R343" s="170">
        <f>Q343*H343</f>
        <v>0</v>
      </c>
      <c r="S343" s="170">
        <v>0</v>
      </c>
      <c r="T343" s="171">
        <f>S343*H343</f>
        <v>0</v>
      </c>
      <c r="AR343" s="18" t="s">
        <v>1879</v>
      </c>
      <c r="AT343" s="18" t="s">
        <v>1874</v>
      </c>
      <c r="AU343" s="18" t="s">
        <v>1828</v>
      </c>
      <c r="AY343" s="18" t="s">
        <v>1872</v>
      </c>
      <c r="BE343" s="172">
        <f>IF(N343="základní",J343,0)</f>
        <v>0</v>
      </c>
      <c r="BF343" s="172">
        <f>IF(N343="snížená",J343,0)</f>
        <v>0</v>
      </c>
      <c r="BG343" s="172">
        <f>IF(N343="zákl. přenesená",J343,0)</f>
        <v>0</v>
      </c>
      <c r="BH343" s="172">
        <f>IF(N343="sníž. přenesená",J343,0)</f>
        <v>0</v>
      </c>
      <c r="BI343" s="172">
        <f>IF(N343="nulová",J343,0)</f>
        <v>0</v>
      </c>
      <c r="BJ343" s="18" t="s">
        <v>1767</v>
      </c>
      <c r="BK343" s="172">
        <f>ROUND(I343*H343,2)</f>
        <v>0</v>
      </c>
      <c r="BL343" s="18" t="s">
        <v>1879</v>
      </c>
      <c r="BM343" s="18" t="s">
        <v>1299</v>
      </c>
    </row>
    <row r="344" spans="2:47" s="1" customFormat="1" ht="13.5">
      <c r="B344" s="35"/>
      <c r="D344" s="173" t="s">
        <v>1881</v>
      </c>
      <c r="F344" s="174" t="s">
        <v>1300</v>
      </c>
      <c r="I344" s="134"/>
      <c r="L344" s="35"/>
      <c r="M344" s="65"/>
      <c r="N344" s="36"/>
      <c r="O344" s="36"/>
      <c r="P344" s="36"/>
      <c r="Q344" s="36"/>
      <c r="R344" s="36"/>
      <c r="S344" s="36"/>
      <c r="T344" s="66"/>
      <c r="AT344" s="18" t="s">
        <v>1881</v>
      </c>
      <c r="AU344" s="18" t="s">
        <v>1828</v>
      </c>
    </row>
    <row r="345" spans="2:47" s="1" customFormat="1" ht="162">
      <c r="B345" s="35"/>
      <c r="D345" s="173" t="s">
        <v>1883</v>
      </c>
      <c r="F345" s="175" t="s">
        <v>1301</v>
      </c>
      <c r="I345" s="134"/>
      <c r="L345" s="35"/>
      <c r="M345" s="65"/>
      <c r="N345" s="36"/>
      <c r="O345" s="36"/>
      <c r="P345" s="36"/>
      <c r="Q345" s="36"/>
      <c r="R345" s="36"/>
      <c r="S345" s="36"/>
      <c r="T345" s="66"/>
      <c r="AT345" s="18" t="s">
        <v>1883</v>
      </c>
      <c r="AU345" s="18" t="s">
        <v>1828</v>
      </c>
    </row>
    <row r="346" spans="2:51" s="12" customFormat="1" ht="13.5">
      <c r="B346" s="184"/>
      <c r="D346" s="173" t="s">
        <v>1885</v>
      </c>
      <c r="E346" s="197" t="s">
        <v>1766</v>
      </c>
      <c r="F346" s="198" t="s">
        <v>1912</v>
      </c>
      <c r="H346" s="193" t="s">
        <v>1766</v>
      </c>
      <c r="I346" s="189"/>
      <c r="L346" s="184"/>
      <c r="M346" s="190"/>
      <c r="N346" s="191"/>
      <c r="O346" s="191"/>
      <c r="P346" s="191"/>
      <c r="Q346" s="191"/>
      <c r="R346" s="191"/>
      <c r="S346" s="191"/>
      <c r="T346" s="192"/>
      <c r="AT346" s="193" t="s">
        <v>1885</v>
      </c>
      <c r="AU346" s="193" t="s">
        <v>1828</v>
      </c>
      <c r="AV346" s="12" t="s">
        <v>1767</v>
      </c>
      <c r="AW346" s="12" t="s">
        <v>1783</v>
      </c>
      <c r="AX346" s="12" t="s">
        <v>1820</v>
      </c>
      <c r="AY346" s="193" t="s">
        <v>1872</v>
      </c>
    </row>
    <row r="347" spans="2:51" s="11" customFormat="1" ht="13.5">
      <c r="B347" s="176"/>
      <c r="D347" s="173" t="s">
        <v>1885</v>
      </c>
      <c r="E347" s="177" t="s">
        <v>1766</v>
      </c>
      <c r="F347" s="178" t="s">
        <v>415</v>
      </c>
      <c r="H347" s="179">
        <v>20</v>
      </c>
      <c r="I347" s="180"/>
      <c r="L347" s="176"/>
      <c r="M347" s="181"/>
      <c r="N347" s="182"/>
      <c r="O347" s="182"/>
      <c r="P347" s="182"/>
      <c r="Q347" s="182"/>
      <c r="R347" s="182"/>
      <c r="S347" s="182"/>
      <c r="T347" s="183"/>
      <c r="AT347" s="177" t="s">
        <v>1885</v>
      </c>
      <c r="AU347" s="177" t="s">
        <v>1828</v>
      </c>
      <c r="AV347" s="11" t="s">
        <v>1828</v>
      </c>
      <c r="AW347" s="11" t="s">
        <v>1783</v>
      </c>
      <c r="AX347" s="11" t="s">
        <v>1820</v>
      </c>
      <c r="AY347" s="177" t="s">
        <v>1872</v>
      </c>
    </row>
    <row r="348" spans="2:51" s="11" customFormat="1" ht="13.5">
      <c r="B348" s="176"/>
      <c r="D348" s="173" t="s">
        <v>1885</v>
      </c>
      <c r="E348" s="177" t="s">
        <v>1766</v>
      </c>
      <c r="F348" s="178" t="s">
        <v>416</v>
      </c>
      <c r="H348" s="179">
        <v>45</v>
      </c>
      <c r="I348" s="180"/>
      <c r="L348" s="176"/>
      <c r="M348" s="181"/>
      <c r="N348" s="182"/>
      <c r="O348" s="182"/>
      <c r="P348" s="182"/>
      <c r="Q348" s="182"/>
      <c r="R348" s="182"/>
      <c r="S348" s="182"/>
      <c r="T348" s="183"/>
      <c r="AT348" s="177" t="s">
        <v>1885</v>
      </c>
      <c r="AU348" s="177" t="s">
        <v>1828</v>
      </c>
      <c r="AV348" s="11" t="s">
        <v>1828</v>
      </c>
      <c r="AW348" s="11" t="s">
        <v>1783</v>
      </c>
      <c r="AX348" s="11" t="s">
        <v>1820</v>
      </c>
      <c r="AY348" s="177" t="s">
        <v>1872</v>
      </c>
    </row>
    <row r="349" spans="2:51" s="11" customFormat="1" ht="13.5">
      <c r="B349" s="176"/>
      <c r="D349" s="173" t="s">
        <v>1885</v>
      </c>
      <c r="E349" s="177" t="s">
        <v>1766</v>
      </c>
      <c r="F349" s="178" t="s">
        <v>417</v>
      </c>
      <c r="H349" s="179">
        <v>15</v>
      </c>
      <c r="I349" s="180"/>
      <c r="L349" s="176"/>
      <c r="M349" s="181"/>
      <c r="N349" s="182"/>
      <c r="O349" s="182"/>
      <c r="P349" s="182"/>
      <c r="Q349" s="182"/>
      <c r="R349" s="182"/>
      <c r="S349" s="182"/>
      <c r="T349" s="183"/>
      <c r="AT349" s="177" t="s">
        <v>1885</v>
      </c>
      <c r="AU349" s="177" t="s">
        <v>1828</v>
      </c>
      <c r="AV349" s="11" t="s">
        <v>1828</v>
      </c>
      <c r="AW349" s="11" t="s">
        <v>1783</v>
      </c>
      <c r="AX349" s="11" t="s">
        <v>1820</v>
      </c>
      <c r="AY349" s="177" t="s">
        <v>1872</v>
      </c>
    </row>
    <row r="350" spans="2:51" s="11" customFormat="1" ht="13.5">
      <c r="B350" s="176"/>
      <c r="D350" s="173" t="s">
        <v>1885</v>
      </c>
      <c r="E350" s="177" t="s">
        <v>1766</v>
      </c>
      <c r="F350" s="178" t="s">
        <v>418</v>
      </c>
      <c r="H350" s="179">
        <v>15</v>
      </c>
      <c r="I350" s="180"/>
      <c r="L350" s="176"/>
      <c r="M350" s="181"/>
      <c r="N350" s="182"/>
      <c r="O350" s="182"/>
      <c r="P350" s="182"/>
      <c r="Q350" s="182"/>
      <c r="R350" s="182"/>
      <c r="S350" s="182"/>
      <c r="T350" s="183"/>
      <c r="AT350" s="177" t="s">
        <v>1885</v>
      </c>
      <c r="AU350" s="177" t="s">
        <v>1828</v>
      </c>
      <c r="AV350" s="11" t="s">
        <v>1828</v>
      </c>
      <c r="AW350" s="11" t="s">
        <v>1783</v>
      </c>
      <c r="AX350" s="11" t="s">
        <v>1820</v>
      </c>
      <c r="AY350" s="177" t="s">
        <v>1872</v>
      </c>
    </row>
    <row r="351" spans="2:51" s="11" customFormat="1" ht="13.5">
      <c r="B351" s="176"/>
      <c r="D351" s="173" t="s">
        <v>1885</v>
      </c>
      <c r="E351" s="177" t="s">
        <v>1766</v>
      </c>
      <c r="F351" s="178" t="s">
        <v>419</v>
      </c>
      <c r="H351" s="179">
        <v>5</v>
      </c>
      <c r="I351" s="180"/>
      <c r="L351" s="176"/>
      <c r="M351" s="181"/>
      <c r="N351" s="182"/>
      <c r="O351" s="182"/>
      <c r="P351" s="182"/>
      <c r="Q351" s="182"/>
      <c r="R351" s="182"/>
      <c r="S351" s="182"/>
      <c r="T351" s="183"/>
      <c r="AT351" s="177" t="s">
        <v>1885</v>
      </c>
      <c r="AU351" s="177" t="s">
        <v>1828</v>
      </c>
      <c r="AV351" s="11" t="s">
        <v>1828</v>
      </c>
      <c r="AW351" s="11" t="s">
        <v>1783</v>
      </c>
      <c r="AX351" s="11" t="s">
        <v>1820</v>
      </c>
      <c r="AY351" s="177" t="s">
        <v>1872</v>
      </c>
    </row>
    <row r="352" spans="2:51" s="11" customFormat="1" ht="13.5">
      <c r="B352" s="176"/>
      <c r="D352" s="173" t="s">
        <v>1885</v>
      </c>
      <c r="E352" s="177" t="s">
        <v>1766</v>
      </c>
      <c r="F352" s="178" t="s">
        <v>420</v>
      </c>
      <c r="H352" s="179">
        <v>20</v>
      </c>
      <c r="I352" s="180"/>
      <c r="L352" s="176"/>
      <c r="M352" s="181"/>
      <c r="N352" s="182"/>
      <c r="O352" s="182"/>
      <c r="P352" s="182"/>
      <c r="Q352" s="182"/>
      <c r="R352" s="182"/>
      <c r="S352" s="182"/>
      <c r="T352" s="183"/>
      <c r="AT352" s="177" t="s">
        <v>1885</v>
      </c>
      <c r="AU352" s="177" t="s">
        <v>1828</v>
      </c>
      <c r="AV352" s="11" t="s">
        <v>1828</v>
      </c>
      <c r="AW352" s="11" t="s">
        <v>1783</v>
      </c>
      <c r="AX352" s="11" t="s">
        <v>1820</v>
      </c>
      <c r="AY352" s="177" t="s">
        <v>1872</v>
      </c>
    </row>
    <row r="353" spans="2:51" s="11" customFormat="1" ht="13.5">
      <c r="B353" s="176"/>
      <c r="D353" s="173" t="s">
        <v>1885</v>
      </c>
      <c r="E353" s="177" t="s">
        <v>1766</v>
      </c>
      <c r="F353" s="178" t="s">
        <v>421</v>
      </c>
      <c r="H353" s="179">
        <v>112</v>
      </c>
      <c r="I353" s="180"/>
      <c r="L353" s="176"/>
      <c r="M353" s="181"/>
      <c r="N353" s="182"/>
      <c r="O353" s="182"/>
      <c r="P353" s="182"/>
      <c r="Q353" s="182"/>
      <c r="R353" s="182"/>
      <c r="S353" s="182"/>
      <c r="T353" s="183"/>
      <c r="AT353" s="177" t="s">
        <v>1885</v>
      </c>
      <c r="AU353" s="177" t="s">
        <v>1828</v>
      </c>
      <c r="AV353" s="11" t="s">
        <v>1828</v>
      </c>
      <c r="AW353" s="11" t="s">
        <v>1783</v>
      </c>
      <c r="AX353" s="11" t="s">
        <v>1820</v>
      </c>
      <c r="AY353" s="177" t="s">
        <v>1872</v>
      </c>
    </row>
    <row r="354" spans="2:51" s="11" customFormat="1" ht="13.5">
      <c r="B354" s="176"/>
      <c r="D354" s="173" t="s">
        <v>1885</v>
      </c>
      <c r="E354" s="177" t="s">
        <v>1766</v>
      </c>
      <c r="F354" s="178" t="s">
        <v>1766</v>
      </c>
      <c r="H354" s="179">
        <v>0</v>
      </c>
      <c r="I354" s="180"/>
      <c r="L354" s="176"/>
      <c r="M354" s="181"/>
      <c r="N354" s="182"/>
      <c r="O354" s="182"/>
      <c r="P354" s="182"/>
      <c r="Q354" s="182"/>
      <c r="R354" s="182"/>
      <c r="S354" s="182"/>
      <c r="T354" s="183"/>
      <c r="AT354" s="177" t="s">
        <v>1885</v>
      </c>
      <c r="AU354" s="177" t="s">
        <v>1828</v>
      </c>
      <c r="AV354" s="11" t="s">
        <v>1828</v>
      </c>
      <c r="AW354" s="11" t="s">
        <v>1783</v>
      </c>
      <c r="AX354" s="11" t="s">
        <v>1820</v>
      </c>
      <c r="AY354" s="177" t="s">
        <v>1872</v>
      </c>
    </row>
    <row r="355" spans="2:51" s="12" customFormat="1" ht="13.5">
      <c r="B355" s="184"/>
      <c r="D355" s="173" t="s">
        <v>1885</v>
      </c>
      <c r="E355" s="197" t="s">
        <v>1766</v>
      </c>
      <c r="F355" s="198" t="s">
        <v>422</v>
      </c>
      <c r="H355" s="193" t="s">
        <v>1766</v>
      </c>
      <c r="I355" s="189"/>
      <c r="L355" s="184"/>
      <c r="M355" s="190"/>
      <c r="N355" s="191"/>
      <c r="O355" s="191"/>
      <c r="P355" s="191"/>
      <c r="Q355" s="191"/>
      <c r="R355" s="191"/>
      <c r="S355" s="191"/>
      <c r="T355" s="192"/>
      <c r="AT355" s="193" t="s">
        <v>1885</v>
      </c>
      <c r="AU355" s="193" t="s">
        <v>1828</v>
      </c>
      <c r="AV355" s="12" t="s">
        <v>1767</v>
      </c>
      <c r="AW355" s="12" t="s">
        <v>1783</v>
      </c>
      <c r="AX355" s="12" t="s">
        <v>1820</v>
      </c>
      <c r="AY355" s="193" t="s">
        <v>1872</v>
      </c>
    </row>
    <row r="356" spans="2:51" s="11" customFormat="1" ht="13.5">
      <c r="B356" s="176"/>
      <c r="D356" s="173" t="s">
        <v>1885</v>
      </c>
      <c r="E356" s="177" t="s">
        <v>1766</v>
      </c>
      <c r="F356" s="178" t="s">
        <v>423</v>
      </c>
      <c r="H356" s="179">
        <v>85</v>
      </c>
      <c r="I356" s="180"/>
      <c r="L356" s="176"/>
      <c r="M356" s="181"/>
      <c r="N356" s="182"/>
      <c r="O356" s="182"/>
      <c r="P356" s="182"/>
      <c r="Q356" s="182"/>
      <c r="R356" s="182"/>
      <c r="S356" s="182"/>
      <c r="T356" s="183"/>
      <c r="AT356" s="177" t="s">
        <v>1885</v>
      </c>
      <c r="AU356" s="177" t="s">
        <v>1828</v>
      </c>
      <c r="AV356" s="11" t="s">
        <v>1828</v>
      </c>
      <c r="AW356" s="11" t="s">
        <v>1783</v>
      </c>
      <c r="AX356" s="11" t="s">
        <v>1820</v>
      </c>
      <c r="AY356" s="177" t="s">
        <v>1872</v>
      </c>
    </row>
    <row r="357" spans="2:51" s="11" customFormat="1" ht="13.5">
      <c r="B357" s="176"/>
      <c r="D357" s="173" t="s">
        <v>1885</v>
      </c>
      <c r="E357" s="177" t="s">
        <v>1766</v>
      </c>
      <c r="F357" s="178" t="s">
        <v>424</v>
      </c>
      <c r="H357" s="179">
        <v>58</v>
      </c>
      <c r="I357" s="180"/>
      <c r="L357" s="176"/>
      <c r="M357" s="181"/>
      <c r="N357" s="182"/>
      <c r="O357" s="182"/>
      <c r="P357" s="182"/>
      <c r="Q357" s="182"/>
      <c r="R357" s="182"/>
      <c r="S357" s="182"/>
      <c r="T357" s="183"/>
      <c r="AT357" s="177" t="s">
        <v>1885</v>
      </c>
      <c r="AU357" s="177" t="s">
        <v>1828</v>
      </c>
      <c r="AV357" s="11" t="s">
        <v>1828</v>
      </c>
      <c r="AW357" s="11" t="s">
        <v>1783</v>
      </c>
      <c r="AX357" s="11" t="s">
        <v>1820</v>
      </c>
      <c r="AY357" s="177" t="s">
        <v>1872</v>
      </c>
    </row>
    <row r="358" spans="2:51" s="11" customFormat="1" ht="13.5">
      <c r="B358" s="176"/>
      <c r="D358" s="173" t="s">
        <v>1885</v>
      </c>
      <c r="E358" s="177" t="s">
        <v>1766</v>
      </c>
      <c r="F358" s="178" t="s">
        <v>425</v>
      </c>
      <c r="H358" s="179">
        <v>180</v>
      </c>
      <c r="I358" s="180"/>
      <c r="L358" s="176"/>
      <c r="M358" s="181"/>
      <c r="N358" s="182"/>
      <c r="O358" s="182"/>
      <c r="P358" s="182"/>
      <c r="Q358" s="182"/>
      <c r="R358" s="182"/>
      <c r="S358" s="182"/>
      <c r="T358" s="183"/>
      <c r="AT358" s="177" t="s">
        <v>1885</v>
      </c>
      <c r="AU358" s="177" t="s">
        <v>1828</v>
      </c>
      <c r="AV358" s="11" t="s">
        <v>1828</v>
      </c>
      <c r="AW358" s="11" t="s">
        <v>1783</v>
      </c>
      <c r="AX358" s="11" t="s">
        <v>1820</v>
      </c>
      <c r="AY358" s="177" t="s">
        <v>1872</v>
      </c>
    </row>
    <row r="359" spans="2:51" s="11" customFormat="1" ht="13.5">
      <c r="B359" s="176"/>
      <c r="D359" s="173" t="s">
        <v>1885</v>
      </c>
      <c r="E359" s="177" t="s">
        <v>1766</v>
      </c>
      <c r="F359" s="178" t="s">
        <v>426</v>
      </c>
      <c r="H359" s="179">
        <v>140</v>
      </c>
      <c r="I359" s="180"/>
      <c r="L359" s="176"/>
      <c r="M359" s="181"/>
      <c r="N359" s="182"/>
      <c r="O359" s="182"/>
      <c r="P359" s="182"/>
      <c r="Q359" s="182"/>
      <c r="R359" s="182"/>
      <c r="S359" s="182"/>
      <c r="T359" s="183"/>
      <c r="AT359" s="177" t="s">
        <v>1885</v>
      </c>
      <c r="AU359" s="177" t="s">
        <v>1828</v>
      </c>
      <c r="AV359" s="11" t="s">
        <v>1828</v>
      </c>
      <c r="AW359" s="11" t="s">
        <v>1783</v>
      </c>
      <c r="AX359" s="11" t="s">
        <v>1820</v>
      </c>
      <c r="AY359" s="177" t="s">
        <v>1872</v>
      </c>
    </row>
    <row r="360" spans="2:51" s="11" customFormat="1" ht="13.5">
      <c r="B360" s="176"/>
      <c r="D360" s="173" t="s">
        <v>1885</v>
      </c>
      <c r="E360" s="177" t="s">
        <v>1766</v>
      </c>
      <c r="F360" s="178" t="s">
        <v>427</v>
      </c>
      <c r="H360" s="179">
        <v>122</v>
      </c>
      <c r="I360" s="180"/>
      <c r="L360" s="176"/>
      <c r="M360" s="181"/>
      <c r="N360" s="182"/>
      <c r="O360" s="182"/>
      <c r="P360" s="182"/>
      <c r="Q360" s="182"/>
      <c r="R360" s="182"/>
      <c r="S360" s="182"/>
      <c r="T360" s="183"/>
      <c r="AT360" s="177" t="s">
        <v>1885</v>
      </c>
      <c r="AU360" s="177" t="s">
        <v>1828</v>
      </c>
      <c r="AV360" s="11" t="s">
        <v>1828</v>
      </c>
      <c r="AW360" s="11" t="s">
        <v>1783</v>
      </c>
      <c r="AX360" s="11" t="s">
        <v>1820</v>
      </c>
      <c r="AY360" s="177" t="s">
        <v>1872</v>
      </c>
    </row>
    <row r="361" spans="2:51" s="11" customFormat="1" ht="13.5">
      <c r="B361" s="176"/>
      <c r="D361" s="173" t="s">
        <v>1885</v>
      </c>
      <c r="E361" s="177" t="s">
        <v>1766</v>
      </c>
      <c r="F361" s="178" t="s">
        <v>428</v>
      </c>
      <c r="H361" s="179">
        <v>225</v>
      </c>
      <c r="I361" s="180"/>
      <c r="L361" s="176"/>
      <c r="M361" s="181"/>
      <c r="N361" s="182"/>
      <c r="O361" s="182"/>
      <c r="P361" s="182"/>
      <c r="Q361" s="182"/>
      <c r="R361" s="182"/>
      <c r="S361" s="182"/>
      <c r="T361" s="183"/>
      <c r="AT361" s="177" t="s">
        <v>1885</v>
      </c>
      <c r="AU361" s="177" t="s">
        <v>1828</v>
      </c>
      <c r="AV361" s="11" t="s">
        <v>1828</v>
      </c>
      <c r="AW361" s="11" t="s">
        <v>1783</v>
      </c>
      <c r="AX361" s="11" t="s">
        <v>1820</v>
      </c>
      <c r="AY361" s="177" t="s">
        <v>1872</v>
      </c>
    </row>
    <row r="362" spans="2:51" s="11" customFormat="1" ht="13.5">
      <c r="B362" s="176"/>
      <c r="D362" s="173" t="s">
        <v>1885</v>
      </c>
      <c r="E362" s="177" t="s">
        <v>1766</v>
      </c>
      <c r="F362" s="178" t="s">
        <v>1766</v>
      </c>
      <c r="H362" s="179">
        <v>0</v>
      </c>
      <c r="I362" s="180"/>
      <c r="L362" s="176"/>
      <c r="M362" s="181"/>
      <c r="N362" s="182"/>
      <c r="O362" s="182"/>
      <c r="P362" s="182"/>
      <c r="Q362" s="182"/>
      <c r="R362" s="182"/>
      <c r="S362" s="182"/>
      <c r="T362" s="183"/>
      <c r="AT362" s="177" t="s">
        <v>1885</v>
      </c>
      <c r="AU362" s="177" t="s">
        <v>1828</v>
      </c>
      <c r="AV362" s="11" t="s">
        <v>1828</v>
      </c>
      <c r="AW362" s="11" t="s">
        <v>1783</v>
      </c>
      <c r="AX362" s="11" t="s">
        <v>1820</v>
      </c>
      <c r="AY362" s="177" t="s">
        <v>1872</v>
      </c>
    </row>
    <row r="363" spans="2:51" s="11" customFormat="1" ht="13.5">
      <c r="B363" s="176"/>
      <c r="D363" s="173" t="s">
        <v>1885</v>
      </c>
      <c r="E363" s="177" t="s">
        <v>1766</v>
      </c>
      <c r="F363" s="178" t="s">
        <v>429</v>
      </c>
      <c r="H363" s="179">
        <v>340</v>
      </c>
      <c r="I363" s="180"/>
      <c r="L363" s="176"/>
      <c r="M363" s="181"/>
      <c r="N363" s="182"/>
      <c r="O363" s="182"/>
      <c r="P363" s="182"/>
      <c r="Q363" s="182"/>
      <c r="R363" s="182"/>
      <c r="S363" s="182"/>
      <c r="T363" s="183"/>
      <c r="AT363" s="177" t="s">
        <v>1885</v>
      </c>
      <c r="AU363" s="177" t="s">
        <v>1828</v>
      </c>
      <c r="AV363" s="11" t="s">
        <v>1828</v>
      </c>
      <c r="AW363" s="11" t="s">
        <v>1783</v>
      </c>
      <c r="AX363" s="11" t="s">
        <v>1820</v>
      </c>
      <c r="AY363" s="177" t="s">
        <v>1872</v>
      </c>
    </row>
    <row r="364" spans="2:51" s="11" customFormat="1" ht="13.5">
      <c r="B364" s="176"/>
      <c r="D364" s="173" t="s">
        <v>1885</v>
      </c>
      <c r="E364" s="177" t="s">
        <v>1766</v>
      </c>
      <c r="F364" s="178" t="s">
        <v>1766</v>
      </c>
      <c r="H364" s="179">
        <v>0</v>
      </c>
      <c r="I364" s="180"/>
      <c r="L364" s="176"/>
      <c r="M364" s="181"/>
      <c r="N364" s="182"/>
      <c r="O364" s="182"/>
      <c r="P364" s="182"/>
      <c r="Q364" s="182"/>
      <c r="R364" s="182"/>
      <c r="S364" s="182"/>
      <c r="T364" s="183"/>
      <c r="AT364" s="177" t="s">
        <v>1885</v>
      </c>
      <c r="AU364" s="177" t="s">
        <v>1828</v>
      </c>
      <c r="AV364" s="11" t="s">
        <v>1828</v>
      </c>
      <c r="AW364" s="11" t="s">
        <v>1783</v>
      </c>
      <c r="AX364" s="11" t="s">
        <v>1820</v>
      </c>
      <c r="AY364" s="177" t="s">
        <v>1872</v>
      </c>
    </row>
    <row r="365" spans="2:51" s="12" customFormat="1" ht="13.5">
      <c r="B365" s="184"/>
      <c r="D365" s="173" t="s">
        <v>1885</v>
      </c>
      <c r="E365" s="197" t="s">
        <v>1766</v>
      </c>
      <c r="F365" s="198" t="s">
        <v>430</v>
      </c>
      <c r="H365" s="193" t="s">
        <v>1766</v>
      </c>
      <c r="I365" s="189"/>
      <c r="L365" s="184"/>
      <c r="M365" s="190"/>
      <c r="N365" s="191"/>
      <c r="O365" s="191"/>
      <c r="P365" s="191"/>
      <c r="Q365" s="191"/>
      <c r="R365" s="191"/>
      <c r="S365" s="191"/>
      <c r="T365" s="192"/>
      <c r="AT365" s="193" t="s">
        <v>1885</v>
      </c>
      <c r="AU365" s="193" t="s">
        <v>1828</v>
      </c>
      <c r="AV365" s="12" t="s">
        <v>1767</v>
      </c>
      <c r="AW365" s="12" t="s">
        <v>1783</v>
      </c>
      <c r="AX365" s="12" t="s">
        <v>1820</v>
      </c>
      <c r="AY365" s="193" t="s">
        <v>1872</v>
      </c>
    </row>
    <row r="366" spans="2:51" s="11" customFormat="1" ht="13.5">
      <c r="B366" s="176"/>
      <c r="D366" s="173" t="s">
        <v>1885</v>
      </c>
      <c r="E366" s="177" t="s">
        <v>1766</v>
      </c>
      <c r="F366" s="178" t="s">
        <v>431</v>
      </c>
      <c r="H366" s="179">
        <v>35</v>
      </c>
      <c r="I366" s="180"/>
      <c r="L366" s="176"/>
      <c r="M366" s="181"/>
      <c r="N366" s="182"/>
      <c r="O366" s="182"/>
      <c r="P366" s="182"/>
      <c r="Q366" s="182"/>
      <c r="R366" s="182"/>
      <c r="S366" s="182"/>
      <c r="T366" s="183"/>
      <c r="AT366" s="177" t="s">
        <v>1885</v>
      </c>
      <c r="AU366" s="177" t="s">
        <v>1828</v>
      </c>
      <c r="AV366" s="11" t="s">
        <v>1828</v>
      </c>
      <c r="AW366" s="11" t="s">
        <v>1783</v>
      </c>
      <c r="AX366" s="11" t="s">
        <v>1820</v>
      </c>
      <c r="AY366" s="177" t="s">
        <v>1872</v>
      </c>
    </row>
    <row r="367" spans="2:51" s="11" customFormat="1" ht="13.5">
      <c r="B367" s="176"/>
      <c r="D367" s="173" t="s">
        <v>1885</v>
      </c>
      <c r="E367" s="177" t="s">
        <v>1766</v>
      </c>
      <c r="F367" s="178" t="s">
        <v>432</v>
      </c>
      <c r="H367" s="179">
        <v>35</v>
      </c>
      <c r="I367" s="180"/>
      <c r="L367" s="176"/>
      <c r="M367" s="181"/>
      <c r="N367" s="182"/>
      <c r="O367" s="182"/>
      <c r="P367" s="182"/>
      <c r="Q367" s="182"/>
      <c r="R367" s="182"/>
      <c r="S367" s="182"/>
      <c r="T367" s="183"/>
      <c r="AT367" s="177" t="s">
        <v>1885</v>
      </c>
      <c r="AU367" s="177" t="s">
        <v>1828</v>
      </c>
      <c r="AV367" s="11" t="s">
        <v>1828</v>
      </c>
      <c r="AW367" s="11" t="s">
        <v>1783</v>
      </c>
      <c r="AX367" s="11" t="s">
        <v>1820</v>
      </c>
      <c r="AY367" s="177" t="s">
        <v>1872</v>
      </c>
    </row>
    <row r="368" spans="2:51" s="11" customFormat="1" ht="13.5">
      <c r="B368" s="176"/>
      <c r="D368" s="173" t="s">
        <v>1885</v>
      </c>
      <c r="E368" s="177" t="s">
        <v>1766</v>
      </c>
      <c r="F368" s="178" t="s">
        <v>433</v>
      </c>
      <c r="H368" s="179">
        <v>35</v>
      </c>
      <c r="I368" s="180"/>
      <c r="L368" s="176"/>
      <c r="M368" s="181"/>
      <c r="N368" s="182"/>
      <c r="O368" s="182"/>
      <c r="P368" s="182"/>
      <c r="Q368" s="182"/>
      <c r="R368" s="182"/>
      <c r="S368" s="182"/>
      <c r="T368" s="183"/>
      <c r="AT368" s="177" t="s">
        <v>1885</v>
      </c>
      <c r="AU368" s="177" t="s">
        <v>1828</v>
      </c>
      <c r="AV368" s="11" t="s">
        <v>1828</v>
      </c>
      <c r="AW368" s="11" t="s">
        <v>1783</v>
      </c>
      <c r="AX368" s="11" t="s">
        <v>1820</v>
      </c>
      <c r="AY368" s="177" t="s">
        <v>1872</v>
      </c>
    </row>
    <row r="369" spans="2:51" s="11" customFormat="1" ht="13.5">
      <c r="B369" s="176"/>
      <c r="D369" s="173" t="s">
        <v>1885</v>
      </c>
      <c r="E369" s="177" t="s">
        <v>1766</v>
      </c>
      <c r="F369" s="178" t="s">
        <v>434</v>
      </c>
      <c r="H369" s="179">
        <v>35</v>
      </c>
      <c r="I369" s="180"/>
      <c r="L369" s="176"/>
      <c r="M369" s="181"/>
      <c r="N369" s="182"/>
      <c r="O369" s="182"/>
      <c r="P369" s="182"/>
      <c r="Q369" s="182"/>
      <c r="R369" s="182"/>
      <c r="S369" s="182"/>
      <c r="T369" s="183"/>
      <c r="AT369" s="177" t="s">
        <v>1885</v>
      </c>
      <c r="AU369" s="177" t="s">
        <v>1828</v>
      </c>
      <c r="AV369" s="11" t="s">
        <v>1828</v>
      </c>
      <c r="AW369" s="11" t="s">
        <v>1783</v>
      </c>
      <c r="AX369" s="11" t="s">
        <v>1820</v>
      </c>
      <c r="AY369" s="177" t="s">
        <v>1872</v>
      </c>
    </row>
    <row r="370" spans="2:51" s="11" customFormat="1" ht="13.5">
      <c r="B370" s="176"/>
      <c r="D370" s="173" t="s">
        <v>1885</v>
      </c>
      <c r="E370" s="177" t="s">
        <v>1766</v>
      </c>
      <c r="F370" s="178" t="s">
        <v>435</v>
      </c>
      <c r="H370" s="179">
        <v>55</v>
      </c>
      <c r="I370" s="180"/>
      <c r="L370" s="176"/>
      <c r="M370" s="181"/>
      <c r="N370" s="182"/>
      <c r="O370" s="182"/>
      <c r="P370" s="182"/>
      <c r="Q370" s="182"/>
      <c r="R370" s="182"/>
      <c r="S370" s="182"/>
      <c r="T370" s="183"/>
      <c r="AT370" s="177" t="s">
        <v>1885</v>
      </c>
      <c r="AU370" s="177" t="s">
        <v>1828</v>
      </c>
      <c r="AV370" s="11" t="s">
        <v>1828</v>
      </c>
      <c r="AW370" s="11" t="s">
        <v>1783</v>
      </c>
      <c r="AX370" s="11" t="s">
        <v>1820</v>
      </c>
      <c r="AY370" s="177" t="s">
        <v>1872</v>
      </c>
    </row>
    <row r="371" spans="2:51" s="11" customFormat="1" ht="13.5">
      <c r="B371" s="176"/>
      <c r="D371" s="173" t="s">
        <v>1885</v>
      </c>
      <c r="E371" s="177" t="s">
        <v>1766</v>
      </c>
      <c r="F371" s="178" t="s">
        <v>1766</v>
      </c>
      <c r="H371" s="179">
        <v>0</v>
      </c>
      <c r="I371" s="180"/>
      <c r="L371" s="176"/>
      <c r="M371" s="181"/>
      <c r="N371" s="182"/>
      <c r="O371" s="182"/>
      <c r="P371" s="182"/>
      <c r="Q371" s="182"/>
      <c r="R371" s="182"/>
      <c r="S371" s="182"/>
      <c r="T371" s="183"/>
      <c r="AT371" s="177" t="s">
        <v>1885</v>
      </c>
      <c r="AU371" s="177" t="s">
        <v>1828</v>
      </c>
      <c r="AV371" s="11" t="s">
        <v>1828</v>
      </c>
      <c r="AW371" s="11" t="s">
        <v>1783</v>
      </c>
      <c r="AX371" s="11" t="s">
        <v>1820</v>
      </c>
      <c r="AY371" s="177" t="s">
        <v>1872</v>
      </c>
    </row>
    <row r="372" spans="2:51" s="12" customFormat="1" ht="13.5">
      <c r="B372" s="184"/>
      <c r="D372" s="173" t="s">
        <v>1885</v>
      </c>
      <c r="E372" s="197" t="s">
        <v>1766</v>
      </c>
      <c r="F372" s="198" t="s">
        <v>436</v>
      </c>
      <c r="H372" s="193" t="s">
        <v>1766</v>
      </c>
      <c r="I372" s="189"/>
      <c r="L372" s="184"/>
      <c r="M372" s="190"/>
      <c r="N372" s="191"/>
      <c r="O372" s="191"/>
      <c r="P372" s="191"/>
      <c r="Q372" s="191"/>
      <c r="R372" s="191"/>
      <c r="S372" s="191"/>
      <c r="T372" s="192"/>
      <c r="AT372" s="193" t="s">
        <v>1885</v>
      </c>
      <c r="AU372" s="193" t="s">
        <v>1828</v>
      </c>
      <c r="AV372" s="12" t="s">
        <v>1767</v>
      </c>
      <c r="AW372" s="12" t="s">
        <v>1783</v>
      </c>
      <c r="AX372" s="12" t="s">
        <v>1820</v>
      </c>
      <c r="AY372" s="193" t="s">
        <v>1872</v>
      </c>
    </row>
    <row r="373" spans="2:51" s="11" customFormat="1" ht="13.5">
      <c r="B373" s="176"/>
      <c r="D373" s="173" t="s">
        <v>1885</v>
      </c>
      <c r="E373" s="177" t="s">
        <v>1766</v>
      </c>
      <c r="F373" s="178" t="s">
        <v>437</v>
      </c>
      <c r="H373" s="179">
        <v>590</v>
      </c>
      <c r="I373" s="180"/>
      <c r="L373" s="176"/>
      <c r="M373" s="181"/>
      <c r="N373" s="182"/>
      <c r="O373" s="182"/>
      <c r="P373" s="182"/>
      <c r="Q373" s="182"/>
      <c r="R373" s="182"/>
      <c r="S373" s="182"/>
      <c r="T373" s="183"/>
      <c r="AT373" s="177" t="s">
        <v>1885</v>
      </c>
      <c r="AU373" s="177" t="s">
        <v>1828</v>
      </c>
      <c r="AV373" s="11" t="s">
        <v>1828</v>
      </c>
      <c r="AW373" s="11" t="s">
        <v>1783</v>
      </c>
      <c r="AX373" s="11" t="s">
        <v>1820</v>
      </c>
      <c r="AY373" s="177" t="s">
        <v>1872</v>
      </c>
    </row>
    <row r="374" spans="2:51" s="11" customFormat="1" ht="13.5">
      <c r="B374" s="176"/>
      <c r="D374" s="173" t="s">
        <v>1885</v>
      </c>
      <c r="E374" s="177" t="s">
        <v>1766</v>
      </c>
      <c r="F374" s="178" t="s">
        <v>438</v>
      </c>
      <c r="H374" s="179">
        <v>225</v>
      </c>
      <c r="I374" s="180"/>
      <c r="L374" s="176"/>
      <c r="M374" s="181"/>
      <c r="N374" s="182"/>
      <c r="O374" s="182"/>
      <c r="P374" s="182"/>
      <c r="Q374" s="182"/>
      <c r="R374" s="182"/>
      <c r="S374" s="182"/>
      <c r="T374" s="183"/>
      <c r="AT374" s="177" t="s">
        <v>1885</v>
      </c>
      <c r="AU374" s="177" t="s">
        <v>1828</v>
      </c>
      <c r="AV374" s="11" t="s">
        <v>1828</v>
      </c>
      <c r="AW374" s="11" t="s">
        <v>1783</v>
      </c>
      <c r="AX374" s="11" t="s">
        <v>1820</v>
      </c>
      <c r="AY374" s="177" t="s">
        <v>1872</v>
      </c>
    </row>
    <row r="375" spans="2:51" s="11" customFormat="1" ht="13.5">
      <c r="B375" s="176"/>
      <c r="D375" s="173" t="s">
        <v>1885</v>
      </c>
      <c r="E375" s="177" t="s">
        <v>1766</v>
      </c>
      <c r="F375" s="178" t="s">
        <v>1766</v>
      </c>
      <c r="H375" s="179">
        <v>0</v>
      </c>
      <c r="I375" s="180"/>
      <c r="L375" s="176"/>
      <c r="M375" s="181"/>
      <c r="N375" s="182"/>
      <c r="O375" s="182"/>
      <c r="P375" s="182"/>
      <c r="Q375" s="182"/>
      <c r="R375" s="182"/>
      <c r="S375" s="182"/>
      <c r="T375" s="183"/>
      <c r="AT375" s="177" t="s">
        <v>1885</v>
      </c>
      <c r="AU375" s="177" t="s">
        <v>1828</v>
      </c>
      <c r="AV375" s="11" t="s">
        <v>1828</v>
      </c>
      <c r="AW375" s="11" t="s">
        <v>1783</v>
      </c>
      <c r="AX375" s="11" t="s">
        <v>1820</v>
      </c>
      <c r="AY375" s="177" t="s">
        <v>1872</v>
      </c>
    </row>
    <row r="376" spans="2:51" s="12" customFormat="1" ht="13.5">
      <c r="B376" s="184"/>
      <c r="D376" s="173" t="s">
        <v>1885</v>
      </c>
      <c r="E376" s="197" t="s">
        <v>1766</v>
      </c>
      <c r="F376" s="198" t="s">
        <v>439</v>
      </c>
      <c r="H376" s="193" t="s">
        <v>1766</v>
      </c>
      <c r="I376" s="189"/>
      <c r="L376" s="184"/>
      <c r="M376" s="190"/>
      <c r="N376" s="191"/>
      <c r="O376" s="191"/>
      <c r="P376" s="191"/>
      <c r="Q376" s="191"/>
      <c r="R376" s="191"/>
      <c r="S376" s="191"/>
      <c r="T376" s="192"/>
      <c r="AT376" s="193" t="s">
        <v>1885</v>
      </c>
      <c r="AU376" s="193" t="s">
        <v>1828</v>
      </c>
      <c r="AV376" s="12" t="s">
        <v>1767</v>
      </c>
      <c r="AW376" s="12" t="s">
        <v>1783</v>
      </c>
      <c r="AX376" s="12" t="s">
        <v>1820</v>
      </c>
      <c r="AY376" s="193" t="s">
        <v>1872</v>
      </c>
    </row>
    <row r="377" spans="2:51" s="11" customFormat="1" ht="13.5">
      <c r="B377" s="176"/>
      <c r="D377" s="173" t="s">
        <v>1885</v>
      </c>
      <c r="E377" s="177" t="s">
        <v>1766</v>
      </c>
      <c r="F377" s="178" t="s">
        <v>440</v>
      </c>
      <c r="H377" s="179">
        <v>2930</v>
      </c>
      <c r="I377" s="180"/>
      <c r="L377" s="176"/>
      <c r="M377" s="181"/>
      <c r="N377" s="182"/>
      <c r="O377" s="182"/>
      <c r="P377" s="182"/>
      <c r="Q377" s="182"/>
      <c r="R377" s="182"/>
      <c r="S377" s="182"/>
      <c r="T377" s="183"/>
      <c r="AT377" s="177" t="s">
        <v>1885</v>
      </c>
      <c r="AU377" s="177" t="s">
        <v>1828</v>
      </c>
      <c r="AV377" s="11" t="s">
        <v>1828</v>
      </c>
      <c r="AW377" s="11" t="s">
        <v>1783</v>
      </c>
      <c r="AX377" s="11" t="s">
        <v>1820</v>
      </c>
      <c r="AY377" s="177" t="s">
        <v>1872</v>
      </c>
    </row>
    <row r="378" spans="2:51" s="11" customFormat="1" ht="13.5">
      <c r="B378" s="176"/>
      <c r="D378" s="173" t="s">
        <v>1885</v>
      </c>
      <c r="E378" s="177" t="s">
        <v>1766</v>
      </c>
      <c r="F378" s="178" t="s">
        <v>441</v>
      </c>
      <c r="H378" s="179">
        <v>1550</v>
      </c>
      <c r="I378" s="180"/>
      <c r="L378" s="176"/>
      <c r="M378" s="181"/>
      <c r="N378" s="182"/>
      <c r="O378" s="182"/>
      <c r="P378" s="182"/>
      <c r="Q378" s="182"/>
      <c r="R378" s="182"/>
      <c r="S378" s="182"/>
      <c r="T378" s="183"/>
      <c r="AT378" s="177" t="s">
        <v>1885</v>
      </c>
      <c r="AU378" s="177" t="s">
        <v>1828</v>
      </c>
      <c r="AV378" s="11" t="s">
        <v>1828</v>
      </c>
      <c r="AW378" s="11" t="s">
        <v>1783</v>
      </c>
      <c r="AX378" s="11" t="s">
        <v>1820</v>
      </c>
      <c r="AY378" s="177" t="s">
        <v>1872</v>
      </c>
    </row>
    <row r="379" spans="2:51" s="11" customFormat="1" ht="13.5">
      <c r="B379" s="176"/>
      <c r="D379" s="173" t="s">
        <v>1885</v>
      </c>
      <c r="E379" s="177" t="s">
        <v>1766</v>
      </c>
      <c r="F379" s="178" t="s">
        <v>1766</v>
      </c>
      <c r="H379" s="179">
        <v>0</v>
      </c>
      <c r="I379" s="180"/>
      <c r="L379" s="176"/>
      <c r="M379" s="181"/>
      <c r="N379" s="182"/>
      <c r="O379" s="182"/>
      <c r="P379" s="182"/>
      <c r="Q379" s="182"/>
      <c r="R379" s="182"/>
      <c r="S379" s="182"/>
      <c r="T379" s="183"/>
      <c r="AT379" s="177" t="s">
        <v>1885</v>
      </c>
      <c r="AU379" s="177" t="s">
        <v>1828</v>
      </c>
      <c r="AV379" s="11" t="s">
        <v>1828</v>
      </c>
      <c r="AW379" s="11" t="s">
        <v>1783</v>
      </c>
      <c r="AX379" s="11" t="s">
        <v>1820</v>
      </c>
      <c r="AY379" s="177" t="s">
        <v>1872</v>
      </c>
    </row>
    <row r="380" spans="2:51" s="12" customFormat="1" ht="13.5">
      <c r="B380" s="184"/>
      <c r="D380" s="173" t="s">
        <v>1885</v>
      </c>
      <c r="E380" s="197" t="s">
        <v>1766</v>
      </c>
      <c r="F380" s="198" t="s">
        <v>442</v>
      </c>
      <c r="H380" s="193" t="s">
        <v>1766</v>
      </c>
      <c r="I380" s="189"/>
      <c r="L380" s="184"/>
      <c r="M380" s="190"/>
      <c r="N380" s="191"/>
      <c r="O380" s="191"/>
      <c r="P380" s="191"/>
      <c r="Q380" s="191"/>
      <c r="R380" s="191"/>
      <c r="S380" s="191"/>
      <c r="T380" s="192"/>
      <c r="AT380" s="193" t="s">
        <v>1885</v>
      </c>
      <c r="AU380" s="193" t="s">
        <v>1828</v>
      </c>
      <c r="AV380" s="12" t="s">
        <v>1767</v>
      </c>
      <c r="AW380" s="12" t="s">
        <v>1783</v>
      </c>
      <c r="AX380" s="12" t="s">
        <v>1820</v>
      </c>
      <c r="AY380" s="193" t="s">
        <v>1872</v>
      </c>
    </row>
    <row r="381" spans="2:51" s="12" customFormat="1" ht="13.5">
      <c r="B381" s="184"/>
      <c r="D381" s="173" t="s">
        <v>1885</v>
      </c>
      <c r="E381" s="197" t="s">
        <v>1766</v>
      </c>
      <c r="F381" s="198" t="s">
        <v>443</v>
      </c>
      <c r="H381" s="193" t="s">
        <v>1766</v>
      </c>
      <c r="I381" s="189"/>
      <c r="L381" s="184"/>
      <c r="M381" s="190"/>
      <c r="N381" s="191"/>
      <c r="O381" s="191"/>
      <c r="P381" s="191"/>
      <c r="Q381" s="191"/>
      <c r="R381" s="191"/>
      <c r="S381" s="191"/>
      <c r="T381" s="192"/>
      <c r="AT381" s="193" t="s">
        <v>1885</v>
      </c>
      <c r="AU381" s="193" t="s">
        <v>1828</v>
      </c>
      <c r="AV381" s="12" t="s">
        <v>1767</v>
      </c>
      <c r="AW381" s="12" t="s">
        <v>1783</v>
      </c>
      <c r="AX381" s="12" t="s">
        <v>1820</v>
      </c>
      <c r="AY381" s="193" t="s">
        <v>1872</v>
      </c>
    </row>
    <row r="382" spans="2:51" s="11" customFormat="1" ht="13.5">
      <c r="B382" s="176"/>
      <c r="D382" s="173" t="s">
        <v>1885</v>
      </c>
      <c r="E382" s="177" t="s">
        <v>1766</v>
      </c>
      <c r="F382" s="178" t="s">
        <v>444</v>
      </c>
      <c r="H382" s="179">
        <v>65</v>
      </c>
      <c r="I382" s="180"/>
      <c r="L382" s="176"/>
      <c r="M382" s="181"/>
      <c r="N382" s="182"/>
      <c r="O382" s="182"/>
      <c r="P382" s="182"/>
      <c r="Q382" s="182"/>
      <c r="R382" s="182"/>
      <c r="S382" s="182"/>
      <c r="T382" s="183"/>
      <c r="AT382" s="177" t="s">
        <v>1885</v>
      </c>
      <c r="AU382" s="177" t="s">
        <v>1828</v>
      </c>
      <c r="AV382" s="11" t="s">
        <v>1828</v>
      </c>
      <c r="AW382" s="11" t="s">
        <v>1783</v>
      </c>
      <c r="AX382" s="11" t="s">
        <v>1820</v>
      </c>
      <c r="AY382" s="177" t="s">
        <v>1872</v>
      </c>
    </row>
    <row r="383" spans="2:51" s="11" customFormat="1" ht="13.5">
      <c r="B383" s="176"/>
      <c r="D383" s="173" t="s">
        <v>1885</v>
      </c>
      <c r="E383" s="177" t="s">
        <v>1766</v>
      </c>
      <c r="F383" s="178" t="s">
        <v>445</v>
      </c>
      <c r="H383" s="179">
        <v>63</v>
      </c>
      <c r="I383" s="180"/>
      <c r="L383" s="176"/>
      <c r="M383" s="181"/>
      <c r="N383" s="182"/>
      <c r="O383" s="182"/>
      <c r="P383" s="182"/>
      <c r="Q383" s="182"/>
      <c r="R383" s="182"/>
      <c r="S383" s="182"/>
      <c r="T383" s="183"/>
      <c r="AT383" s="177" t="s">
        <v>1885</v>
      </c>
      <c r="AU383" s="177" t="s">
        <v>1828</v>
      </c>
      <c r="AV383" s="11" t="s">
        <v>1828</v>
      </c>
      <c r="AW383" s="11" t="s">
        <v>1783</v>
      </c>
      <c r="AX383" s="11" t="s">
        <v>1820</v>
      </c>
      <c r="AY383" s="177" t="s">
        <v>1872</v>
      </c>
    </row>
    <row r="384" spans="2:51" s="11" customFormat="1" ht="13.5">
      <c r="B384" s="176"/>
      <c r="D384" s="173" t="s">
        <v>1885</v>
      </c>
      <c r="E384" s="177" t="s">
        <v>1766</v>
      </c>
      <c r="F384" s="178" t="s">
        <v>1766</v>
      </c>
      <c r="H384" s="179">
        <v>0</v>
      </c>
      <c r="I384" s="180"/>
      <c r="L384" s="176"/>
      <c r="M384" s="181"/>
      <c r="N384" s="182"/>
      <c r="O384" s="182"/>
      <c r="P384" s="182"/>
      <c r="Q384" s="182"/>
      <c r="R384" s="182"/>
      <c r="S384" s="182"/>
      <c r="T384" s="183"/>
      <c r="AT384" s="177" t="s">
        <v>1885</v>
      </c>
      <c r="AU384" s="177" t="s">
        <v>1828</v>
      </c>
      <c r="AV384" s="11" t="s">
        <v>1828</v>
      </c>
      <c r="AW384" s="11" t="s">
        <v>1783</v>
      </c>
      <c r="AX384" s="11" t="s">
        <v>1820</v>
      </c>
      <c r="AY384" s="177" t="s">
        <v>1872</v>
      </c>
    </row>
    <row r="385" spans="2:51" s="12" customFormat="1" ht="13.5">
      <c r="B385" s="184"/>
      <c r="D385" s="173" t="s">
        <v>1885</v>
      </c>
      <c r="E385" s="197" t="s">
        <v>1766</v>
      </c>
      <c r="F385" s="198" t="s">
        <v>446</v>
      </c>
      <c r="H385" s="193" t="s">
        <v>1766</v>
      </c>
      <c r="I385" s="189"/>
      <c r="L385" s="184"/>
      <c r="M385" s="190"/>
      <c r="N385" s="191"/>
      <c r="O385" s="191"/>
      <c r="P385" s="191"/>
      <c r="Q385" s="191"/>
      <c r="R385" s="191"/>
      <c r="S385" s="191"/>
      <c r="T385" s="192"/>
      <c r="AT385" s="193" t="s">
        <v>1885</v>
      </c>
      <c r="AU385" s="193" t="s">
        <v>1828</v>
      </c>
      <c r="AV385" s="12" t="s">
        <v>1767</v>
      </c>
      <c r="AW385" s="12" t="s">
        <v>1783</v>
      </c>
      <c r="AX385" s="12" t="s">
        <v>1820</v>
      </c>
      <c r="AY385" s="193" t="s">
        <v>1872</v>
      </c>
    </row>
    <row r="386" spans="2:51" s="11" customFormat="1" ht="13.5">
      <c r="B386" s="176"/>
      <c r="D386" s="173" t="s">
        <v>1885</v>
      </c>
      <c r="E386" s="177" t="s">
        <v>1766</v>
      </c>
      <c r="F386" s="178" t="s">
        <v>447</v>
      </c>
      <c r="H386" s="179">
        <v>38</v>
      </c>
      <c r="I386" s="180"/>
      <c r="L386" s="176"/>
      <c r="M386" s="181"/>
      <c r="N386" s="182"/>
      <c r="O386" s="182"/>
      <c r="P386" s="182"/>
      <c r="Q386" s="182"/>
      <c r="R386" s="182"/>
      <c r="S386" s="182"/>
      <c r="T386" s="183"/>
      <c r="AT386" s="177" t="s">
        <v>1885</v>
      </c>
      <c r="AU386" s="177" t="s">
        <v>1828</v>
      </c>
      <c r="AV386" s="11" t="s">
        <v>1828</v>
      </c>
      <c r="AW386" s="11" t="s">
        <v>1783</v>
      </c>
      <c r="AX386" s="11" t="s">
        <v>1820</v>
      </c>
      <c r="AY386" s="177" t="s">
        <v>1872</v>
      </c>
    </row>
    <row r="387" spans="2:51" s="11" customFormat="1" ht="13.5">
      <c r="B387" s="176"/>
      <c r="D387" s="173" t="s">
        <v>1885</v>
      </c>
      <c r="E387" s="177" t="s">
        <v>1766</v>
      </c>
      <c r="F387" s="178" t="s">
        <v>448</v>
      </c>
      <c r="H387" s="179">
        <v>37</v>
      </c>
      <c r="I387" s="180"/>
      <c r="L387" s="176"/>
      <c r="M387" s="181"/>
      <c r="N387" s="182"/>
      <c r="O387" s="182"/>
      <c r="P387" s="182"/>
      <c r="Q387" s="182"/>
      <c r="R387" s="182"/>
      <c r="S387" s="182"/>
      <c r="T387" s="183"/>
      <c r="AT387" s="177" t="s">
        <v>1885</v>
      </c>
      <c r="AU387" s="177" t="s">
        <v>1828</v>
      </c>
      <c r="AV387" s="11" t="s">
        <v>1828</v>
      </c>
      <c r="AW387" s="11" t="s">
        <v>1783</v>
      </c>
      <c r="AX387" s="11" t="s">
        <v>1820</v>
      </c>
      <c r="AY387" s="177" t="s">
        <v>1872</v>
      </c>
    </row>
    <row r="388" spans="2:51" s="11" customFormat="1" ht="13.5">
      <c r="B388" s="176"/>
      <c r="D388" s="173" t="s">
        <v>1885</v>
      </c>
      <c r="E388" s="177" t="s">
        <v>1766</v>
      </c>
      <c r="F388" s="178" t="s">
        <v>1766</v>
      </c>
      <c r="H388" s="179">
        <v>0</v>
      </c>
      <c r="I388" s="180"/>
      <c r="L388" s="176"/>
      <c r="M388" s="181"/>
      <c r="N388" s="182"/>
      <c r="O388" s="182"/>
      <c r="P388" s="182"/>
      <c r="Q388" s="182"/>
      <c r="R388" s="182"/>
      <c r="S388" s="182"/>
      <c r="T388" s="183"/>
      <c r="AT388" s="177" t="s">
        <v>1885</v>
      </c>
      <c r="AU388" s="177" t="s">
        <v>1828</v>
      </c>
      <c r="AV388" s="11" t="s">
        <v>1828</v>
      </c>
      <c r="AW388" s="11" t="s">
        <v>1783</v>
      </c>
      <c r="AX388" s="11" t="s">
        <v>1820</v>
      </c>
      <c r="AY388" s="177" t="s">
        <v>1872</v>
      </c>
    </row>
    <row r="389" spans="2:51" s="12" customFormat="1" ht="13.5">
      <c r="B389" s="184"/>
      <c r="D389" s="173" t="s">
        <v>1885</v>
      </c>
      <c r="E389" s="197" t="s">
        <v>1766</v>
      </c>
      <c r="F389" s="198" t="s">
        <v>449</v>
      </c>
      <c r="H389" s="193" t="s">
        <v>1766</v>
      </c>
      <c r="I389" s="189"/>
      <c r="L389" s="184"/>
      <c r="M389" s="190"/>
      <c r="N389" s="191"/>
      <c r="O389" s="191"/>
      <c r="P389" s="191"/>
      <c r="Q389" s="191"/>
      <c r="R389" s="191"/>
      <c r="S389" s="191"/>
      <c r="T389" s="192"/>
      <c r="AT389" s="193" t="s">
        <v>1885</v>
      </c>
      <c r="AU389" s="193" t="s">
        <v>1828</v>
      </c>
      <c r="AV389" s="12" t="s">
        <v>1767</v>
      </c>
      <c r="AW389" s="12" t="s">
        <v>1783</v>
      </c>
      <c r="AX389" s="12" t="s">
        <v>1820</v>
      </c>
      <c r="AY389" s="193" t="s">
        <v>1872</v>
      </c>
    </row>
    <row r="390" spans="2:51" s="11" customFormat="1" ht="13.5">
      <c r="B390" s="176"/>
      <c r="D390" s="173" t="s">
        <v>1885</v>
      </c>
      <c r="E390" s="177" t="s">
        <v>1766</v>
      </c>
      <c r="F390" s="178" t="s">
        <v>450</v>
      </c>
      <c r="H390" s="179">
        <v>7</v>
      </c>
      <c r="I390" s="180"/>
      <c r="L390" s="176"/>
      <c r="M390" s="181"/>
      <c r="N390" s="182"/>
      <c r="O390" s="182"/>
      <c r="P390" s="182"/>
      <c r="Q390" s="182"/>
      <c r="R390" s="182"/>
      <c r="S390" s="182"/>
      <c r="T390" s="183"/>
      <c r="AT390" s="177" t="s">
        <v>1885</v>
      </c>
      <c r="AU390" s="177" t="s">
        <v>1828</v>
      </c>
      <c r="AV390" s="11" t="s">
        <v>1828</v>
      </c>
      <c r="AW390" s="11" t="s">
        <v>1783</v>
      </c>
      <c r="AX390" s="11" t="s">
        <v>1820</v>
      </c>
      <c r="AY390" s="177" t="s">
        <v>1872</v>
      </c>
    </row>
    <row r="391" spans="2:51" s="11" customFormat="1" ht="13.5">
      <c r="B391" s="176"/>
      <c r="D391" s="173" t="s">
        <v>1885</v>
      </c>
      <c r="E391" s="177" t="s">
        <v>1766</v>
      </c>
      <c r="F391" s="178" t="s">
        <v>451</v>
      </c>
      <c r="H391" s="179">
        <v>7</v>
      </c>
      <c r="I391" s="180"/>
      <c r="L391" s="176"/>
      <c r="M391" s="181"/>
      <c r="N391" s="182"/>
      <c r="O391" s="182"/>
      <c r="P391" s="182"/>
      <c r="Q391" s="182"/>
      <c r="R391" s="182"/>
      <c r="S391" s="182"/>
      <c r="T391" s="183"/>
      <c r="AT391" s="177" t="s">
        <v>1885</v>
      </c>
      <c r="AU391" s="177" t="s">
        <v>1828</v>
      </c>
      <c r="AV391" s="11" t="s">
        <v>1828</v>
      </c>
      <c r="AW391" s="11" t="s">
        <v>1783</v>
      </c>
      <c r="AX391" s="11" t="s">
        <v>1820</v>
      </c>
      <c r="AY391" s="177" t="s">
        <v>1872</v>
      </c>
    </row>
    <row r="392" spans="2:51" s="11" customFormat="1" ht="13.5">
      <c r="B392" s="176"/>
      <c r="D392" s="173" t="s">
        <v>1885</v>
      </c>
      <c r="E392" s="177" t="s">
        <v>1766</v>
      </c>
      <c r="F392" s="178" t="s">
        <v>1766</v>
      </c>
      <c r="H392" s="179">
        <v>0</v>
      </c>
      <c r="I392" s="180"/>
      <c r="L392" s="176"/>
      <c r="M392" s="181"/>
      <c r="N392" s="182"/>
      <c r="O392" s="182"/>
      <c r="P392" s="182"/>
      <c r="Q392" s="182"/>
      <c r="R392" s="182"/>
      <c r="S392" s="182"/>
      <c r="T392" s="183"/>
      <c r="AT392" s="177" t="s">
        <v>1885</v>
      </c>
      <c r="AU392" s="177" t="s">
        <v>1828</v>
      </c>
      <c r="AV392" s="11" t="s">
        <v>1828</v>
      </c>
      <c r="AW392" s="11" t="s">
        <v>1783</v>
      </c>
      <c r="AX392" s="11" t="s">
        <v>1820</v>
      </c>
      <c r="AY392" s="177" t="s">
        <v>1872</v>
      </c>
    </row>
    <row r="393" spans="2:51" s="12" customFormat="1" ht="13.5">
      <c r="B393" s="184"/>
      <c r="D393" s="173" t="s">
        <v>1885</v>
      </c>
      <c r="E393" s="197" t="s">
        <v>1766</v>
      </c>
      <c r="F393" s="198" t="s">
        <v>452</v>
      </c>
      <c r="H393" s="193" t="s">
        <v>1766</v>
      </c>
      <c r="I393" s="189"/>
      <c r="L393" s="184"/>
      <c r="M393" s="190"/>
      <c r="N393" s="191"/>
      <c r="O393" s="191"/>
      <c r="P393" s="191"/>
      <c r="Q393" s="191"/>
      <c r="R393" s="191"/>
      <c r="S393" s="191"/>
      <c r="T393" s="192"/>
      <c r="AT393" s="193" t="s">
        <v>1885</v>
      </c>
      <c r="AU393" s="193" t="s">
        <v>1828</v>
      </c>
      <c r="AV393" s="12" t="s">
        <v>1767</v>
      </c>
      <c r="AW393" s="12" t="s">
        <v>1783</v>
      </c>
      <c r="AX393" s="12" t="s">
        <v>1820</v>
      </c>
      <c r="AY393" s="193" t="s">
        <v>1872</v>
      </c>
    </row>
    <row r="394" spans="2:51" s="11" customFormat="1" ht="13.5">
      <c r="B394" s="176"/>
      <c r="D394" s="173" t="s">
        <v>1885</v>
      </c>
      <c r="E394" s="177" t="s">
        <v>1766</v>
      </c>
      <c r="F394" s="178" t="s">
        <v>453</v>
      </c>
      <c r="H394" s="179">
        <v>18</v>
      </c>
      <c r="I394" s="180"/>
      <c r="L394" s="176"/>
      <c r="M394" s="181"/>
      <c r="N394" s="182"/>
      <c r="O394" s="182"/>
      <c r="P394" s="182"/>
      <c r="Q394" s="182"/>
      <c r="R394" s="182"/>
      <c r="S394" s="182"/>
      <c r="T394" s="183"/>
      <c r="AT394" s="177" t="s">
        <v>1885</v>
      </c>
      <c r="AU394" s="177" t="s">
        <v>1828</v>
      </c>
      <c r="AV394" s="11" t="s">
        <v>1828</v>
      </c>
      <c r="AW394" s="11" t="s">
        <v>1783</v>
      </c>
      <c r="AX394" s="11" t="s">
        <v>1820</v>
      </c>
      <c r="AY394" s="177" t="s">
        <v>1872</v>
      </c>
    </row>
    <row r="395" spans="2:51" s="11" customFormat="1" ht="13.5">
      <c r="B395" s="176"/>
      <c r="D395" s="173" t="s">
        <v>1885</v>
      </c>
      <c r="E395" s="177" t="s">
        <v>1766</v>
      </c>
      <c r="F395" s="178" t="s">
        <v>1766</v>
      </c>
      <c r="H395" s="179">
        <v>0</v>
      </c>
      <c r="I395" s="180"/>
      <c r="L395" s="176"/>
      <c r="M395" s="181"/>
      <c r="N395" s="182"/>
      <c r="O395" s="182"/>
      <c r="P395" s="182"/>
      <c r="Q395" s="182"/>
      <c r="R395" s="182"/>
      <c r="S395" s="182"/>
      <c r="T395" s="183"/>
      <c r="AT395" s="177" t="s">
        <v>1885</v>
      </c>
      <c r="AU395" s="177" t="s">
        <v>1828</v>
      </c>
      <c r="AV395" s="11" t="s">
        <v>1828</v>
      </c>
      <c r="AW395" s="11" t="s">
        <v>1783</v>
      </c>
      <c r="AX395" s="11" t="s">
        <v>1820</v>
      </c>
      <c r="AY395" s="177" t="s">
        <v>1872</v>
      </c>
    </row>
    <row r="396" spans="2:51" s="13" customFormat="1" ht="13.5">
      <c r="B396" s="199"/>
      <c r="D396" s="173" t="s">
        <v>1885</v>
      </c>
      <c r="E396" s="219" t="s">
        <v>1766</v>
      </c>
      <c r="F396" s="220" t="s">
        <v>1916</v>
      </c>
      <c r="H396" s="221">
        <v>7107</v>
      </c>
      <c r="I396" s="203"/>
      <c r="L396" s="199"/>
      <c r="M396" s="204"/>
      <c r="N396" s="205"/>
      <c r="O396" s="205"/>
      <c r="P396" s="205"/>
      <c r="Q396" s="205"/>
      <c r="R396" s="205"/>
      <c r="S396" s="205"/>
      <c r="T396" s="206"/>
      <c r="AT396" s="207" t="s">
        <v>1885</v>
      </c>
      <c r="AU396" s="207" t="s">
        <v>1828</v>
      </c>
      <c r="AV396" s="13" t="s">
        <v>1879</v>
      </c>
      <c r="AW396" s="13" t="s">
        <v>1783</v>
      </c>
      <c r="AX396" s="13" t="s">
        <v>1767</v>
      </c>
      <c r="AY396" s="207" t="s">
        <v>1872</v>
      </c>
    </row>
    <row r="397" spans="2:63" s="10" customFormat="1" ht="29.25" customHeight="1">
      <c r="B397" s="146"/>
      <c r="D397" s="157" t="s">
        <v>1819</v>
      </c>
      <c r="E397" s="158" t="s">
        <v>1828</v>
      </c>
      <c r="F397" s="158" t="s">
        <v>1306</v>
      </c>
      <c r="I397" s="149"/>
      <c r="J397" s="159">
        <f>BK397</f>
        <v>0</v>
      </c>
      <c r="L397" s="146"/>
      <c r="M397" s="151"/>
      <c r="N397" s="152"/>
      <c r="O397" s="152"/>
      <c r="P397" s="153">
        <f>SUM(P398:P413)</f>
        <v>0</v>
      </c>
      <c r="Q397" s="152"/>
      <c r="R397" s="153">
        <f>SUM(R398:R413)</f>
        <v>0.09312000000000001</v>
      </c>
      <c r="S397" s="152"/>
      <c r="T397" s="154">
        <f>SUM(T398:T413)</f>
        <v>0</v>
      </c>
      <c r="AR397" s="147" t="s">
        <v>1767</v>
      </c>
      <c r="AT397" s="155" t="s">
        <v>1819</v>
      </c>
      <c r="AU397" s="155" t="s">
        <v>1767</v>
      </c>
      <c r="AY397" s="147" t="s">
        <v>1872</v>
      </c>
      <c r="BK397" s="156">
        <f>SUM(BK398:BK413)</f>
        <v>0</v>
      </c>
    </row>
    <row r="398" spans="2:65" s="1" customFormat="1" ht="31.5" customHeight="1">
      <c r="B398" s="160"/>
      <c r="C398" s="161" t="s">
        <v>1465</v>
      </c>
      <c r="D398" s="161" t="s">
        <v>1874</v>
      </c>
      <c r="E398" s="162" t="s">
        <v>1308</v>
      </c>
      <c r="F398" s="163" t="s">
        <v>1309</v>
      </c>
      <c r="G398" s="164" t="s">
        <v>1942</v>
      </c>
      <c r="H398" s="165">
        <v>14.4</v>
      </c>
      <c r="I398" s="166"/>
      <c r="J398" s="167">
        <f>ROUND(I398*H398,2)</f>
        <v>0</v>
      </c>
      <c r="K398" s="163" t="s">
        <v>1878</v>
      </c>
      <c r="L398" s="35"/>
      <c r="M398" s="168" t="s">
        <v>1766</v>
      </c>
      <c r="N398" s="169" t="s">
        <v>1791</v>
      </c>
      <c r="O398" s="36"/>
      <c r="P398" s="170">
        <f>O398*H398</f>
        <v>0</v>
      </c>
      <c r="Q398" s="170">
        <v>0</v>
      </c>
      <c r="R398" s="170">
        <f>Q398*H398</f>
        <v>0</v>
      </c>
      <c r="S398" s="170">
        <v>0</v>
      </c>
      <c r="T398" s="171">
        <f>S398*H398</f>
        <v>0</v>
      </c>
      <c r="AR398" s="18" t="s">
        <v>1879</v>
      </c>
      <c r="AT398" s="18" t="s">
        <v>1874</v>
      </c>
      <c r="AU398" s="18" t="s">
        <v>1828</v>
      </c>
      <c r="AY398" s="18" t="s">
        <v>1872</v>
      </c>
      <c r="BE398" s="172">
        <f>IF(N398="základní",J398,0)</f>
        <v>0</v>
      </c>
      <c r="BF398" s="172">
        <f>IF(N398="snížená",J398,0)</f>
        <v>0</v>
      </c>
      <c r="BG398" s="172">
        <f>IF(N398="zákl. přenesená",J398,0)</f>
        <v>0</v>
      </c>
      <c r="BH398" s="172">
        <f>IF(N398="sníž. přenesená",J398,0)</f>
        <v>0</v>
      </c>
      <c r="BI398" s="172">
        <f>IF(N398="nulová",J398,0)</f>
        <v>0</v>
      </c>
      <c r="BJ398" s="18" t="s">
        <v>1767</v>
      </c>
      <c r="BK398" s="172">
        <f>ROUND(I398*H398,2)</f>
        <v>0</v>
      </c>
      <c r="BL398" s="18" t="s">
        <v>1879</v>
      </c>
      <c r="BM398" s="18" t="s">
        <v>1310</v>
      </c>
    </row>
    <row r="399" spans="2:47" s="1" customFormat="1" ht="27">
      <c r="B399" s="35"/>
      <c r="D399" s="173" t="s">
        <v>1881</v>
      </c>
      <c r="F399" s="174" t="s">
        <v>1311</v>
      </c>
      <c r="I399" s="134"/>
      <c r="L399" s="35"/>
      <c r="M399" s="65"/>
      <c r="N399" s="36"/>
      <c r="O399" s="36"/>
      <c r="P399" s="36"/>
      <c r="Q399" s="36"/>
      <c r="R399" s="36"/>
      <c r="S399" s="36"/>
      <c r="T399" s="66"/>
      <c r="AT399" s="18" t="s">
        <v>1881</v>
      </c>
      <c r="AU399" s="18" t="s">
        <v>1828</v>
      </c>
    </row>
    <row r="400" spans="2:47" s="1" customFormat="1" ht="81">
      <c r="B400" s="35"/>
      <c r="D400" s="173" t="s">
        <v>1883</v>
      </c>
      <c r="F400" s="175" t="s">
        <v>1312</v>
      </c>
      <c r="I400" s="134"/>
      <c r="L400" s="35"/>
      <c r="M400" s="65"/>
      <c r="N400" s="36"/>
      <c r="O400" s="36"/>
      <c r="P400" s="36"/>
      <c r="Q400" s="36"/>
      <c r="R400" s="36"/>
      <c r="S400" s="36"/>
      <c r="T400" s="66"/>
      <c r="AT400" s="18" t="s">
        <v>1883</v>
      </c>
      <c r="AU400" s="18" t="s">
        <v>1828</v>
      </c>
    </row>
    <row r="401" spans="2:51" s="12" customFormat="1" ht="13.5">
      <c r="B401" s="184"/>
      <c r="D401" s="173" t="s">
        <v>1885</v>
      </c>
      <c r="E401" s="197" t="s">
        <v>1766</v>
      </c>
      <c r="F401" s="198" t="s">
        <v>1313</v>
      </c>
      <c r="H401" s="193" t="s">
        <v>1766</v>
      </c>
      <c r="I401" s="189"/>
      <c r="L401" s="184"/>
      <c r="M401" s="190"/>
      <c r="N401" s="191"/>
      <c r="O401" s="191"/>
      <c r="P401" s="191"/>
      <c r="Q401" s="191"/>
      <c r="R401" s="191"/>
      <c r="S401" s="191"/>
      <c r="T401" s="192"/>
      <c r="AT401" s="193" t="s">
        <v>1885</v>
      </c>
      <c r="AU401" s="193" t="s">
        <v>1828</v>
      </c>
      <c r="AV401" s="12" t="s">
        <v>1767</v>
      </c>
      <c r="AW401" s="12" t="s">
        <v>1783</v>
      </c>
      <c r="AX401" s="12" t="s">
        <v>1820</v>
      </c>
      <c r="AY401" s="193" t="s">
        <v>1872</v>
      </c>
    </row>
    <row r="402" spans="2:51" s="11" customFormat="1" ht="13.5">
      <c r="B402" s="176"/>
      <c r="D402" s="185" t="s">
        <v>1885</v>
      </c>
      <c r="E402" s="194" t="s">
        <v>1766</v>
      </c>
      <c r="F402" s="195" t="s">
        <v>454</v>
      </c>
      <c r="H402" s="196">
        <v>14.4</v>
      </c>
      <c r="I402" s="180"/>
      <c r="L402" s="176"/>
      <c r="M402" s="181"/>
      <c r="N402" s="182"/>
      <c r="O402" s="182"/>
      <c r="P402" s="182"/>
      <c r="Q402" s="182"/>
      <c r="R402" s="182"/>
      <c r="S402" s="182"/>
      <c r="T402" s="183"/>
      <c r="AT402" s="177" t="s">
        <v>1885</v>
      </c>
      <c r="AU402" s="177" t="s">
        <v>1828</v>
      </c>
      <c r="AV402" s="11" t="s">
        <v>1828</v>
      </c>
      <c r="AW402" s="11" t="s">
        <v>1783</v>
      </c>
      <c r="AX402" s="11" t="s">
        <v>1767</v>
      </c>
      <c r="AY402" s="177" t="s">
        <v>1872</v>
      </c>
    </row>
    <row r="403" spans="2:65" s="1" customFormat="1" ht="22.5" customHeight="1">
      <c r="B403" s="160"/>
      <c r="C403" s="161" t="s">
        <v>1471</v>
      </c>
      <c r="D403" s="161" t="s">
        <v>1874</v>
      </c>
      <c r="E403" s="162" t="s">
        <v>1316</v>
      </c>
      <c r="F403" s="163" t="s">
        <v>1317</v>
      </c>
      <c r="G403" s="164" t="s">
        <v>1942</v>
      </c>
      <c r="H403" s="165">
        <v>2.304</v>
      </c>
      <c r="I403" s="166"/>
      <c r="J403" s="167">
        <f>ROUND(I403*H403,2)</f>
        <v>0</v>
      </c>
      <c r="K403" s="163" t="s">
        <v>1878</v>
      </c>
      <c r="L403" s="35"/>
      <c r="M403" s="168" t="s">
        <v>1766</v>
      </c>
      <c r="N403" s="169" t="s">
        <v>1791</v>
      </c>
      <c r="O403" s="36"/>
      <c r="P403" s="170">
        <f>O403*H403</f>
        <v>0</v>
      </c>
      <c r="Q403" s="170">
        <v>0</v>
      </c>
      <c r="R403" s="170">
        <f>Q403*H403</f>
        <v>0</v>
      </c>
      <c r="S403" s="170">
        <v>0</v>
      </c>
      <c r="T403" s="171">
        <f>S403*H403</f>
        <v>0</v>
      </c>
      <c r="AR403" s="18" t="s">
        <v>1879</v>
      </c>
      <c r="AT403" s="18" t="s">
        <v>1874</v>
      </c>
      <c r="AU403" s="18" t="s">
        <v>1828</v>
      </c>
      <c r="AY403" s="18" t="s">
        <v>1872</v>
      </c>
      <c r="BE403" s="172">
        <f>IF(N403="základní",J403,0)</f>
        <v>0</v>
      </c>
      <c r="BF403" s="172">
        <f>IF(N403="snížená",J403,0)</f>
        <v>0</v>
      </c>
      <c r="BG403" s="172">
        <f>IF(N403="zákl. přenesená",J403,0)</f>
        <v>0</v>
      </c>
      <c r="BH403" s="172">
        <f>IF(N403="sníž. přenesená",J403,0)</f>
        <v>0</v>
      </c>
      <c r="BI403" s="172">
        <f>IF(N403="nulová",J403,0)</f>
        <v>0</v>
      </c>
      <c r="BJ403" s="18" t="s">
        <v>1767</v>
      </c>
      <c r="BK403" s="172">
        <f>ROUND(I403*H403,2)</f>
        <v>0</v>
      </c>
      <c r="BL403" s="18" t="s">
        <v>1879</v>
      </c>
      <c r="BM403" s="18" t="s">
        <v>1318</v>
      </c>
    </row>
    <row r="404" spans="2:47" s="1" customFormat="1" ht="13.5">
      <c r="B404" s="35"/>
      <c r="D404" s="173" t="s">
        <v>1881</v>
      </c>
      <c r="F404" s="174" t="s">
        <v>1319</v>
      </c>
      <c r="I404" s="134"/>
      <c r="L404" s="35"/>
      <c r="M404" s="65"/>
      <c r="N404" s="36"/>
      <c r="O404" s="36"/>
      <c r="P404" s="36"/>
      <c r="Q404" s="36"/>
      <c r="R404" s="36"/>
      <c r="S404" s="36"/>
      <c r="T404" s="66"/>
      <c r="AT404" s="18" t="s">
        <v>1881</v>
      </c>
      <c r="AU404" s="18" t="s">
        <v>1828</v>
      </c>
    </row>
    <row r="405" spans="2:47" s="1" customFormat="1" ht="40.5">
      <c r="B405" s="35"/>
      <c r="D405" s="173" t="s">
        <v>1883</v>
      </c>
      <c r="F405" s="175" t="s">
        <v>1320</v>
      </c>
      <c r="I405" s="134"/>
      <c r="L405" s="35"/>
      <c r="M405" s="65"/>
      <c r="N405" s="36"/>
      <c r="O405" s="36"/>
      <c r="P405" s="36"/>
      <c r="Q405" s="36"/>
      <c r="R405" s="36"/>
      <c r="S405" s="36"/>
      <c r="T405" s="66"/>
      <c r="AT405" s="18" t="s">
        <v>1883</v>
      </c>
      <c r="AU405" s="18" t="s">
        <v>1828</v>
      </c>
    </row>
    <row r="406" spans="2:51" s="12" customFormat="1" ht="13.5">
      <c r="B406" s="184"/>
      <c r="D406" s="173" t="s">
        <v>1885</v>
      </c>
      <c r="E406" s="197" t="s">
        <v>1766</v>
      </c>
      <c r="F406" s="198" t="s">
        <v>1321</v>
      </c>
      <c r="H406" s="193" t="s">
        <v>1766</v>
      </c>
      <c r="I406" s="189"/>
      <c r="L406" s="184"/>
      <c r="M406" s="190"/>
      <c r="N406" s="191"/>
      <c r="O406" s="191"/>
      <c r="P406" s="191"/>
      <c r="Q406" s="191"/>
      <c r="R406" s="191"/>
      <c r="S406" s="191"/>
      <c r="T406" s="192"/>
      <c r="AT406" s="193" t="s">
        <v>1885</v>
      </c>
      <c r="AU406" s="193" t="s">
        <v>1828</v>
      </c>
      <c r="AV406" s="12" t="s">
        <v>1767</v>
      </c>
      <c r="AW406" s="12" t="s">
        <v>1783</v>
      </c>
      <c r="AX406" s="12" t="s">
        <v>1820</v>
      </c>
      <c r="AY406" s="193" t="s">
        <v>1872</v>
      </c>
    </row>
    <row r="407" spans="2:51" s="11" customFormat="1" ht="13.5">
      <c r="B407" s="176"/>
      <c r="D407" s="185" t="s">
        <v>1885</v>
      </c>
      <c r="E407" s="194" t="s">
        <v>1766</v>
      </c>
      <c r="F407" s="195" t="s">
        <v>455</v>
      </c>
      <c r="H407" s="196">
        <v>2.304</v>
      </c>
      <c r="I407" s="180"/>
      <c r="L407" s="176"/>
      <c r="M407" s="181"/>
      <c r="N407" s="182"/>
      <c r="O407" s="182"/>
      <c r="P407" s="182"/>
      <c r="Q407" s="182"/>
      <c r="R407" s="182"/>
      <c r="S407" s="182"/>
      <c r="T407" s="183"/>
      <c r="AT407" s="177" t="s">
        <v>1885</v>
      </c>
      <c r="AU407" s="177" t="s">
        <v>1828</v>
      </c>
      <c r="AV407" s="11" t="s">
        <v>1828</v>
      </c>
      <c r="AW407" s="11" t="s">
        <v>1783</v>
      </c>
      <c r="AX407" s="11" t="s">
        <v>1767</v>
      </c>
      <c r="AY407" s="177" t="s">
        <v>1872</v>
      </c>
    </row>
    <row r="408" spans="2:65" s="1" customFormat="1" ht="22.5" customHeight="1">
      <c r="B408" s="160"/>
      <c r="C408" s="161" t="s">
        <v>1476</v>
      </c>
      <c r="D408" s="161" t="s">
        <v>1874</v>
      </c>
      <c r="E408" s="162" t="s">
        <v>1324</v>
      </c>
      <c r="F408" s="163" t="s">
        <v>1325</v>
      </c>
      <c r="G408" s="164" t="s">
        <v>1920</v>
      </c>
      <c r="H408" s="165">
        <v>96</v>
      </c>
      <c r="I408" s="166"/>
      <c r="J408" s="167">
        <f>ROUND(I408*H408,2)</f>
        <v>0</v>
      </c>
      <c r="K408" s="163" t="s">
        <v>1878</v>
      </c>
      <c r="L408" s="35"/>
      <c r="M408" s="168" t="s">
        <v>1766</v>
      </c>
      <c r="N408" s="169" t="s">
        <v>1791</v>
      </c>
      <c r="O408" s="36"/>
      <c r="P408" s="170">
        <f>O408*H408</f>
        <v>0</v>
      </c>
      <c r="Q408" s="170">
        <v>0.00049</v>
      </c>
      <c r="R408" s="170">
        <f>Q408*H408</f>
        <v>0.04704</v>
      </c>
      <c r="S408" s="170">
        <v>0</v>
      </c>
      <c r="T408" s="171">
        <f>S408*H408</f>
        <v>0</v>
      </c>
      <c r="AR408" s="18" t="s">
        <v>1879</v>
      </c>
      <c r="AT408" s="18" t="s">
        <v>1874</v>
      </c>
      <c r="AU408" s="18" t="s">
        <v>1828</v>
      </c>
      <c r="AY408" s="18" t="s">
        <v>1872</v>
      </c>
      <c r="BE408" s="172">
        <f>IF(N408="základní",J408,0)</f>
        <v>0</v>
      </c>
      <c r="BF408" s="172">
        <f>IF(N408="snížená",J408,0)</f>
        <v>0</v>
      </c>
      <c r="BG408" s="172">
        <f>IF(N408="zákl. přenesená",J408,0)</f>
        <v>0</v>
      </c>
      <c r="BH408" s="172">
        <f>IF(N408="sníž. přenesená",J408,0)</f>
        <v>0</v>
      </c>
      <c r="BI408" s="172">
        <f>IF(N408="nulová",J408,0)</f>
        <v>0</v>
      </c>
      <c r="BJ408" s="18" t="s">
        <v>1767</v>
      </c>
      <c r="BK408" s="172">
        <f>ROUND(I408*H408,2)</f>
        <v>0</v>
      </c>
      <c r="BL408" s="18" t="s">
        <v>1879</v>
      </c>
      <c r="BM408" s="18" t="s">
        <v>1326</v>
      </c>
    </row>
    <row r="409" spans="2:47" s="1" customFormat="1" ht="13.5">
      <c r="B409" s="35"/>
      <c r="D409" s="173" t="s">
        <v>1881</v>
      </c>
      <c r="F409" s="174" t="s">
        <v>1327</v>
      </c>
      <c r="I409" s="134"/>
      <c r="L409" s="35"/>
      <c r="M409" s="65"/>
      <c r="N409" s="36"/>
      <c r="O409" s="36"/>
      <c r="P409" s="36"/>
      <c r="Q409" s="36"/>
      <c r="R409" s="36"/>
      <c r="S409" s="36"/>
      <c r="T409" s="66"/>
      <c r="AT409" s="18" t="s">
        <v>1881</v>
      </c>
      <c r="AU409" s="18" t="s">
        <v>1828</v>
      </c>
    </row>
    <row r="410" spans="2:47" s="1" customFormat="1" ht="54">
      <c r="B410" s="35"/>
      <c r="D410" s="173" t="s">
        <v>1883</v>
      </c>
      <c r="F410" s="175" t="s">
        <v>1328</v>
      </c>
      <c r="I410" s="134"/>
      <c r="L410" s="35"/>
      <c r="M410" s="65"/>
      <c r="N410" s="36"/>
      <c r="O410" s="36"/>
      <c r="P410" s="36"/>
      <c r="Q410" s="36"/>
      <c r="R410" s="36"/>
      <c r="S410" s="36"/>
      <c r="T410" s="66"/>
      <c r="AT410" s="18" t="s">
        <v>1883</v>
      </c>
      <c r="AU410" s="18" t="s">
        <v>1828</v>
      </c>
    </row>
    <row r="411" spans="2:51" s="12" customFormat="1" ht="13.5">
      <c r="B411" s="184"/>
      <c r="D411" s="173" t="s">
        <v>1885</v>
      </c>
      <c r="E411" s="197" t="s">
        <v>1766</v>
      </c>
      <c r="F411" s="198" t="s">
        <v>1329</v>
      </c>
      <c r="H411" s="193" t="s">
        <v>1766</v>
      </c>
      <c r="I411" s="189"/>
      <c r="L411" s="184"/>
      <c r="M411" s="190"/>
      <c r="N411" s="191"/>
      <c r="O411" s="191"/>
      <c r="P411" s="191"/>
      <c r="Q411" s="191"/>
      <c r="R411" s="191"/>
      <c r="S411" s="191"/>
      <c r="T411" s="192"/>
      <c r="AT411" s="193" t="s">
        <v>1885</v>
      </c>
      <c r="AU411" s="193" t="s">
        <v>1828</v>
      </c>
      <c r="AV411" s="12" t="s">
        <v>1767</v>
      </c>
      <c r="AW411" s="12" t="s">
        <v>1783</v>
      </c>
      <c r="AX411" s="12" t="s">
        <v>1820</v>
      </c>
      <c r="AY411" s="193" t="s">
        <v>1872</v>
      </c>
    </row>
    <row r="412" spans="2:51" s="11" customFormat="1" ht="13.5">
      <c r="B412" s="176"/>
      <c r="D412" s="185" t="s">
        <v>1885</v>
      </c>
      <c r="E412" s="194" t="s">
        <v>1766</v>
      </c>
      <c r="F412" s="195" t="s">
        <v>456</v>
      </c>
      <c r="H412" s="196">
        <v>96</v>
      </c>
      <c r="I412" s="180"/>
      <c r="L412" s="176"/>
      <c r="M412" s="181"/>
      <c r="N412" s="182"/>
      <c r="O412" s="182"/>
      <c r="P412" s="182"/>
      <c r="Q412" s="182"/>
      <c r="R412" s="182"/>
      <c r="S412" s="182"/>
      <c r="T412" s="183"/>
      <c r="AT412" s="177" t="s">
        <v>1885</v>
      </c>
      <c r="AU412" s="177" t="s">
        <v>1828</v>
      </c>
      <c r="AV412" s="11" t="s">
        <v>1828</v>
      </c>
      <c r="AW412" s="11" t="s">
        <v>1783</v>
      </c>
      <c r="AX412" s="11" t="s">
        <v>1767</v>
      </c>
      <c r="AY412" s="177" t="s">
        <v>1872</v>
      </c>
    </row>
    <row r="413" spans="2:65" s="1" customFormat="1" ht="22.5" customHeight="1">
      <c r="B413" s="160"/>
      <c r="C413" s="209" t="s">
        <v>1483</v>
      </c>
      <c r="D413" s="209" t="s">
        <v>1282</v>
      </c>
      <c r="E413" s="210" t="s">
        <v>1332</v>
      </c>
      <c r="F413" s="211" t="s">
        <v>1333</v>
      </c>
      <c r="G413" s="212" t="s">
        <v>1920</v>
      </c>
      <c r="H413" s="213">
        <v>96</v>
      </c>
      <c r="I413" s="214"/>
      <c r="J413" s="215">
        <f>ROUND(I413*H413,2)</f>
        <v>0</v>
      </c>
      <c r="K413" s="211" t="s">
        <v>1878</v>
      </c>
      <c r="L413" s="216"/>
      <c r="M413" s="217" t="s">
        <v>1766</v>
      </c>
      <c r="N413" s="218" t="s">
        <v>1791</v>
      </c>
      <c r="O413" s="36"/>
      <c r="P413" s="170">
        <f>O413*H413</f>
        <v>0</v>
      </c>
      <c r="Q413" s="170">
        <v>0.00048</v>
      </c>
      <c r="R413" s="170">
        <f>Q413*H413</f>
        <v>0.04608</v>
      </c>
      <c r="S413" s="170">
        <v>0</v>
      </c>
      <c r="T413" s="171">
        <f>S413*H413</f>
        <v>0</v>
      </c>
      <c r="AR413" s="18" t="s">
        <v>1933</v>
      </c>
      <c r="AT413" s="18" t="s">
        <v>1282</v>
      </c>
      <c r="AU413" s="18" t="s">
        <v>1828</v>
      </c>
      <c r="AY413" s="18" t="s">
        <v>1872</v>
      </c>
      <c r="BE413" s="172">
        <f>IF(N413="základní",J413,0)</f>
        <v>0</v>
      </c>
      <c r="BF413" s="172">
        <f>IF(N413="snížená",J413,0)</f>
        <v>0</v>
      </c>
      <c r="BG413" s="172">
        <f>IF(N413="zákl. přenesená",J413,0)</f>
        <v>0</v>
      </c>
      <c r="BH413" s="172">
        <f>IF(N413="sníž. přenesená",J413,0)</f>
        <v>0</v>
      </c>
      <c r="BI413" s="172">
        <f>IF(N413="nulová",J413,0)</f>
        <v>0</v>
      </c>
      <c r="BJ413" s="18" t="s">
        <v>1767</v>
      </c>
      <c r="BK413" s="172">
        <f>ROUND(I413*H413,2)</f>
        <v>0</v>
      </c>
      <c r="BL413" s="18" t="s">
        <v>1879</v>
      </c>
      <c r="BM413" s="18" t="s">
        <v>1334</v>
      </c>
    </row>
    <row r="414" spans="2:63" s="10" customFormat="1" ht="29.25" customHeight="1">
      <c r="B414" s="146"/>
      <c r="D414" s="157" t="s">
        <v>1819</v>
      </c>
      <c r="E414" s="158" t="s">
        <v>1879</v>
      </c>
      <c r="F414" s="158" t="s">
        <v>1335</v>
      </c>
      <c r="I414" s="149"/>
      <c r="J414" s="159">
        <f>BK414</f>
        <v>0</v>
      </c>
      <c r="L414" s="146"/>
      <c r="M414" s="151"/>
      <c r="N414" s="152"/>
      <c r="O414" s="152"/>
      <c r="P414" s="153">
        <f>SUM(P415:P428)</f>
        <v>0</v>
      </c>
      <c r="Q414" s="152"/>
      <c r="R414" s="153">
        <f>SUM(R415:R428)</f>
        <v>2.2079999999999997</v>
      </c>
      <c r="S414" s="152"/>
      <c r="T414" s="154">
        <f>SUM(T415:T428)</f>
        <v>0</v>
      </c>
      <c r="AR414" s="147" t="s">
        <v>1767</v>
      </c>
      <c r="AT414" s="155" t="s">
        <v>1819</v>
      </c>
      <c r="AU414" s="155" t="s">
        <v>1767</v>
      </c>
      <c r="AY414" s="147" t="s">
        <v>1872</v>
      </c>
      <c r="BK414" s="156">
        <f>SUM(BK415:BK428)</f>
        <v>0</v>
      </c>
    </row>
    <row r="415" spans="2:65" s="1" customFormat="1" ht="22.5" customHeight="1">
      <c r="B415" s="160"/>
      <c r="C415" s="161" t="s">
        <v>1489</v>
      </c>
      <c r="D415" s="161" t="s">
        <v>1874</v>
      </c>
      <c r="E415" s="162" t="s">
        <v>1337</v>
      </c>
      <c r="F415" s="163" t="s">
        <v>1338</v>
      </c>
      <c r="G415" s="164" t="s">
        <v>1942</v>
      </c>
      <c r="H415" s="165">
        <v>11.745</v>
      </c>
      <c r="I415" s="166"/>
      <c r="J415" s="167">
        <f>ROUND(I415*H415,2)</f>
        <v>0</v>
      </c>
      <c r="K415" s="163" t="s">
        <v>1878</v>
      </c>
      <c r="L415" s="35"/>
      <c r="M415" s="168" t="s">
        <v>1766</v>
      </c>
      <c r="N415" s="169" t="s">
        <v>1791</v>
      </c>
      <c r="O415" s="36"/>
      <c r="P415" s="170">
        <f>O415*H415</f>
        <v>0</v>
      </c>
      <c r="Q415" s="170">
        <v>0</v>
      </c>
      <c r="R415" s="170">
        <f>Q415*H415</f>
        <v>0</v>
      </c>
      <c r="S415" s="170">
        <v>0</v>
      </c>
      <c r="T415" s="171">
        <f>S415*H415</f>
        <v>0</v>
      </c>
      <c r="AR415" s="18" t="s">
        <v>1879</v>
      </c>
      <c r="AT415" s="18" t="s">
        <v>1874</v>
      </c>
      <c r="AU415" s="18" t="s">
        <v>1828</v>
      </c>
      <c r="AY415" s="18" t="s">
        <v>1872</v>
      </c>
      <c r="BE415" s="172">
        <f>IF(N415="základní",J415,0)</f>
        <v>0</v>
      </c>
      <c r="BF415" s="172">
        <f>IF(N415="snížená",J415,0)</f>
        <v>0</v>
      </c>
      <c r="BG415" s="172">
        <f>IF(N415="zákl. přenesená",J415,0)</f>
        <v>0</v>
      </c>
      <c r="BH415" s="172">
        <f>IF(N415="sníž. přenesená",J415,0)</f>
        <v>0</v>
      </c>
      <c r="BI415" s="172">
        <f>IF(N415="nulová",J415,0)</f>
        <v>0</v>
      </c>
      <c r="BJ415" s="18" t="s">
        <v>1767</v>
      </c>
      <c r="BK415" s="172">
        <f>ROUND(I415*H415,2)</f>
        <v>0</v>
      </c>
      <c r="BL415" s="18" t="s">
        <v>1879</v>
      </c>
      <c r="BM415" s="18" t="s">
        <v>457</v>
      </c>
    </row>
    <row r="416" spans="2:47" s="1" customFormat="1" ht="27">
      <c r="B416" s="35"/>
      <c r="D416" s="173" t="s">
        <v>1881</v>
      </c>
      <c r="F416" s="174" t="s">
        <v>1340</v>
      </c>
      <c r="I416" s="134"/>
      <c r="L416" s="35"/>
      <c r="M416" s="65"/>
      <c r="N416" s="36"/>
      <c r="O416" s="36"/>
      <c r="P416" s="36"/>
      <c r="Q416" s="36"/>
      <c r="R416" s="36"/>
      <c r="S416" s="36"/>
      <c r="T416" s="66"/>
      <c r="AT416" s="18" t="s">
        <v>1881</v>
      </c>
      <c r="AU416" s="18" t="s">
        <v>1828</v>
      </c>
    </row>
    <row r="417" spans="2:47" s="1" customFormat="1" ht="54">
      <c r="B417" s="35"/>
      <c r="D417" s="173" t="s">
        <v>1883</v>
      </c>
      <c r="F417" s="175" t="s">
        <v>1341</v>
      </c>
      <c r="I417" s="134"/>
      <c r="L417" s="35"/>
      <c r="M417" s="65"/>
      <c r="N417" s="36"/>
      <c r="O417" s="36"/>
      <c r="P417" s="36"/>
      <c r="Q417" s="36"/>
      <c r="R417" s="36"/>
      <c r="S417" s="36"/>
      <c r="T417" s="66"/>
      <c r="AT417" s="18" t="s">
        <v>1883</v>
      </c>
      <c r="AU417" s="18" t="s">
        <v>1828</v>
      </c>
    </row>
    <row r="418" spans="2:51" s="12" customFormat="1" ht="13.5">
      <c r="B418" s="184"/>
      <c r="D418" s="173" t="s">
        <v>1885</v>
      </c>
      <c r="E418" s="197" t="s">
        <v>1766</v>
      </c>
      <c r="F418" s="198" t="s">
        <v>458</v>
      </c>
      <c r="H418" s="193" t="s">
        <v>1766</v>
      </c>
      <c r="I418" s="189"/>
      <c r="L418" s="184"/>
      <c r="M418" s="190"/>
      <c r="N418" s="191"/>
      <c r="O418" s="191"/>
      <c r="P418" s="191"/>
      <c r="Q418" s="191"/>
      <c r="R418" s="191"/>
      <c r="S418" s="191"/>
      <c r="T418" s="192"/>
      <c r="AT418" s="193" t="s">
        <v>1885</v>
      </c>
      <c r="AU418" s="193" t="s">
        <v>1828</v>
      </c>
      <c r="AV418" s="12" t="s">
        <v>1767</v>
      </c>
      <c r="AW418" s="12" t="s">
        <v>1783</v>
      </c>
      <c r="AX418" s="12" t="s">
        <v>1820</v>
      </c>
      <c r="AY418" s="193" t="s">
        <v>1872</v>
      </c>
    </row>
    <row r="419" spans="2:51" s="11" customFormat="1" ht="13.5">
      <c r="B419" s="176"/>
      <c r="D419" s="185" t="s">
        <v>1885</v>
      </c>
      <c r="E419" s="194" t="s">
        <v>1766</v>
      </c>
      <c r="F419" s="195" t="s">
        <v>459</v>
      </c>
      <c r="H419" s="196">
        <v>11.745</v>
      </c>
      <c r="I419" s="180"/>
      <c r="L419" s="176"/>
      <c r="M419" s="181"/>
      <c r="N419" s="182"/>
      <c r="O419" s="182"/>
      <c r="P419" s="182"/>
      <c r="Q419" s="182"/>
      <c r="R419" s="182"/>
      <c r="S419" s="182"/>
      <c r="T419" s="183"/>
      <c r="AT419" s="177" t="s">
        <v>1885</v>
      </c>
      <c r="AU419" s="177" t="s">
        <v>1828</v>
      </c>
      <c r="AV419" s="11" t="s">
        <v>1828</v>
      </c>
      <c r="AW419" s="11" t="s">
        <v>1783</v>
      </c>
      <c r="AX419" s="11" t="s">
        <v>1767</v>
      </c>
      <c r="AY419" s="177" t="s">
        <v>1872</v>
      </c>
    </row>
    <row r="420" spans="2:65" s="1" customFormat="1" ht="22.5" customHeight="1">
      <c r="B420" s="160"/>
      <c r="C420" s="161" t="s">
        <v>1495</v>
      </c>
      <c r="D420" s="161" t="s">
        <v>1874</v>
      </c>
      <c r="E420" s="162" t="s">
        <v>1345</v>
      </c>
      <c r="F420" s="163" t="s">
        <v>1346</v>
      </c>
      <c r="G420" s="164" t="s">
        <v>1347</v>
      </c>
      <c r="H420" s="165">
        <v>25</v>
      </c>
      <c r="I420" s="166"/>
      <c r="J420" s="167">
        <f>ROUND(I420*H420,2)</f>
        <v>0</v>
      </c>
      <c r="K420" s="163" t="s">
        <v>1878</v>
      </c>
      <c r="L420" s="35"/>
      <c r="M420" s="168" t="s">
        <v>1766</v>
      </c>
      <c r="N420" s="169" t="s">
        <v>1791</v>
      </c>
      <c r="O420" s="36"/>
      <c r="P420" s="170">
        <f>O420*H420</f>
        <v>0</v>
      </c>
      <c r="Q420" s="170">
        <v>0.08832</v>
      </c>
      <c r="R420" s="170">
        <f>Q420*H420</f>
        <v>2.2079999999999997</v>
      </c>
      <c r="S420" s="170">
        <v>0</v>
      </c>
      <c r="T420" s="171">
        <f>S420*H420</f>
        <v>0</v>
      </c>
      <c r="AR420" s="18" t="s">
        <v>1879</v>
      </c>
      <c r="AT420" s="18" t="s">
        <v>1874</v>
      </c>
      <c r="AU420" s="18" t="s">
        <v>1828</v>
      </c>
      <c r="AY420" s="18" t="s">
        <v>1872</v>
      </c>
      <c r="BE420" s="172">
        <f>IF(N420="základní",J420,0)</f>
        <v>0</v>
      </c>
      <c r="BF420" s="172">
        <f>IF(N420="snížená",J420,0)</f>
        <v>0</v>
      </c>
      <c r="BG420" s="172">
        <f>IF(N420="zákl. přenesená",J420,0)</f>
        <v>0</v>
      </c>
      <c r="BH420" s="172">
        <f>IF(N420="sníž. přenesená",J420,0)</f>
        <v>0</v>
      </c>
      <c r="BI420" s="172">
        <f>IF(N420="nulová",J420,0)</f>
        <v>0</v>
      </c>
      <c r="BJ420" s="18" t="s">
        <v>1767</v>
      </c>
      <c r="BK420" s="172">
        <f>ROUND(I420*H420,2)</f>
        <v>0</v>
      </c>
      <c r="BL420" s="18" t="s">
        <v>1879</v>
      </c>
      <c r="BM420" s="18" t="s">
        <v>1348</v>
      </c>
    </row>
    <row r="421" spans="2:47" s="1" customFormat="1" ht="27">
      <c r="B421" s="35"/>
      <c r="D421" s="173" t="s">
        <v>1881</v>
      </c>
      <c r="F421" s="174" t="s">
        <v>1349</v>
      </c>
      <c r="I421" s="134"/>
      <c r="L421" s="35"/>
      <c r="M421" s="65"/>
      <c r="N421" s="36"/>
      <c r="O421" s="36"/>
      <c r="P421" s="36"/>
      <c r="Q421" s="36"/>
      <c r="R421" s="36"/>
      <c r="S421" s="36"/>
      <c r="T421" s="66"/>
      <c r="AT421" s="18" t="s">
        <v>1881</v>
      </c>
      <c r="AU421" s="18" t="s">
        <v>1828</v>
      </c>
    </row>
    <row r="422" spans="2:47" s="1" customFormat="1" ht="67.5">
      <c r="B422" s="35"/>
      <c r="D422" s="173" t="s">
        <v>1883</v>
      </c>
      <c r="F422" s="175" t="s">
        <v>1350</v>
      </c>
      <c r="I422" s="134"/>
      <c r="L422" s="35"/>
      <c r="M422" s="65"/>
      <c r="N422" s="36"/>
      <c r="O422" s="36"/>
      <c r="P422" s="36"/>
      <c r="Q422" s="36"/>
      <c r="R422" s="36"/>
      <c r="S422" s="36"/>
      <c r="T422" s="66"/>
      <c r="AT422" s="18" t="s">
        <v>1883</v>
      </c>
      <c r="AU422" s="18" t="s">
        <v>1828</v>
      </c>
    </row>
    <row r="423" spans="2:51" s="11" customFormat="1" ht="13.5">
      <c r="B423" s="176"/>
      <c r="D423" s="173" t="s">
        <v>1885</v>
      </c>
      <c r="E423" s="177" t="s">
        <v>1766</v>
      </c>
      <c r="F423" s="178" t="s">
        <v>460</v>
      </c>
      <c r="H423" s="179">
        <v>18</v>
      </c>
      <c r="I423" s="180"/>
      <c r="L423" s="176"/>
      <c r="M423" s="181"/>
      <c r="N423" s="182"/>
      <c r="O423" s="182"/>
      <c r="P423" s="182"/>
      <c r="Q423" s="182"/>
      <c r="R423" s="182"/>
      <c r="S423" s="182"/>
      <c r="T423" s="183"/>
      <c r="AT423" s="177" t="s">
        <v>1885</v>
      </c>
      <c r="AU423" s="177" t="s">
        <v>1828</v>
      </c>
      <c r="AV423" s="11" t="s">
        <v>1828</v>
      </c>
      <c r="AW423" s="11" t="s">
        <v>1783</v>
      </c>
      <c r="AX423" s="11" t="s">
        <v>1820</v>
      </c>
      <c r="AY423" s="177" t="s">
        <v>1872</v>
      </c>
    </row>
    <row r="424" spans="2:51" s="12" customFormat="1" ht="13.5">
      <c r="B424" s="184"/>
      <c r="D424" s="173" t="s">
        <v>1885</v>
      </c>
      <c r="E424" s="197" t="s">
        <v>1766</v>
      </c>
      <c r="F424" s="198" t="s">
        <v>313</v>
      </c>
      <c r="H424" s="193" t="s">
        <v>1766</v>
      </c>
      <c r="I424" s="189"/>
      <c r="L424" s="184"/>
      <c r="M424" s="190"/>
      <c r="N424" s="191"/>
      <c r="O424" s="191"/>
      <c r="P424" s="191"/>
      <c r="Q424" s="191"/>
      <c r="R424" s="191"/>
      <c r="S424" s="191"/>
      <c r="T424" s="192"/>
      <c r="AT424" s="193" t="s">
        <v>1885</v>
      </c>
      <c r="AU424" s="193" t="s">
        <v>1828</v>
      </c>
      <c r="AV424" s="12" t="s">
        <v>1767</v>
      </c>
      <c r="AW424" s="12" t="s">
        <v>1783</v>
      </c>
      <c r="AX424" s="12" t="s">
        <v>1820</v>
      </c>
      <c r="AY424" s="193" t="s">
        <v>1872</v>
      </c>
    </row>
    <row r="425" spans="2:51" s="11" customFormat="1" ht="13.5">
      <c r="B425" s="176"/>
      <c r="D425" s="173" t="s">
        <v>1885</v>
      </c>
      <c r="E425" s="177" t="s">
        <v>1766</v>
      </c>
      <c r="F425" s="178" t="s">
        <v>1766</v>
      </c>
      <c r="H425" s="179">
        <v>0</v>
      </c>
      <c r="I425" s="180"/>
      <c r="L425" s="176"/>
      <c r="M425" s="181"/>
      <c r="N425" s="182"/>
      <c r="O425" s="182"/>
      <c r="P425" s="182"/>
      <c r="Q425" s="182"/>
      <c r="R425" s="182"/>
      <c r="S425" s="182"/>
      <c r="T425" s="183"/>
      <c r="AT425" s="177" t="s">
        <v>1885</v>
      </c>
      <c r="AU425" s="177" t="s">
        <v>1828</v>
      </c>
      <c r="AV425" s="11" t="s">
        <v>1828</v>
      </c>
      <c r="AW425" s="11" t="s">
        <v>1783</v>
      </c>
      <c r="AX425" s="11" t="s">
        <v>1820</v>
      </c>
      <c r="AY425" s="177" t="s">
        <v>1872</v>
      </c>
    </row>
    <row r="426" spans="2:51" s="11" customFormat="1" ht="13.5">
      <c r="B426" s="176"/>
      <c r="D426" s="173" t="s">
        <v>1885</v>
      </c>
      <c r="E426" s="177" t="s">
        <v>1766</v>
      </c>
      <c r="F426" s="178" t="s">
        <v>461</v>
      </c>
      <c r="H426" s="179">
        <v>7</v>
      </c>
      <c r="I426" s="180"/>
      <c r="L426" s="176"/>
      <c r="M426" s="181"/>
      <c r="N426" s="182"/>
      <c r="O426" s="182"/>
      <c r="P426" s="182"/>
      <c r="Q426" s="182"/>
      <c r="R426" s="182"/>
      <c r="S426" s="182"/>
      <c r="T426" s="183"/>
      <c r="AT426" s="177" t="s">
        <v>1885</v>
      </c>
      <c r="AU426" s="177" t="s">
        <v>1828</v>
      </c>
      <c r="AV426" s="11" t="s">
        <v>1828</v>
      </c>
      <c r="AW426" s="11" t="s">
        <v>1783</v>
      </c>
      <c r="AX426" s="11" t="s">
        <v>1820</v>
      </c>
      <c r="AY426" s="177" t="s">
        <v>1872</v>
      </c>
    </row>
    <row r="427" spans="2:51" s="12" customFormat="1" ht="13.5">
      <c r="B427" s="184"/>
      <c r="D427" s="173" t="s">
        <v>1885</v>
      </c>
      <c r="E427" s="197" t="s">
        <v>1766</v>
      </c>
      <c r="F427" s="198" t="s">
        <v>316</v>
      </c>
      <c r="H427" s="193" t="s">
        <v>1766</v>
      </c>
      <c r="I427" s="189"/>
      <c r="L427" s="184"/>
      <c r="M427" s="190"/>
      <c r="N427" s="191"/>
      <c r="O427" s="191"/>
      <c r="P427" s="191"/>
      <c r="Q427" s="191"/>
      <c r="R427" s="191"/>
      <c r="S427" s="191"/>
      <c r="T427" s="192"/>
      <c r="AT427" s="193" t="s">
        <v>1885</v>
      </c>
      <c r="AU427" s="193" t="s">
        <v>1828</v>
      </c>
      <c r="AV427" s="12" t="s">
        <v>1767</v>
      </c>
      <c r="AW427" s="12" t="s">
        <v>1783</v>
      </c>
      <c r="AX427" s="12" t="s">
        <v>1820</v>
      </c>
      <c r="AY427" s="193" t="s">
        <v>1872</v>
      </c>
    </row>
    <row r="428" spans="2:51" s="13" customFormat="1" ht="13.5">
      <c r="B428" s="199"/>
      <c r="D428" s="173" t="s">
        <v>1885</v>
      </c>
      <c r="E428" s="219" t="s">
        <v>1766</v>
      </c>
      <c r="F428" s="220" t="s">
        <v>1916</v>
      </c>
      <c r="H428" s="221">
        <v>25</v>
      </c>
      <c r="I428" s="203"/>
      <c r="L428" s="199"/>
      <c r="M428" s="204"/>
      <c r="N428" s="205"/>
      <c r="O428" s="205"/>
      <c r="P428" s="205"/>
      <c r="Q428" s="205"/>
      <c r="R428" s="205"/>
      <c r="S428" s="205"/>
      <c r="T428" s="206"/>
      <c r="AT428" s="207" t="s">
        <v>1885</v>
      </c>
      <c r="AU428" s="207" t="s">
        <v>1828</v>
      </c>
      <c r="AV428" s="13" t="s">
        <v>1879</v>
      </c>
      <c r="AW428" s="13" t="s">
        <v>1783</v>
      </c>
      <c r="AX428" s="13" t="s">
        <v>1767</v>
      </c>
      <c r="AY428" s="207" t="s">
        <v>1872</v>
      </c>
    </row>
    <row r="429" spans="2:63" s="10" customFormat="1" ht="29.25" customHeight="1">
      <c r="B429" s="146"/>
      <c r="D429" s="157" t="s">
        <v>1819</v>
      </c>
      <c r="E429" s="158" t="s">
        <v>1907</v>
      </c>
      <c r="F429" s="158" t="s">
        <v>1358</v>
      </c>
      <c r="I429" s="149"/>
      <c r="J429" s="159">
        <f>BK429</f>
        <v>0</v>
      </c>
      <c r="L429" s="146"/>
      <c r="M429" s="151"/>
      <c r="N429" s="152"/>
      <c r="O429" s="152"/>
      <c r="P429" s="153">
        <f>SUM(P430:P701)</f>
        <v>0</v>
      </c>
      <c r="Q429" s="152"/>
      <c r="R429" s="153">
        <f>SUM(R430:R701)</f>
        <v>114.65019999999998</v>
      </c>
      <c r="S429" s="152"/>
      <c r="T429" s="154">
        <f>SUM(T430:T701)</f>
        <v>0</v>
      </c>
      <c r="AR429" s="147" t="s">
        <v>1767</v>
      </c>
      <c r="AT429" s="155" t="s">
        <v>1819</v>
      </c>
      <c r="AU429" s="155" t="s">
        <v>1767</v>
      </c>
      <c r="AY429" s="147" t="s">
        <v>1872</v>
      </c>
      <c r="BK429" s="156">
        <f>SUM(BK430:BK701)</f>
        <v>0</v>
      </c>
    </row>
    <row r="430" spans="2:65" s="1" customFormat="1" ht="22.5" customHeight="1">
      <c r="B430" s="160"/>
      <c r="C430" s="161" t="s">
        <v>1525</v>
      </c>
      <c r="D430" s="161" t="s">
        <v>1874</v>
      </c>
      <c r="E430" s="162" t="s">
        <v>462</v>
      </c>
      <c r="F430" s="163" t="s">
        <v>463</v>
      </c>
      <c r="G430" s="164" t="s">
        <v>1877</v>
      </c>
      <c r="H430" s="165">
        <v>4627</v>
      </c>
      <c r="I430" s="166"/>
      <c r="J430" s="167">
        <f>ROUND(I430*H430,2)</f>
        <v>0</v>
      </c>
      <c r="K430" s="163" t="s">
        <v>1878</v>
      </c>
      <c r="L430" s="35"/>
      <c r="M430" s="168" t="s">
        <v>1766</v>
      </c>
      <c r="N430" s="169" t="s">
        <v>1791</v>
      </c>
      <c r="O430" s="36"/>
      <c r="P430" s="170">
        <f>O430*H430</f>
        <v>0</v>
      </c>
      <c r="Q430" s="170">
        <v>0</v>
      </c>
      <c r="R430" s="170">
        <f>Q430*H430</f>
        <v>0</v>
      </c>
      <c r="S430" s="170">
        <v>0</v>
      </c>
      <c r="T430" s="171">
        <f>S430*H430</f>
        <v>0</v>
      </c>
      <c r="AR430" s="18" t="s">
        <v>1879</v>
      </c>
      <c r="AT430" s="18" t="s">
        <v>1874</v>
      </c>
      <c r="AU430" s="18" t="s">
        <v>1828</v>
      </c>
      <c r="AY430" s="18" t="s">
        <v>1872</v>
      </c>
      <c r="BE430" s="172">
        <f>IF(N430="základní",J430,0)</f>
        <v>0</v>
      </c>
      <c r="BF430" s="172">
        <f>IF(N430="snížená",J430,0)</f>
        <v>0</v>
      </c>
      <c r="BG430" s="172">
        <f>IF(N430="zákl. přenesená",J430,0)</f>
        <v>0</v>
      </c>
      <c r="BH430" s="172">
        <f>IF(N430="sníž. přenesená",J430,0)</f>
        <v>0</v>
      </c>
      <c r="BI430" s="172">
        <f>IF(N430="nulová",J430,0)</f>
        <v>0</v>
      </c>
      <c r="BJ430" s="18" t="s">
        <v>1767</v>
      </c>
      <c r="BK430" s="172">
        <f>ROUND(I430*H430,2)</f>
        <v>0</v>
      </c>
      <c r="BL430" s="18" t="s">
        <v>1879</v>
      </c>
      <c r="BM430" s="18" t="s">
        <v>464</v>
      </c>
    </row>
    <row r="431" spans="2:47" s="1" customFormat="1" ht="13.5">
      <c r="B431" s="35"/>
      <c r="D431" s="173" t="s">
        <v>1881</v>
      </c>
      <c r="F431" s="174" t="s">
        <v>465</v>
      </c>
      <c r="I431" s="134"/>
      <c r="L431" s="35"/>
      <c r="M431" s="65"/>
      <c r="N431" s="36"/>
      <c r="O431" s="36"/>
      <c r="P431" s="36"/>
      <c r="Q431" s="36"/>
      <c r="R431" s="36"/>
      <c r="S431" s="36"/>
      <c r="T431" s="66"/>
      <c r="AT431" s="18" t="s">
        <v>1881</v>
      </c>
      <c r="AU431" s="18" t="s">
        <v>1828</v>
      </c>
    </row>
    <row r="432" spans="2:51" s="12" customFormat="1" ht="13.5">
      <c r="B432" s="184"/>
      <c r="D432" s="173" t="s">
        <v>1885</v>
      </c>
      <c r="E432" s="197" t="s">
        <v>1766</v>
      </c>
      <c r="F432" s="198" t="s">
        <v>439</v>
      </c>
      <c r="H432" s="193" t="s">
        <v>1766</v>
      </c>
      <c r="I432" s="189"/>
      <c r="L432" s="184"/>
      <c r="M432" s="190"/>
      <c r="N432" s="191"/>
      <c r="O432" s="191"/>
      <c r="P432" s="191"/>
      <c r="Q432" s="191"/>
      <c r="R432" s="191"/>
      <c r="S432" s="191"/>
      <c r="T432" s="192"/>
      <c r="AT432" s="193" t="s">
        <v>1885</v>
      </c>
      <c r="AU432" s="193" t="s">
        <v>1828</v>
      </c>
      <c r="AV432" s="12" t="s">
        <v>1767</v>
      </c>
      <c r="AW432" s="12" t="s">
        <v>1783</v>
      </c>
      <c r="AX432" s="12" t="s">
        <v>1820</v>
      </c>
      <c r="AY432" s="193" t="s">
        <v>1872</v>
      </c>
    </row>
    <row r="433" spans="2:51" s="11" customFormat="1" ht="13.5">
      <c r="B433" s="176"/>
      <c r="D433" s="173" t="s">
        <v>1885</v>
      </c>
      <c r="E433" s="177" t="s">
        <v>1766</v>
      </c>
      <c r="F433" s="178" t="s">
        <v>440</v>
      </c>
      <c r="H433" s="179">
        <v>2930</v>
      </c>
      <c r="I433" s="180"/>
      <c r="L433" s="176"/>
      <c r="M433" s="181"/>
      <c r="N433" s="182"/>
      <c r="O433" s="182"/>
      <c r="P433" s="182"/>
      <c r="Q433" s="182"/>
      <c r="R433" s="182"/>
      <c r="S433" s="182"/>
      <c r="T433" s="183"/>
      <c r="AT433" s="177" t="s">
        <v>1885</v>
      </c>
      <c r="AU433" s="177" t="s">
        <v>1828</v>
      </c>
      <c r="AV433" s="11" t="s">
        <v>1828</v>
      </c>
      <c r="AW433" s="11" t="s">
        <v>1783</v>
      </c>
      <c r="AX433" s="11" t="s">
        <v>1820</v>
      </c>
      <c r="AY433" s="177" t="s">
        <v>1872</v>
      </c>
    </row>
    <row r="434" spans="2:51" s="11" customFormat="1" ht="13.5">
      <c r="B434" s="176"/>
      <c r="D434" s="173" t="s">
        <v>1885</v>
      </c>
      <c r="E434" s="177" t="s">
        <v>1766</v>
      </c>
      <c r="F434" s="178" t="s">
        <v>441</v>
      </c>
      <c r="H434" s="179">
        <v>1550</v>
      </c>
      <c r="I434" s="180"/>
      <c r="L434" s="176"/>
      <c r="M434" s="181"/>
      <c r="N434" s="182"/>
      <c r="O434" s="182"/>
      <c r="P434" s="182"/>
      <c r="Q434" s="182"/>
      <c r="R434" s="182"/>
      <c r="S434" s="182"/>
      <c r="T434" s="183"/>
      <c r="AT434" s="177" t="s">
        <v>1885</v>
      </c>
      <c r="AU434" s="177" t="s">
        <v>1828</v>
      </c>
      <c r="AV434" s="11" t="s">
        <v>1828</v>
      </c>
      <c r="AW434" s="11" t="s">
        <v>1783</v>
      </c>
      <c r="AX434" s="11" t="s">
        <v>1820</v>
      </c>
      <c r="AY434" s="177" t="s">
        <v>1872</v>
      </c>
    </row>
    <row r="435" spans="2:51" s="11" customFormat="1" ht="13.5">
      <c r="B435" s="176"/>
      <c r="D435" s="173" t="s">
        <v>1885</v>
      </c>
      <c r="E435" s="177" t="s">
        <v>1766</v>
      </c>
      <c r="F435" s="178" t="s">
        <v>1766</v>
      </c>
      <c r="H435" s="179">
        <v>0</v>
      </c>
      <c r="I435" s="180"/>
      <c r="L435" s="176"/>
      <c r="M435" s="181"/>
      <c r="N435" s="182"/>
      <c r="O435" s="182"/>
      <c r="P435" s="182"/>
      <c r="Q435" s="182"/>
      <c r="R435" s="182"/>
      <c r="S435" s="182"/>
      <c r="T435" s="183"/>
      <c r="AT435" s="177" t="s">
        <v>1885</v>
      </c>
      <c r="AU435" s="177" t="s">
        <v>1828</v>
      </c>
      <c r="AV435" s="11" t="s">
        <v>1828</v>
      </c>
      <c r="AW435" s="11" t="s">
        <v>1783</v>
      </c>
      <c r="AX435" s="11" t="s">
        <v>1820</v>
      </c>
      <c r="AY435" s="177" t="s">
        <v>1872</v>
      </c>
    </row>
    <row r="436" spans="2:51" s="12" customFormat="1" ht="13.5">
      <c r="B436" s="184"/>
      <c r="D436" s="173" t="s">
        <v>1885</v>
      </c>
      <c r="E436" s="197" t="s">
        <v>1766</v>
      </c>
      <c r="F436" s="198" t="s">
        <v>442</v>
      </c>
      <c r="H436" s="193" t="s">
        <v>1766</v>
      </c>
      <c r="I436" s="189"/>
      <c r="L436" s="184"/>
      <c r="M436" s="190"/>
      <c r="N436" s="191"/>
      <c r="O436" s="191"/>
      <c r="P436" s="191"/>
      <c r="Q436" s="191"/>
      <c r="R436" s="191"/>
      <c r="S436" s="191"/>
      <c r="T436" s="192"/>
      <c r="AT436" s="193" t="s">
        <v>1885</v>
      </c>
      <c r="AU436" s="193" t="s">
        <v>1828</v>
      </c>
      <c r="AV436" s="12" t="s">
        <v>1767</v>
      </c>
      <c r="AW436" s="12" t="s">
        <v>1783</v>
      </c>
      <c r="AX436" s="12" t="s">
        <v>1820</v>
      </c>
      <c r="AY436" s="193" t="s">
        <v>1872</v>
      </c>
    </row>
    <row r="437" spans="2:51" s="12" customFormat="1" ht="13.5">
      <c r="B437" s="184"/>
      <c r="D437" s="173" t="s">
        <v>1885</v>
      </c>
      <c r="E437" s="197" t="s">
        <v>1766</v>
      </c>
      <c r="F437" s="198" t="s">
        <v>443</v>
      </c>
      <c r="H437" s="193" t="s">
        <v>1766</v>
      </c>
      <c r="I437" s="189"/>
      <c r="L437" s="184"/>
      <c r="M437" s="190"/>
      <c r="N437" s="191"/>
      <c r="O437" s="191"/>
      <c r="P437" s="191"/>
      <c r="Q437" s="191"/>
      <c r="R437" s="191"/>
      <c r="S437" s="191"/>
      <c r="T437" s="192"/>
      <c r="AT437" s="193" t="s">
        <v>1885</v>
      </c>
      <c r="AU437" s="193" t="s">
        <v>1828</v>
      </c>
      <c r="AV437" s="12" t="s">
        <v>1767</v>
      </c>
      <c r="AW437" s="12" t="s">
        <v>1783</v>
      </c>
      <c r="AX437" s="12" t="s">
        <v>1820</v>
      </c>
      <c r="AY437" s="193" t="s">
        <v>1872</v>
      </c>
    </row>
    <row r="438" spans="2:51" s="11" customFormat="1" ht="13.5">
      <c r="B438" s="176"/>
      <c r="D438" s="173" t="s">
        <v>1885</v>
      </c>
      <c r="E438" s="177" t="s">
        <v>1766</v>
      </c>
      <c r="F438" s="178" t="s">
        <v>466</v>
      </c>
      <c r="H438" s="179">
        <v>20</v>
      </c>
      <c r="I438" s="180"/>
      <c r="L438" s="176"/>
      <c r="M438" s="181"/>
      <c r="N438" s="182"/>
      <c r="O438" s="182"/>
      <c r="P438" s="182"/>
      <c r="Q438" s="182"/>
      <c r="R438" s="182"/>
      <c r="S438" s="182"/>
      <c r="T438" s="183"/>
      <c r="AT438" s="177" t="s">
        <v>1885</v>
      </c>
      <c r="AU438" s="177" t="s">
        <v>1828</v>
      </c>
      <c r="AV438" s="11" t="s">
        <v>1828</v>
      </c>
      <c r="AW438" s="11" t="s">
        <v>1783</v>
      </c>
      <c r="AX438" s="11" t="s">
        <v>1820</v>
      </c>
      <c r="AY438" s="177" t="s">
        <v>1872</v>
      </c>
    </row>
    <row r="439" spans="2:51" s="11" customFormat="1" ht="13.5">
      <c r="B439" s="176"/>
      <c r="D439" s="173" t="s">
        <v>1885</v>
      </c>
      <c r="E439" s="177" t="s">
        <v>1766</v>
      </c>
      <c r="F439" s="178" t="s">
        <v>467</v>
      </c>
      <c r="H439" s="179">
        <v>20</v>
      </c>
      <c r="I439" s="180"/>
      <c r="L439" s="176"/>
      <c r="M439" s="181"/>
      <c r="N439" s="182"/>
      <c r="O439" s="182"/>
      <c r="P439" s="182"/>
      <c r="Q439" s="182"/>
      <c r="R439" s="182"/>
      <c r="S439" s="182"/>
      <c r="T439" s="183"/>
      <c r="AT439" s="177" t="s">
        <v>1885</v>
      </c>
      <c r="AU439" s="177" t="s">
        <v>1828</v>
      </c>
      <c r="AV439" s="11" t="s">
        <v>1828</v>
      </c>
      <c r="AW439" s="11" t="s">
        <v>1783</v>
      </c>
      <c r="AX439" s="11" t="s">
        <v>1820</v>
      </c>
      <c r="AY439" s="177" t="s">
        <v>1872</v>
      </c>
    </row>
    <row r="440" spans="2:51" s="11" customFormat="1" ht="13.5">
      <c r="B440" s="176"/>
      <c r="D440" s="173" t="s">
        <v>1885</v>
      </c>
      <c r="E440" s="177" t="s">
        <v>1766</v>
      </c>
      <c r="F440" s="178" t="s">
        <v>1766</v>
      </c>
      <c r="H440" s="179">
        <v>0</v>
      </c>
      <c r="I440" s="180"/>
      <c r="L440" s="176"/>
      <c r="M440" s="181"/>
      <c r="N440" s="182"/>
      <c r="O440" s="182"/>
      <c r="P440" s="182"/>
      <c r="Q440" s="182"/>
      <c r="R440" s="182"/>
      <c r="S440" s="182"/>
      <c r="T440" s="183"/>
      <c r="AT440" s="177" t="s">
        <v>1885</v>
      </c>
      <c r="AU440" s="177" t="s">
        <v>1828</v>
      </c>
      <c r="AV440" s="11" t="s">
        <v>1828</v>
      </c>
      <c r="AW440" s="11" t="s">
        <v>1783</v>
      </c>
      <c r="AX440" s="11" t="s">
        <v>1820</v>
      </c>
      <c r="AY440" s="177" t="s">
        <v>1872</v>
      </c>
    </row>
    <row r="441" spans="2:51" s="12" customFormat="1" ht="13.5">
      <c r="B441" s="184"/>
      <c r="D441" s="173" t="s">
        <v>1885</v>
      </c>
      <c r="E441" s="197" t="s">
        <v>1766</v>
      </c>
      <c r="F441" s="198" t="s">
        <v>446</v>
      </c>
      <c r="H441" s="193" t="s">
        <v>1766</v>
      </c>
      <c r="I441" s="189"/>
      <c r="L441" s="184"/>
      <c r="M441" s="190"/>
      <c r="N441" s="191"/>
      <c r="O441" s="191"/>
      <c r="P441" s="191"/>
      <c r="Q441" s="191"/>
      <c r="R441" s="191"/>
      <c r="S441" s="191"/>
      <c r="T441" s="192"/>
      <c r="AT441" s="193" t="s">
        <v>1885</v>
      </c>
      <c r="AU441" s="193" t="s">
        <v>1828</v>
      </c>
      <c r="AV441" s="12" t="s">
        <v>1767</v>
      </c>
      <c r="AW441" s="12" t="s">
        <v>1783</v>
      </c>
      <c r="AX441" s="12" t="s">
        <v>1820</v>
      </c>
      <c r="AY441" s="193" t="s">
        <v>1872</v>
      </c>
    </row>
    <row r="442" spans="2:51" s="11" customFormat="1" ht="13.5">
      <c r="B442" s="176"/>
      <c r="D442" s="173" t="s">
        <v>1885</v>
      </c>
      <c r="E442" s="177" t="s">
        <v>1766</v>
      </c>
      <c r="F442" s="178" t="s">
        <v>447</v>
      </c>
      <c r="H442" s="179">
        <v>38</v>
      </c>
      <c r="I442" s="180"/>
      <c r="L442" s="176"/>
      <c r="M442" s="181"/>
      <c r="N442" s="182"/>
      <c r="O442" s="182"/>
      <c r="P442" s="182"/>
      <c r="Q442" s="182"/>
      <c r="R442" s="182"/>
      <c r="S442" s="182"/>
      <c r="T442" s="183"/>
      <c r="AT442" s="177" t="s">
        <v>1885</v>
      </c>
      <c r="AU442" s="177" t="s">
        <v>1828</v>
      </c>
      <c r="AV442" s="11" t="s">
        <v>1828</v>
      </c>
      <c r="AW442" s="11" t="s">
        <v>1783</v>
      </c>
      <c r="AX442" s="11" t="s">
        <v>1820</v>
      </c>
      <c r="AY442" s="177" t="s">
        <v>1872</v>
      </c>
    </row>
    <row r="443" spans="2:51" s="11" customFormat="1" ht="13.5">
      <c r="B443" s="176"/>
      <c r="D443" s="173" t="s">
        <v>1885</v>
      </c>
      <c r="E443" s="177" t="s">
        <v>1766</v>
      </c>
      <c r="F443" s="178" t="s">
        <v>448</v>
      </c>
      <c r="H443" s="179">
        <v>37</v>
      </c>
      <c r="I443" s="180"/>
      <c r="L443" s="176"/>
      <c r="M443" s="181"/>
      <c r="N443" s="182"/>
      <c r="O443" s="182"/>
      <c r="P443" s="182"/>
      <c r="Q443" s="182"/>
      <c r="R443" s="182"/>
      <c r="S443" s="182"/>
      <c r="T443" s="183"/>
      <c r="AT443" s="177" t="s">
        <v>1885</v>
      </c>
      <c r="AU443" s="177" t="s">
        <v>1828</v>
      </c>
      <c r="AV443" s="11" t="s">
        <v>1828</v>
      </c>
      <c r="AW443" s="11" t="s">
        <v>1783</v>
      </c>
      <c r="AX443" s="11" t="s">
        <v>1820</v>
      </c>
      <c r="AY443" s="177" t="s">
        <v>1872</v>
      </c>
    </row>
    <row r="444" spans="2:51" s="11" customFormat="1" ht="13.5">
      <c r="B444" s="176"/>
      <c r="D444" s="173" t="s">
        <v>1885</v>
      </c>
      <c r="E444" s="177" t="s">
        <v>1766</v>
      </c>
      <c r="F444" s="178" t="s">
        <v>1766</v>
      </c>
      <c r="H444" s="179">
        <v>0</v>
      </c>
      <c r="I444" s="180"/>
      <c r="L444" s="176"/>
      <c r="M444" s="181"/>
      <c r="N444" s="182"/>
      <c r="O444" s="182"/>
      <c r="P444" s="182"/>
      <c r="Q444" s="182"/>
      <c r="R444" s="182"/>
      <c r="S444" s="182"/>
      <c r="T444" s="183"/>
      <c r="AT444" s="177" t="s">
        <v>1885</v>
      </c>
      <c r="AU444" s="177" t="s">
        <v>1828</v>
      </c>
      <c r="AV444" s="11" t="s">
        <v>1828</v>
      </c>
      <c r="AW444" s="11" t="s">
        <v>1783</v>
      </c>
      <c r="AX444" s="11" t="s">
        <v>1820</v>
      </c>
      <c r="AY444" s="177" t="s">
        <v>1872</v>
      </c>
    </row>
    <row r="445" spans="2:51" s="12" customFormat="1" ht="13.5">
      <c r="B445" s="184"/>
      <c r="D445" s="173" t="s">
        <v>1885</v>
      </c>
      <c r="E445" s="197" t="s">
        <v>1766</v>
      </c>
      <c r="F445" s="198" t="s">
        <v>449</v>
      </c>
      <c r="H445" s="193" t="s">
        <v>1766</v>
      </c>
      <c r="I445" s="189"/>
      <c r="L445" s="184"/>
      <c r="M445" s="190"/>
      <c r="N445" s="191"/>
      <c r="O445" s="191"/>
      <c r="P445" s="191"/>
      <c r="Q445" s="191"/>
      <c r="R445" s="191"/>
      <c r="S445" s="191"/>
      <c r="T445" s="192"/>
      <c r="AT445" s="193" t="s">
        <v>1885</v>
      </c>
      <c r="AU445" s="193" t="s">
        <v>1828</v>
      </c>
      <c r="AV445" s="12" t="s">
        <v>1767</v>
      </c>
      <c r="AW445" s="12" t="s">
        <v>1783</v>
      </c>
      <c r="AX445" s="12" t="s">
        <v>1820</v>
      </c>
      <c r="AY445" s="193" t="s">
        <v>1872</v>
      </c>
    </row>
    <row r="446" spans="2:51" s="11" customFormat="1" ht="13.5">
      <c r="B446" s="176"/>
      <c r="D446" s="173" t="s">
        <v>1885</v>
      </c>
      <c r="E446" s="177" t="s">
        <v>1766</v>
      </c>
      <c r="F446" s="178" t="s">
        <v>450</v>
      </c>
      <c r="H446" s="179">
        <v>7</v>
      </c>
      <c r="I446" s="180"/>
      <c r="L446" s="176"/>
      <c r="M446" s="181"/>
      <c r="N446" s="182"/>
      <c r="O446" s="182"/>
      <c r="P446" s="182"/>
      <c r="Q446" s="182"/>
      <c r="R446" s="182"/>
      <c r="S446" s="182"/>
      <c r="T446" s="183"/>
      <c r="AT446" s="177" t="s">
        <v>1885</v>
      </c>
      <c r="AU446" s="177" t="s">
        <v>1828</v>
      </c>
      <c r="AV446" s="11" t="s">
        <v>1828</v>
      </c>
      <c r="AW446" s="11" t="s">
        <v>1783</v>
      </c>
      <c r="AX446" s="11" t="s">
        <v>1820</v>
      </c>
      <c r="AY446" s="177" t="s">
        <v>1872</v>
      </c>
    </row>
    <row r="447" spans="2:51" s="11" customFormat="1" ht="13.5">
      <c r="B447" s="176"/>
      <c r="D447" s="173" t="s">
        <v>1885</v>
      </c>
      <c r="E447" s="177" t="s">
        <v>1766</v>
      </c>
      <c r="F447" s="178" t="s">
        <v>451</v>
      </c>
      <c r="H447" s="179">
        <v>7</v>
      </c>
      <c r="I447" s="180"/>
      <c r="L447" s="176"/>
      <c r="M447" s="181"/>
      <c r="N447" s="182"/>
      <c r="O447" s="182"/>
      <c r="P447" s="182"/>
      <c r="Q447" s="182"/>
      <c r="R447" s="182"/>
      <c r="S447" s="182"/>
      <c r="T447" s="183"/>
      <c r="AT447" s="177" t="s">
        <v>1885</v>
      </c>
      <c r="AU447" s="177" t="s">
        <v>1828</v>
      </c>
      <c r="AV447" s="11" t="s">
        <v>1828</v>
      </c>
      <c r="AW447" s="11" t="s">
        <v>1783</v>
      </c>
      <c r="AX447" s="11" t="s">
        <v>1820</v>
      </c>
      <c r="AY447" s="177" t="s">
        <v>1872</v>
      </c>
    </row>
    <row r="448" spans="2:51" s="11" customFormat="1" ht="13.5">
      <c r="B448" s="176"/>
      <c r="D448" s="173" t="s">
        <v>1885</v>
      </c>
      <c r="E448" s="177" t="s">
        <v>1766</v>
      </c>
      <c r="F448" s="178" t="s">
        <v>1766</v>
      </c>
      <c r="H448" s="179">
        <v>0</v>
      </c>
      <c r="I448" s="180"/>
      <c r="L448" s="176"/>
      <c r="M448" s="181"/>
      <c r="N448" s="182"/>
      <c r="O448" s="182"/>
      <c r="P448" s="182"/>
      <c r="Q448" s="182"/>
      <c r="R448" s="182"/>
      <c r="S448" s="182"/>
      <c r="T448" s="183"/>
      <c r="AT448" s="177" t="s">
        <v>1885</v>
      </c>
      <c r="AU448" s="177" t="s">
        <v>1828</v>
      </c>
      <c r="AV448" s="11" t="s">
        <v>1828</v>
      </c>
      <c r="AW448" s="11" t="s">
        <v>1783</v>
      </c>
      <c r="AX448" s="11" t="s">
        <v>1820</v>
      </c>
      <c r="AY448" s="177" t="s">
        <v>1872</v>
      </c>
    </row>
    <row r="449" spans="2:51" s="12" customFormat="1" ht="13.5">
      <c r="B449" s="184"/>
      <c r="D449" s="173" t="s">
        <v>1885</v>
      </c>
      <c r="E449" s="197" t="s">
        <v>1766</v>
      </c>
      <c r="F449" s="198" t="s">
        <v>452</v>
      </c>
      <c r="H449" s="193" t="s">
        <v>1766</v>
      </c>
      <c r="I449" s="189"/>
      <c r="L449" s="184"/>
      <c r="M449" s="190"/>
      <c r="N449" s="191"/>
      <c r="O449" s="191"/>
      <c r="P449" s="191"/>
      <c r="Q449" s="191"/>
      <c r="R449" s="191"/>
      <c r="S449" s="191"/>
      <c r="T449" s="192"/>
      <c r="AT449" s="193" t="s">
        <v>1885</v>
      </c>
      <c r="AU449" s="193" t="s">
        <v>1828</v>
      </c>
      <c r="AV449" s="12" t="s">
        <v>1767</v>
      </c>
      <c r="AW449" s="12" t="s">
        <v>1783</v>
      </c>
      <c r="AX449" s="12" t="s">
        <v>1820</v>
      </c>
      <c r="AY449" s="193" t="s">
        <v>1872</v>
      </c>
    </row>
    <row r="450" spans="2:51" s="11" customFormat="1" ht="13.5">
      <c r="B450" s="176"/>
      <c r="D450" s="173" t="s">
        <v>1885</v>
      </c>
      <c r="E450" s="177" t="s">
        <v>1766</v>
      </c>
      <c r="F450" s="178" t="s">
        <v>453</v>
      </c>
      <c r="H450" s="179">
        <v>18</v>
      </c>
      <c r="I450" s="180"/>
      <c r="L450" s="176"/>
      <c r="M450" s="181"/>
      <c r="N450" s="182"/>
      <c r="O450" s="182"/>
      <c r="P450" s="182"/>
      <c r="Q450" s="182"/>
      <c r="R450" s="182"/>
      <c r="S450" s="182"/>
      <c r="T450" s="183"/>
      <c r="AT450" s="177" t="s">
        <v>1885</v>
      </c>
      <c r="AU450" s="177" t="s">
        <v>1828</v>
      </c>
      <c r="AV450" s="11" t="s">
        <v>1828</v>
      </c>
      <c r="AW450" s="11" t="s">
        <v>1783</v>
      </c>
      <c r="AX450" s="11" t="s">
        <v>1820</v>
      </c>
      <c r="AY450" s="177" t="s">
        <v>1872</v>
      </c>
    </row>
    <row r="451" spans="2:51" s="13" customFormat="1" ht="13.5">
      <c r="B451" s="199"/>
      <c r="D451" s="185" t="s">
        <v>1885</v>
      </c>
      <c r="E451" s="200" t="s">
        <v>1766</v>
      </c>
      <c r="F451" s="201" t="s">
        <v>1916</v>
      </c>
      <c r="H451" s="202">
        <v>4627</v>
      </c>
      <c r="I451" s="203"/>
      <c r="L451" s="199"/>
      <c r="M451" s="204"/>
      <c r="N451" s="205"/>
      <c r="O451" s="205"/>
      <c r="P451" s="205"/>
      <c r="Q451" s="205"/>
      <c r="R451" s="205"/>
      <c r="S451" s="205"/>
      <c r="T451" s="206"/>
      <c r="AT451" s="207" t="s">
        <v>1885</v>
      </c>
      <c r="AU451" s="207" t="s">
        <v>1828</v>
      </c>
      <c r="AV451" s="13" t="s">
        <v>1879</v>
      </c>
      <c r="AW451" s="13" t="s">
        <v>1783</v>
      </c>
      <c r="AX451" s="13" t="s">
        <v>1767</v>
      </c>
      <c r="AY451" s="207" t="s">
        <v>1872</v>
      </c>
    </row>
    <row r="452" spans="2:65" s="1" customFormat="1" ht="22.5" customHeight="1">
      <c r="B452" s="160"/>
      <c r="C452" s="161" t="s">
        <v>1531</v>
      </c>
      <c r="D452" s="161" t="s">
        <v>1874</v>
      </c>
      <c r="E452" s="162" t="s">
        <v>1360</v>
      </c>
      <c r="F452" s="163" t="s">
        <v>1361</v>
      </c>
      <c r="G452" s="164" t="s">
        <v>1877</v>
      </c>
      <c r="H452" s="165">
        <v>2480</v>
      </c>
      <c r="I452" s="166"/>
      <c r="J452" s="167">
        <f>ROUND(I452*H452,2)</f>
        <v>0</v>
      </c>
      <c r="K452" s="163" t="s">
        <v>1878</v>
      </c>
      <c r="L452" s="35"/>
      <c r="M452" s="168" t="s">
        <v>1766</v>
      </c>
      <c r="N452" s="169" t="s">
        <v>1791</v>
      </c>
      <c r="O452" s="36"/>
      <c r="P452" s="170">
        <f>O452*H452</f>
        <v>0</v>
      </c>
      <c r="Q452" s="170">
        <v>0</v>
      </c>
      <c r="R452" s="170">
        <f>Q452*H452</f>
        <v>0</v>
      </c>
      <c r="S452" s="170">
        <v>0</v>
      </c>
      <c r="T452" s="171">
        <f>S452*H452</f>
        <v>0</v>
      </c>
      <c r="AR452" s="18" t="s">
        <v>1879</v>
      </c>
      <c r="AT452" s="18" t="s">
        <v>1874</v>
      </c>
      <c r="AU452" s="18" t="s">
        <v>1828</v>
      </c>
      <c r="AY452" s="18" t="s">
        <v>1872</v>
      </c>
      <c r="BE452" s="172">
        <f>IF(N452="základní",J452,0)</f>
        <v>0</v>
      </c>
      <c r="BF452" s="172">
        <f>IF(N452="snížená",J452,0)</f>
        <v>0</v>
      </c>
      <c r="BG452" s="172">
        <f>IF(N452="zákl. přenesená",J452,0)</f>
        <v>0</v>
      </c>
      <c r="BH452" s="172">
        <f>IF(N452="sníž. přenesená",J452,0)</f>
        <v>0</v>
      </c>
      <c r="BI452" s="172">
        <f>IF(N452="nulová",J452,0)</f>
        <v>0</v>
      </c>
      <c r="BJ452" s="18" t="s">
        <v>1767</v>
      </c>
      <c r="BK452" s="172">
        <f>ROUND(I452*H452,2)</f>
        <v>0</v>
      </c>
      <c r="BL452" s="18" t="s">
        <v>1879</v>
      </c>
      <c r="BM452" s="18" t="s">
        <v>1362</v>
      </c>
    </row>
    <row r="453" spans="2:47" s="1" customFormat="1" ht="13.5">
      <c r="B453" s="35"/>
      <c r="D453" s="173" t="s">
        <v>1881</v>
      </c>
      <c r="F453" s="174" t="s">
        <v>1363</v>
      </c>
      <c r="I453" s="134"/>
      <c r="L453" s="35"/>
      <c r="M453" s="65"/>
      <c r="N453" s="36"/>
      <c r="O453" s="36"/>
      <c r="P453" s="36"/>
      <c r="Q453" s="36"/>
      <c r="R453" s="36"/>
      <c r="S453" s="36"/>
      <c r="T453" s="66"/>
      <c r="AT453" s="18" t="s">
        <v>1881</v>
      </c>
      <c r="AU453" s="18" t="s">
        <v>1828</v>
      </c>
    </row>
    <row r="454" spans="2:51" s="12" customFormat="1" ht="13.5">
      <c r="B454" s="184"/>
      <c r="D454" s="173" t="s">
        <v>1885</v>
      </c>
      <c r="E454" s="197" t="s">
        <v>1766</v>
      </c>
      <c r="F454" s="198" t="s">
        <v>1912</v>
      </c>
      <c r="H454" s="193" t="s">
        <v>1766</v>
      </c>
      <c r="I454" s="189"/>
      <c r="L454" s="184"/>
      <c r="M454" s="190"/>
      <c r="N454" s="191"/>
      <c r="O454" s="191"/>
      <c r="P454" s="191"/>
      <c r="Q454" s="191"/>
      <c r="R454" s="191"/>
      <c r="S454" s="191"/>
      <c r="T454" s="192"/>
      <c r="AT454" s="193" t="s">
        <v>1885</v>
      </c>
      <c r="AU454" s="193" t="s">
        <v>1828</v>
      </c>
      <c r="AV454" s="12" t="s">
        <v>1767</v>
      </c>
      <c r="AW454" s="12" t="s">
        <v>1783</v>
      </c>
      <c r="AX454" s="12" t="s">
        <v>1820</v>
      </c>
      <c r="AY454" s="193" t="s">
        <v>1872</v>
      </c>
    </row>
    <row r="455" spans="2:51" s="11" customFormat="1" ht="13.5">
      <c r="B455" s="176"/>
      <c r="D455" s="173" t="s">
        <v>1885</v>
      </c>
      <c r="E455" s="177" t="s">
        <v>1766</v>
      </c>
      <c r="F455" s="178" t="s">
        <v>415</v>
      </c>
      <c r="H455" s="179">
        <v>20</v>
      </c>
      <c r="I455" s="180"/>
      <c r="L455" s="176"/>
      <c r="M455" s="181"/>
      <c r="N455" s="182"/>
      <c r="O455" s="182"/>
      <c r="P455" s="182"/>
      <c r="Q455" s="182"/>
      <c r="R455" s="182"/>
      <c r="S455" s="182"/>
      <c r="T455" s="183"/>
      <c r="AT455" s="177" t="s">
        <v>1885</v>
      </c>
      <c r="AU455" s="177" t="s">
        <v>1828</v>
      </c>
      <c r="AV455" s="11" t="s">
        <v>1828</v>
      </c>
      <c r="AW455" s="11" t="s">
        <v>1783</v>
      </c>
      <c r="AX455" s="11" t="s">
        <v>1820</v>
      </c>
      <c r="AY455" s="177" t="s">
        <v>1872</v>
      </c>
    </row>
    <row r="456" spans="2:51" s="11" customFormat="1" ht="13.5">
      <c r="B456" s="176"/>
      <c r="D456" s="173" t="s">
        <v>1885</v>
      </c>
      <c r="E456" s="177" t="s">
        <v>1766</v>
      </c>
      <c r="F456" s="178" t="s">
        <v>416</v>
      </c>
      <c r="H456" s="179">
        <v>45</v>
      </c>
      <c r="I456" s="180"/>
      <c r="L456" s="176"/>
      <c r="M456" s="181"/>
      <c r="N456" s="182"/>
      <c r="O456" s="182"/>
      <c r="P456" s="182"/>
      <c r="Q456" s="182"/>
      <c r="R456" s="182"/>
      <c r="S456" s="182"/>
      <c r="T456" s="183"/>
      <c r="AT456" s="177" t="s">
        <v>1885</v>
      </c>
      <c r="AU456" s="177" t="s">
        <v>1828</v>
      </c>
      <c r="AV456" s="11" t="s">
        <v>1828</v>
      </c>
      <c r="AW456" s="11" t="s">
        <v>1783</v>
      </c>
      <c r="AX456" s="11" t="s">
        <v>1820</v>
      </c>
      <c r="AY456" s="177" t="s">
        <v>1872</v>
      </c>
    </row>
    <row r="457" spans="2:51" s="11" customFormat="1" ht="13.5">
      <c r="B457" s="176"/>
      <c r="D457" s="173" t="s">
        <v>1885</v>
      </c>
      <c r="E457" s="177" t="s">
        <v>1766</v>
      </c>
      <c r="F457" s="178" t="s">
        <v>417</v>
      </c>
      <c r="H457" s="179">
        <v>15</v>
      </c>
      <c r="I457" s="180"/>
      <c r="L457" s="176"/>
      <c r="M457" s="181"/>
      <c r="N457" s="182"/>
      <c r="O457" s="182"/>
      <c r="P457" s="182"/>
      <c r="Q457" s="182"/>
      <c r="R457" s="182"/>
      <c r="S457" s="182"/>
      <c r="T457" s="183"/>
      <c r="AT457" s="177" t="s">
        <v>1885</v>
      </c>
      <c r="AU457" s="177" t="s">
        <v>1828</v>
      </c>
      <c r="AV457" s="11" t="s">
        <v>1828</v>
      </c>
      <c r="AW457" s="11" t="s">
        <v>1783</v>
      </c>
      <c r="AX457" s="11" t="s">
        <v>1820</v>
      </c>
      <c r="AY457" s="177" t="s">
        <v>1872</v>
      </c>
    </row>
    <row r="458" spans="2:51" s="11" customFormat="1" ht="13.5">
      <c r="B458" s="176"/>
      <c r="D458" s="173" t="s">
        <v>1885</v>
      </c>
      <c r="E458" s="177" t="s">
        <v>1766</v>
      </c>
      <c r="F458" s="178" t="s">
        <v>418</v>
      </c>
      <c r="H458" s="179">
        <v>15</v>
      </c>
      <c r="I458" s="180"/>
      <c r="L458" s="176"/>
      <c r="M458" s="181"/>
      <c r="N458" s="182"/>
      <c r="O458" s="182"/>
      <c r="P458" s="182"/>
      <c r="Q458" s="182"/>
      <c r="R458" s="182"/>
      <c r="S458" s="182"/>
      <c r="T458" s="183"/>
      <c r="AT458" s="177" t="s">
        <v>1885</v>
      </c>
      <c r="AU458" s="177" t="s">
        <v>1828</v>
      </c>
      <c r="AV458" s="11" t="s">
        <v>1828</v>
      </c>
      <c r="AW458" s="11" t="s">
        <v>1783</v>
      </c>
      <c r="AX458" s="11" t="s">
        <v>1820</v>
      </c>
      <c r="AY458" s="177" t="s">
        <v>1872</v>
      </c>
    </row>
    <row r="459" spans="2:51" s="11" customFormat="1" ht="13.5">
      <c r="B459" s="176"/>
      <c r="D459" s="173" t="s">
        <v>1885</v>
      </c>
      <c r="E459" s="177" t="s">
        <v>1766</v>
      </c>
      <c r="F459" s="178" t="s">
        <v>419</v>
      </c>
      <c r="H459" s="179">
        <v>5</v>
      </c>
      <c r="I459" s="180"/>
      <c r="L459" s="176"/>
      <c r="M459" s="181"/>
      <c r="N459" s="182"/>
      <c r="O459" s="182"/>
      <c r="P459" s="182"/>
      <c r="Q459" s="182"/>
      <c r="R459" s="182"/>
      <c r="S459" s="182"/>
      <c r="T459" s="183"/>
      <c r="AT459" s="177" t="s">
        <v>1885</v>
      </c>
      <c r="AU459" s="177" t="s">
        <v>1828</v>
      </c>
      <c r="AV459" s="11" t="s">
        <v>1828</v>
      </c>
      <c r="AW459" s="11" t="s">
        <v>1783</v>
      </c>
      <c r="AX459" s="11" t="s">
        <v>1820</v>
      </c>
      <c r="AY459" s="177" t="s">
        <v>1872</v>
      </c>
    </row>
    <row r="460" spans="2:51" s="11" customFormat="1" ht="13.5">
      <c r="B460" s="176"/>
      <c r="D460" s="173" t="s">
        <v>1885</v>
      </c>
      <c r="E460" s="177" t="s">
        <v>1766</v>
      </c>
      <c r="F460" s="178" t="s">
        <v>420</v>
      </c>
      <c r="H460" s="179">
        <v>20</v>
      </c>
      <c r="I460" s="180"/>
      <c r="L460" s="176"/>
      <c r="M460" s="181"/>
      <c r="N460" s="182"/>
      <c r="O460" s="182"/>
      <c r="P460" s="182"/>
      <c r="Q460" s="182"/>
      <c r="R460" s="182"/>
      <c r="S460" s="182"/>
      <c r="T460" s="183"/>
      <c r="AT460" s="177" t="s">
        <v>1885</v>
      </c>
      <c r="AU460" s="177" t="s">
        <v>1828</v>
      </c>
      <c r="AV460" s="11" t="s">
        <v>1828</v>
      </c>
      <c r="AW460" s="11" t="s">
        <v>1783</v>
      </c>
      <c r="AX460" s="11" t="s">
        <v>1820</v>
      </c>
      <c r="AY460" s="177" t="s">
        <v>1872</v>
      </c>
    </row>
    <row r="461" spans="2:51" s="11" customFormat="1" ht="13.5">
      <c r="B461" s="176"/>
      <c r="D461" s="173" t="s">
        <v>1885</v>
      </c>
      <c r="E461" s="177" t="s">
        <v>1766</v>
      </c>
      <c r="F461" s="178" t="s">
        <v>421</v>
      </c>
      <c r="H461" s="179">
        <v>112</v>
      </c>
      <c r="I461" s="180"/>
      <c r="L461" s="176"/>
      <c r="M461" s="181"/>
      <c r="N461" s="182"/>
      <c r="O461" s="182"/>
      <c r="P461" s="182"/>
      <c r="Q461" s="182"/>
      <c r="R461" s="182"/>
      <c r="S461" s="182"/>
      <c r="T461" s="183"/>
      <c r="AT461" s="177" t="s">
        <v>1885</v>
      </c>
      <c r="AU461" s="177" t="s">
        <v>1828</v>
      </c>
      <c r="AV461" s="11" t="s">
        <v>1828</v>
      </c>
      <c r="AW461" s="11" t="s">
        <v>1783</v>
      </c>
      <c r="AX461" s="11" t="s">
        <v>1820</v>
      </c>
      <c r="AY461" s="177" t="s">
        <v>1872</v>
      </c>
    </row>
    <row r="462" spans="2:51" s="11" customFormat="1" ht="13.5">
      <c r="B462" s="176"/>
      <c r="D462" s="173" t="s">
        <v>1885</v>
      </c>
      <c r="E462" s="177" t="s">
        <v>1766</v>
      </c>
      <c r="F462" s="178" t="s">
        <v>1766</v>
      </c>
      <c r="H462" s="179">
        <v>0</v>
      </c>
      <c r="I462" s="180"/>
      <c r="L462" s="176"/>
      <c r="M462" s="181"/>
      <c r="N462" s="182"/>
      <c r="O462" s="182"/>
      <c r="P462" s="182"/>
      <c r="Q462" s="182"/>
      <c r="R462" s="182"/>
      <c r="S462" s="182"/>
      <c r="T462" s="183"/>
      <c r="AT462" s="177" t="s">
        <v>1885</v>
      </c>
      <c r="AU462" s="177" t="s">
        <v>1828</v>
      </c>
      <c r="AV462" s="11" t="s">
        <v>1828</v>
      </c>
      <c r="AW462" s="11" t="s">
        <v>1783</v>
      </c>
      <c r="AX462" s="11" t="s">
        <v>1820</v>
      </c>
      <c r="AY462" s="177" t="s">
        <v>1872</v>
      </c>
    </row>
    <row r="463" spans="2:51" s="12" customFormat="1" ht="13.5">
      <c r="B463" s="184"/>
      <c r="D463" s="173" t="s">
        <v>1885</v>
      </c>
      <c r="E463" s="197" t="s">
        <v>1766</v>
      </c>
      <c r="F463" s="198" t="s">
        <v>422</v>
      </c>
      <c r="H463" s="193" t="s">
        <v>1766</v>
      </c>
      <c r="I463" s="189"/>
      <c r="L463" s="184"/>
      <c r="M463" s="190"/>
      <c r="N463" s="191"/>
      <c r="O463" s="191"/>
      <c r="P463" s="191"/>
      <c r="Q463" s="191"/>
      <c r="R463" s="191"/>
      <c r="S463" s="191"/>
      <c r="T463" s="192"/>
      <c r="AT463" s="193" t="s">
        <v>1885</v>
      </c>
      <c r="AU463" s="193" t="s">
        <v>1828</v>
      </c>
      <c r="AV463" s="12" t="s">
        <v>1767</v>
      </c>
      <c r="AW463" s="12" t="s">
        <v>1783</v>
      </c>
      <c r="AX463" s="12" t="s">
        <v>1820</v>
      </c>
      <c r="AY463" s="193" t="s">
        <v>1872</v>
      </c>
    </row>
    <row r="464" spans="2:51" s="11" customFormat="1" ht="13.5">
      <c r="B464" s="176"/>
      <c r="D464" s="173" t="s">
        <v>1885</v>
      </c>
      <c r="E464" s="177" t="s">
        <v>1766</v>
      </c>
      <c r="F464" s="178" t="s">
        <v>423</v>
      </c>
      <c r="H464" s="179">
        <v>85</v>
      </c>
      <c r="I464" s="180"/>
      <c r="L464" s="176"/>
      <c r="M464" s="181"/>
      <c r="N464" s="182"/>
      <c r="O464" s="182"/>
      <c r="P464" s="182"/>
      <c r="Q464" s="182"/>
      <c r="R464" s="182"/>
      <c r="S464" s="182"/>
      <c r="T464" s="183"/>
      <c r="AT464" s="177" t="s">
        <v>1885</v>
      </c>
      <c r="AU464" s="177" t="s">
        <v>1828</v>
      </c>
      <c r="AV464" s="11" t="s">
        <v>1828</v>
      </c>
      <c r="AW464" s="11" t="s">
        <v>1783</v>
      </c>
      <c r="AX464" s="11" t="s">
        <v>1820</v>
      </c>
      <c r="AY464" s="177" t="s">
        <v>1872</v>
      </c>
    </row>
    <row r="465" spans="2:51" s="11" customFormat="1" ht="13.5">
      <c r="B465" s="176"/>
      <c r="D465" s="173" t="s">
        <v>1885</v>
      </c>
      <c r="E465" s="177" t="s">
        <v>1766</v>
      </c>
      <c r="F465" s="178" t="s">
        <v>424</v>
      </c>
      <c r="H465" s="179">
        <v>58</v>
      </c>
      <c r="I465" s="180"/>
      <c r="L465" s="176"/>
      <c r="M465" s="181"/>
      <c r="N465" s="182"/>
      <c r="O465" s="182"/>
      <c r="P465" s="182"/>
      <c r="Q465" s="182"/>
      <c r="R465" s="182"/>
      <c r="S465" s="182"/>
      <c r="T465" s="183"/>
      <c r="AT465" s="177" t="s">
        <v>1885</v>
      </c>
      <c r="AU465" s="177" t="s">
        <v>1828</v>
      </c>
      <c r="AV465" s="11" t="s">
        <v>1828</v>
      </c>
      <c r="AW465" s="11" t="s">
        <v>1783</v>
      </c>
      <c r="AX465" s="11" t="s">
        <v>1820</v>
      </c>
      <c r="AY465" s="177" t="s">
        <v>1872</v>
      </c>
    </row>
    <row r="466" spans="2:51" s="11" customFormat="1" ht="13.5">
      <c r="B466" s="176"/>
      <c r="D466" s="173" t="s">
        <v>1885</v>
      </c>
      <c r="E466" s="177" t="s">
        <v>1766</v>
      </c>
      <c r="F466" s="178" t="s">
        <v>425</v>
      </c>
      <c r="H466" s="179">
        <v>180</v>
      </c>
      <c r="I466" s="180"/>
      <c r="L466" s="176"/>
      <c r="M466" s="181"/>
      <c r="N466" s="182"/>
      <c r="O466" s="182"/>
      <c r="P466" s="182"/>
      <c r="Q466" s="182"/>
      <c r="R466" s="182"/>
      <c r="S466" s="182"/>
      <c r="T466" s="183"/>
      <c r="AT466" s="177" t="s">
        <v>1885</v>
      </c>
      <c r="AU466" s="177" t="s">
        <v>1828</v>
      </c>
      <c r="AV466" s="11" t="s">
        <v>1828</v>
      </c>
      <c r="AW466" s="11" t="s">
        <v>1783</v>
      </c>
      <c r="AX466" s="11" t="s">
        <v>1820</v>
      </c>
      <c r="AY466" s="177" t="s">
        <v>1872</v>
      </c>
    </row>
    <row r="467" spans="2:51" s="11" customFormat="1" ht="13.5">
      <c r="B467" s="176"/>
      <c r="D467" s="173" t="s">
        <v>1885</v>
      </c>
      <c r="E467" s="177" t="s">
        <v>1766</v>
      </c>
      <c r="F467" s="178" t="s">
        <v>426</v>
      </c>
      <c r="H467" s="179">
        <v>140</v>
      </c>
      <c r="I467" s="180"/>
      <c r="L467" s="176"/>
      <c r="M467" s="181"/>
      <c r="N467" s="182"/>
      <c r="O467" s="182"/>
      <c r="P467" s="182"/>
      <c r="Q467" s="182"/>
      <c r="R467" s="182"/>
      <c r="S467" s="182"/>
      <c r="T467" s="183"/>
      <c r="AT467" s="177" t="s">
        <v>1885</v>
      </c>
      <c r="AU467" s="177" t="s">
        <v>1828</v>
      </c>
      <c r="AV467" s="11" t="s">
        <v>1828</v>
      </c>
      <c r="AW467" s="11" t="s">
        <v>1783</v>
      </c>
      <c r="AX467" s="11" t="s">
        <v>1820</v>
      </c>
      <c r="AY467" s="177" t="s">
        <v>1872</v>
      </c>
    </row>
    <row r="468" spans="2:51" s="11" customFormat="1" ht="13.5">
      <c r="B468" s="176"/>
      <c r="D468" s="173" t="s">
        <v>1885</v>
      </c>
      <c r="E468" s="177" t="s">
        <v>1766</v>
      </c>
      <c r="F468" s="178" t="s">
        <v>427</v>
      </c>
      <c r="H468" s="179">
        <v>122</v>
      </c>
      <c r="I468" s="180"/>
      <c r="L468" s="176"/>
      <c r="M468" s="181"/>
      <c r="N468" s="182"/>
      <c r="O468" s="182"/>
      <c r="P468" s="182"/>
      <c r="Q468" s="182"/>
      <c r="R468" s="182"/>
      <c r="S468" s="182"/>
      <c r="T468" s="183"/>
      <c r="AT468" s="177" t="s">
        <v>1885</v>
      </c>
      <c r="AU468" s="177" t="s">
        <v>1828</v>
      </c>
      <c r="AV468" s="11" t="s">
        <v>1828</v>
      </c>
      <c r="AW468" s="11" t="s">
        <v>1783</v>
      </c>
      <c r="AX468" s="11" t="s">
        <v>1820</v>
      </c>
      <c r="AY468" s="177" t="s">
        <v>1872</v>
      </c>
    </row>
    <row r="469" spans="2:51" s="11" customFormat="1" ht="13.5">
      <c r="B469" s="176"/>
      <c r="D469" s="173" t="s">
        <v>1885</v>
      </c>
      <c r="E469" s="177" t="s">
        <v>1766</v>
      </c>
      <c r="F469" s="178" t="s">
        <v>428</v>
      </c>
      <c r="H469" s="179">
        <v>225</v>
      </c>
      <c r="I469" s="180"/>
      <c r="L469" s="176"/>
      <c r="M469" s="181"/>
      <c r="N469" s="182"/>
      <c r="O469" s="182"/>
      <c r="P469" s="182"/>
      <c r="Q469" s="182"/>
      <c r="R469" s="182"/>
      <c r="S469" s="182"/>
      <c r="T469" s="183"/>
      <c r="AT469" s="177" t="s">
        <v>1885</v>
      </c>
      <c r="AU469" s="177" t="s">
        <v>1828</v>
      </c>
      <c r="AV469" s="11" t="s">
        <v>1828</v>
      </c>
      <c r="AW469" s="11" t="s">
        <v>1783</v>
      </c>
      <c r="AX469" s="11" t="s">
        <v>1820</v>
      </c>
      <c r="AY469" s="177" t="s">
        <v>1872</v>
      </c>
    </row>
    <row r="470" spans="2:51" s="11" customFormat="1" ht="13.5">
      <c r="B470" s="176"/>
      <c r="D470" s="173" t="s">
        <v>1885</v>
      </c>
      <c r="E470" s="177" t="s">
        <v>1766</v>
      </c>
      <c r="F470" s="178" t="s">
        <v>1766</v>
      </c>
      <c r="H470" s="179">
        <v>0</v>
      </c>
      <c r="I470" s="180"/>
      <c r="L470" s="176"/>
      <c r="M470" s="181"/>
      <c r="N470" s="182"/>
      <c r="O470" s="182"/>
      <c r="P470" s="182"/>
      <c r="Q470" s="182"/>
      <c r="R470" s="182"/>
      <c r="S470" s="182"/>
      <c r="T470" s="183"/>
      <c r="AT470" s="177" t="s">
        <v>1885</v>
      </c>
      <c r="AU470" s="177" t="s">
        <v>1828</v>
      </c>
      <c r="AV470" s="11" t="s">
        <v>1828</v>
      </c>
      <c r="AW470" s="11" t="s">
        <v>1783</v>
      </c>
      <c r="AX470" s="11" t="s">
        <v>1820</v>
      </c>
      <c r="AY470" s="177" t="s">
        <v>1872</v>
      </c>
    </row>
    <row r="471" spans="2:51" s="11" customFormat="1" ht="13.5">
      <c r="B471" s="176"/>
      <c r="D471" s="173" t="s">
        <v>1885</v>
      </c>
      <c r="E471" s="177" t="s">
        <v>1766</v>
      </c>
      <c r="F471" s="178" t="s">
        <v>429</v>
      </c>
      <c r="H471" s="179">
        <v>340</v>
      </c>
      <c r="I471" s="180"/>
      <c r="L471" s="176"/>
      <c r="M471" s="181"/>
      <c r="N471" s="182"/>
      <c r="O471" s="182"/>
      <c r="P471" s="182"/>
      <c r="Q471" s="182"/>
      <c r="R471" s="182"/>
      <c r="S471" s="182"/>
      <c r="T471" s="183"/>
      <c r="AT471" s="177" t="s">
        <v>1885</v>
      </c>
      <c r="AU471" s="177" t="s">
        <v>1828</v>
      </c>
      <c r="AV471" s="11" t="s">
        <v>1828</v>
      </c>
      <c r="AW471" s="11" t="s">
        <v>1783</v>
      </c>
      <c r="AX471" s="11" t="s">
        <v>1820</v>
      </c>
      <c r="AY471" s="177" t="s">
        <v>1872</v>
      </c>
    </row>
    <row r="472" spans="2:51" s="11" customFormat="1" ht="13.5">
      <c r="B472" s="176"/>
      <c r="D472" s="173" t="s">
        <v>1885</v>
      </c>
      <c r="E472" s="177" t="s">
        <v>1766</v>
      </c>
      <c r="F472" s="178" t="s">
        <v>1766</v>
      </c>
      <c r="H472" s="179">
        <v>0</v>
      </c>
      <c r="I472" s="180"/>
      <c r="L472" s="176"/>
      <c r="M472" s="181"/>
      <c r="N472" s="182"/>
      <c r="O472" s="182"/>
      <c r="P472" s="182"/>
      <c r="Q472" s="182"/>
      <c r="R472" s="182"/>
      <c r="S472" s="182"/>
      <c r="T472" s="183"/>
      <c r="AT472" s="177" t="s">
        <v>1885</v>
      </c>
      <c r="AU472" s="177" t="s">
        <v>1828</v>
      </c>
      <c r="AV472" s="11" t="s">
        <v>1828</v>
      </c>
      <c r="AW472" s="11" t="s">
        <v>1783</v>
      </c>
      <c r="AX472" s="11" t="s">
        <v>1820</v>
      </c>
      <c r="AY472" s="177" t="s">
        <v>1872</v>
      </c>
    </row>
    <row r="473" spans="2:51" s="12" customFormat="1" ht="13.5">
      <c r="B473" s="184"/>
      <c r="D473" s="173" t="s">
        <v>1885</v>
      </c>
      <c r="E473" s="197" t="s">
        <v>1766</v>
      </c>
      <c r="F473" s="198" t="s">
        <v>430</v>
      </c>
      <c r="H473" s="193" t="s">
        <v>1766</v>
      </c>
      <c r="I473" s="189"/>
      <c r="L473" s="184"/>
      <c r="M473" s="190"/>
      <c r="N473" s="191"/>
      <c r="O473" s="191"/>
      <c r="P473" s="191"/>
      <c r="Q473" s="191"/>
      <c r="R473" s="191"/>
      <c r="S473" s="191"/>
      <c r="T473" s="192"/>
      <c r="AT473" s="193" t="s">
        <v>1885</v>
      </c>
      <c r="AU473" s="193" t="s">
        <v>1828</v>
      </c>
      <c r="AV473" s="12" t="s">
        <v>1767</v>
      </c>
      <c r="AW473" s="12" t="s">
        <v>1783</v>
      </c>
      <c r="AX473" s="12" t="s">
        <v>1820</v>
      </c>
      <c r="AY473" s="193" t="s">
        <v>1872</v>
      </c>
    </row>
    <row r="474" spans="2:51" s="11" customFormat="1" ht="13.5">
      <c r="B474" s="176"/>
      <c r="D474" s="173" t="s">
        <v>1885</v>
      </c>
      <c r="E474" s="177" t="s">
        <v>1766</v>
      </c>
      <c r="F474" s="178" t="s">
        <v>431</v>
      </c>
      <c r="H474" s="179">
        <v>35</v>
      </c>
      <c r="I474" s="180"/>
      <c r="L474" s="176"/>
      <c r="M474" s="181"/>
      <c r="N474" s="182"/>
      <c r="O474" s="182"/>
      <c r="P474" s="182"/>
      <c r="Q474" s="182"/>
      <c r="R474" s="182"/>
      <c r="S474" s="182"/>
      <c r="T474" s="183"/>
      <c r="AT474" s="177" t="s">
        <v>1885</v>
      </c>
      <c r="AU474" s="177" t="s">
        <v>1828</v>
      </c>
      <c r="AV474" s="11" t="s">
        <v>1828</v>
      </c>
      <c r="AW474" s="11" t="s">
        <v>1783</v>
      </c>
      <c r="AX474" s="11" t="s">
        <v>1820</v>
      </c>
      <c r="AY474" s="177" t="s">
        <v>1872</v>
      </c>
    </row>
    <row r="475" spans="2:51" s="11" customFormat="1" ht="13.5">
      <c r="B475" s="176"/>
      <c r="D475" s="173" t="s">
        <v>1885</v>
      </c>
      <c r="E475" s="177" t="s">
        <v>1766</v>
      </c>
      <c r="F475" s="178" t="s">
        <v>432</v>
      </c>
      <c r="H475" s="179">
        <v>35</v>
      </c>
      <c r="I475" s="180"/>
      <c r="L475" s="176"/>
      <c r="M475" s="181"/>
      <c r="N475" s="182"/>
      <c r="O475" s="182"/>
      <c r="P475" s="182"/>
      <c r="Q475" s="182"/>
      <c r="R475" s="182"/>
      <c r="S475" s="182"/>
      <c r="T475" s="183"/>
      <c r="AT475" s="177" t="s">
        <v>1885</v>
      </c>
      <c r="AU475" s="177" t="s">
        <v>1828</v>
      </c>
      <c r="AV475" s="11" t="s">
        <v>1828</v>
      </c>
      <c r="AW475" s="11" t="s">
        <v>1783</v>
      </c>
      <c r="AX475" s="11" t="s">
        <v>1820</v>
      </c>
      <c r="AY475" s="177" t="s">
        <v>1872</v>
      </c>
    </row>
    <row r="476" spans="2:51" s="11" customFormat="1" ht="13.5">
      <c r="B476" s="176"/>
      <c r="D476" s="173" t="s">
        <v>1885</v>
      </c>
      <c r="E476" s="177" t="s">
        <v>1766</v>
      </c>
      <c r="F476" s="178" t="s">
        <v>433</v>
      </c>
      <c r="H476" s="179">
        <v>35</v>
      </c>
      <c r="I476" s="180"/>
      <c r="L476" s="176"/>
      <c r="M476" s="181"/>
      <c r="N476" s="182"/>
      <c r="O476" s="182"/>
      <c r="P476" s="182"/>
      <c r="Q476" s="182"/>
      <c r="R476" s="182"/>
      <c r="S476" s="182"/>
      <c r="T476" s="183"/>
      <c r="AT476" s="177" t="s">
        <v>1885</v>
      </c>
      <c r="AU476" s="177" t="s">
        <v>1828</v>
      </c>
      <c r="AV476" s="11" t="s">
        <v>1828</v>
      </c>
      <c r="AW476" s="11" t="s">
        <v>1783</v>
      </c>
      <c r="AX476" s="11" t="s">
        <v>1820</v>
      </c>
      <c r="AY476" s="177" t="s">
        <v>1872</v>
      </c>
    </row>
    <row r="477" spans="2:51" s="11" customFormat="1" ht="13.5">
      <c r="B477" s="176"/>
      <c r="D477" s="173" t="s">
        <v>1885</v>
      </c>
      <c r="E477" s="177" t="s">
        <v>1766</v>
      </c>
      <c r="F477" s="178" t="s">
        <v>434</v>
      </c>
      <c r="H477" s="179">
        <v>35</v>
      </c>
      <c r="I477" s="180"/>
      <c r="L477" s="176"/>
      <c r="M477" s="181"/>
      <c r="N477" s="182"/>
      <c r="O477" s="182"/>
      <c r="P477" s="182"/>
      <c r="Q477" s="182"/>
      <c r="R477" s="182"/>
      <c r="S477" s="182"/>
      <c r="T477" s="183"/>
      <c r="AT477" s="177" t="s">
        <v>1885</v>
      </c>
      <c r="AU477" s="177" t="s">
        <v>1828</v>
      </c>
      <c r="AV477" s="11" t="s">
        <v>1828</v>
      </c>
      <c r="AW477" s="11" t="s">
        <v>1783</v>
      </c>
      <c r="AX477" s="11" t="s">
        <v>1820</v>
      </c>
      <c r="AY477" s="177" t="s">
        <v>1872</v>
      </c>
    </row>
    <row r="478" spans="2:51" s="11" customFormat="1" ht="13.5">
      <c r="B478" s="176"/>
      <c r="D478" s="173" t="s">
        <v>1885</v>
      </c>
      <c r="E478" s="177" t="s">
        <v>1766</v>
      </c>
      <c r="F478" s="178" t="s">
        <v>435</v>
      </c>
      <c r="H478" s="179">
        <v>55</v>
      </c>
      <c r="I478" s="180"/>
      <c r="L478" s="176"/>
      <c r="M478" s="181"/>
      <c r="N478" s="182"/>
      <c r="O478" s="182"/>
      <c r="P478" s="182"/>
      <c r="Q478" s="182"/>
      <c r="R478" s="182"/>
      <c r="S478" s="182"/>
      <c r="T478" s="183"/>
      <c r="AT478" s="177" t="s">
        <v>1885</v>
      </c>
      <c r="AU478" s="177" t="s">
        <v>1828</v>
      </c>
      <c r="AV478" s="11" t="s">
        <v>1828</v>
      </c>
      <c r="AW478" s="11" t="s">
        <v>1783</v>
      </c>
      <c r="AX478" s="11" t="s">
        <v>1820</v>
      </c>
      <c r="AY478" s="177" t="s">
        <v>1872</v>
      </c>
    </row>
    <row r="479" spans="2:51" s="11" customFormat="1" ht="13.5">
      <c r="B479" s="176"/>
      <c r="D479" s="173" t="s">
        <v>1885</v>
      </c>
      <c r="E479" s="177" t="s">
        <v>1766</v>
      </c>
      <c r="F479" s="178" t="s">
        <v>1766</v>
      </c>
      <c r="H479" s="179">
        <v>0</v>
      </c>
      <c r="I479" s="180"/>
      <c r="L479" s="176"/>
      <c r="M479" s="181"/>
      <c r="N479" s="182"/>
      <c r="O479" s="182"/>
      <c r="P479" s="182"/>
      <c r="Q479" s="182"/>
      <c r="R479" s="182"/>
      <c r="S479" s="182"/>
      <c r="T479" s="183"/>
      <c r="AT479" s="177" t="s">
        <v>1885</v>
      </c>
      <c r="AU479" s="177" t="s">
        <v>1828</v>
      </c>
      <c r="AV479" s="11" t="s">
        <v>1828</v>
      </c>
      <c r="AW479" s="11" t="s">
        <v>1783</v>
      </c>
      <c r="AX479" s="11" t="s">
        <v>1820</v>
      </c>
      <c r="AY479" s="177" t="s">
        <v>1872</v>
      </c>
    </row>
    <row r="480" spans="2:51" s="12" customFormat="1" ht="13.5">
      <c r="B480" s="184"/>
      <c r="D480" s="173" t="s">
        <v>1885</v>
      </c>
      <c r="E480" s="197" t="s">
        <v>1766</v>
      </c>
      <c r="F480" s="198" t="s">
        <v>436</v>
      </c>
      <c r="H480" s="193" t="s">
        <v>1766</v>
      </c>
      <c r="I480" s="189"/>
      <c r="L480" s="184"/>
      <c r="M480" s="190"/>
      <c r="N480" s="191"/>
      <c r="O480" s="191"/>
      <c r="P480" s="191"/>
      <c r="Q480" s="191"/>
      <c r="R480" s="191"/>
      <c r="S480" s="191"/>
      <c r="T480" s="192"/>
      <c r="AT480" s="193" t="s">
        <v>1885</v>
      </c>
      <c r="AU480" s="193" t="s">
        <v>1828</v>
      </c>
      <c r="AV480" s="12" t="s">
        <v>1767</v>
      </c>
      <c r="AW480" s="12" t="s">
        <v>1783</v>
      </c>
      <c r="AX480" s="12" t="s">
        <v>1820</v>
      </c>
      <c r="AY480" s="193" t="s">
        <v>1872</v>
      </c>
    </row>
    <row r="481" spans="2:51" s="11" customFormat="1" ht="13.5">
      <c r="B481" s="176"/>
      <c r="D481" s="173" t="s">
        <v>1885</v>
      </c>
      <c r="E481" s="177" t="s">
        <v>1766</v>
      </c>
      <c r="F481" s="178" t="s">
        <v>437</v>
      </c>
      <c r="H481" s="179">
        <v>590</v>
      </c>
      <c r="I481" s="180"/>
      <c r="L481" s="176"/>
      <c r="M481" s="181"/>
      <c r="N481" s="182"/>
      <c r="O481" s="182"/>
      <c r="P481" s="182"/>
      <c r="Q481" s="182"/>
      <c r="R481" s="182"/>
      <c r="S481" s="182"/>
      <c r="T481" s="183"/>
      <c r="AT481" s="177" t="s">
        <v>1885</v>
      </c>
      <c r="AU481" s="177" t="s">
        <v>1828</v>
      </c>
      <c r="AV481" s="11" t="s">
        <v>1828</v>
      </c>
      <c r="AW481" s="11" t="s">
        <v>1783</v>
      </c>
      <c r="AX481" s="11" t="s">
        <v>1820</v>
      </c>
      <c r="AY481" s="177" t="s">
        <v>1872</v>
      </c>
    </row>
    <row r="482" spans="2:51" s="11" customFormat="1" ht="13.5">
      <c r="B482" s="176"/>
      <c r="D482" s="173" t="s">
        <v>1885</v>
      </c>
      <c r="E482" s="177" t="s">
        <v>1766</v>
      </c>
      <c r="F482" s="178" t="s">
        <v>438</v>
      </c>
      <c r="H482" s="179">
        <v>225</v>
      </c>
      <c r="I482" s="180"/>
      <c r="L482" s="176"/>
      <c r="M482" s="181"/>
      <c r="N482" s="182"/>
      <c r="O482" s="182"/>
      <c r="P482" s="182"/>
      <c r="Q482" s="182"/>
      <c r="R482" s="182"/>
      <c r="S482" s="182"/>
      <c r="T482" s="183"/>
      <c r="AT482" s="177" t="s">
        <v>1885</v>
      </c>
      <c r="AU482" s="177" t="s">
        <v>1828</v>
      </c>
      <c r="AV482" s="11" t="s">
        <v>1828</v>
      </c>
      <c r="AW482" s="11" t="s">
        <v>1783</v>
      </c>
      <c r="AX482" s="11" t="s">
        <v>1820</v>
      </c>
      <c r="AY482" s="177" t="s">
        <v>1872</v>
      </c>
    </row>
    <row r="483" spans="2:51" s="11" customFormat="1" ht="13.5">
      <c r="B483" s="176"/>
      <c r="D483" s="173" t="s">
        <v>1885</v>
      </c>
      <c r="E483" s="177" t="s">
        <v>1766</v>
      </c>
      <c r="F483" s="178" t="s">
        <v>1766</v>
      </c>
      <c r="H483" s="179">
        <v>0</v>
      </c>
      <c r="I483" s="180"/>
      <c r="L483" s="176"/>
      <c r="M483" s="181"/>
      <c r="N483" s="182"/>
      <c r="O483" s="182"/>
      <c r="P483" s="182"/>
      <c r="Q483" s="182"/>
      <c r="R483" s="182"/>
      <c r="S483" s="182"/>
      <c r="T483" s="183"/>
      <c r="AT483" s="177" t="s">
        <v>1885</v>
      </c>
      <c r="AU483" s="177" t="s">
        <v>1828</v>
      </c>
      <c r="AV483" s="11" t="s">
        <v>1828</v>
      </c>
      <c r="AW483" s="11" t="s">
        <v>1783</v>
      </c>
      <c r="AX483" s="11" t="s">
        <v>1820</v>
      </c>
      <c r="AY483" s="177" t="s">
        <v>1872</v>
      </c>
    </row>
    <row r="484" spans="2:51" s="12" customFormat="1" ht="13.5">
      <c r="B484" s="184"/>
      <c r="D484" s="173" t="s">
        <v>1885</v>
      </c>
      <c r="E484" s="197" t="s">
        <v>1766</v>
      </c>
      <c r="F484" s="198" t="s">
        <v>442</v>
      </c>
      <c r="H484" s="193" t="s">
        <v>1766</v>
      </c>
      <c r="I484" s="189"/>
      <c r="L484" s="184"/>
      <c r="M484" s="190"/>
      <c r="N484" s="191"/>
      <c r="O484" s="191"/>
      <c r="P484" s="191"/>
      <c r="Q484" s="191"/>
      <c r="R484" s="191"/>
      <c r="S484" s="191"/>
      <c r="T484" s="192"/>
      <c r="AT484" s="193" t="s">
        <v>1885</v>
      </c>
      <c r="AU484" s="193" t="s">
        <v>1828</v>
      </c>
      <c r="AV484" s="12" t="s">
        <v>1767</v>
      </c>
      <c r="AW484" s="12" t="s">
        <v>1783</v>
      </c>
      <c r="AX484" s="12" t="s">
        <v>1820</v>
      </c>
      <c r="AY484" s="193" t="s">
        <v>1872</v>
      </c>
    </row>
    <row r="485" spans="2:51" s="12" customFormat="1" ht="13.5">
      <c r="B485" s="184"/>
      <c r="D485" s="173" t="s">
        <v>1885</v>
      </c>
      <c r="E485" s="197" t="s">
        <v>1766</v>
      </c>
      <c r="F485" s="198" t="s">
        <v>443</v>
      </c>
      <c r="H485" s="193" t="s">
        <v>1766</v>
      </c>
      <c r="I485" s="189"/>
      <c r="L485" s="184"/>
      <c r="M485" s="190"/>
      <c r="N485" s="191"/>
      <c r="O485" s="191"/>
      <c r="P485" s="191"/>
      <c r="Q485" s="191"/>
      <c r="R485" s="191"/>
      <c r="S485" s="191"/>
      <c r="T485" s="192"/>
      <c r="AT485" s="193" t="s">
        <v>1885</v>
      </c>
      <c r="AU485" s="193" t="s">
        <v>1828</v>
      </c>
      <c r="AV485" s="12" t="s">
        <v>1767</v>
      </c>
      <c r="AW485" s="12" t="s">
        <v>1783</v>
      </c>
      <c r="AX485" s="12" t="s">
        <v>1820</v>
      </c>
      <c r="AY485" s="193" t="s">
        <v>1872</v>
      </c>
    </row>
    <row r="486" spans="2:51" s="11" customFormat="1" ht="13.5">
      <c r="B486" s="176"/>
      <c r="D486" s="173" t="s">
        <v>1885</v>
      </c>
      <c r="E486" s="177" t="s">
        <v>1766</v>
      </c>
      <c r="F486" s="178" t="s">
        <v>468</v>
      </c>
      <c r="H486" s="179">
        <v>45</v>
      </c>
      <c r="I486" s="180"/>
      <c r="L486" s="176"/>
      <c r="M486" s="181"/>
      <c r="N486" s="182"/>
      <c r="O486" s="182"/>
      <c r="P486" s="182"/>
      <c r="Q486" s="182"/>
      <c r="R486" s="182"/>
      <c r="S486" s="182"/>
      <c r="T486" s="183"/>
      <c r="AT486" s="177" t="s">
        <v>1885</v>
      </c>
      <c r="AU486" s="177" t="s">
        <v>1828</v>
      </c>
      <c r="AV486" s="11" t="s">
        <v>1828</v>
      </c>
      <c r="AW486" s="11" t="s">
        <v>1783</v>
      </c>
      <c r="AX486" s="11" t="s">
        <v>1820</v>
      </c>
      <c r="AY486" s="177" t="s">
        <v>1872</v>
      </c>
    </row>
    <row r="487" spans="2:51" s="11" customFormat="1" ht="13.5">
      <c r="B487" s="176"/>
      <c r="D487" s="173" t="s">
        <v>1885</v>
      </c>
      <c r="E487" s="177" t="s">
        <v>1766</v>
      </c>
      <c r="F487" s="178" t="s">
        <v>469</v>
      </c>
      <c r="H487" s="179">
        <v>43</v>
      </c>
      <c r="I487" s="180"/>
      <c r="L487" s="176"/>
      <c r="M487" s="181"/>
      <c r="N487" s="182"/>
      <c r="O487" s="182"/>
      <c r="P487" s="182"/>
      <c r="Q487" s="182"/>
      <c r="R487" s="182"/>
      <c r="S487" s="182"/>
      <c r="T487" s="183"/>
      <c r="AT487" s="177" t="s">
        <v>1885</v>
      </c>
      <c r="AU487" s="177" t="s">
        <v>1828</v>
      </c>
      <c r="AV487" s="11" t="s">
        <v>1828</v>
      </c>
      <c r="AW487" s="11" t="s">
        <v>1783</v>
      </c>
      <c r="AX487" s="11" t="s">
        <v>1820</v>
      </c>
      <c r="AY487" s="177" t="s">
        <v>1872</v>
      </c>
    </row>
    <row r="488" spans="2:51" s="13" customFormat="1" ht="13.5">
      <c r="B488" s="199"/>
      <c r="D488" s="185" t="s">
        <v>1885</v>
      </c>
      <c r="E488" s="200" t="s">
        <v>1766</v>
      </c>
      <c r="F488" s="201" t="s">
        <v>1916</v>
      </c>
      <c r="H488" s="202">
        <v>2480</v>
      </c>
      <c r="I488" s="203"/>
      <c r="L488" s="199"/>
      <c r="M488" s="204"/>
      <c r="N488" s="205"/>
      <c r="O488" s="205"/>
      <c r="P488" s="205"/>
      <c r="Q488" s="205"/>
      <c r="R488" s="205"/>
      <c r="S488" s="205"/>
      <c r="T488" s="206"/>
      <c r="AT488" s="207" t="s">
        <v>1885</v>
      </c>
      <c r="AU488" s="207" t="s">
        <v>1828</v>
      </c>
      <c r="AV488" s="13" t="s">
        <v>1879</v>
      </c>
      <c r="AW488" s="13" t="s">
        <v>1783</v>
      </c>
      <c r="AX488" s="13" t="s">
        <v>1767</v>
      </c>
      <c r="AY488" s="207" t="s">
        <v>1872</v>
      </c>
    </row>
    <row r="489" spans="2:65" s="1" customFormat="1" ht="22.5" customHeight="1">
      <c r="B489" s="160"/>
      <c r="C489" s="161" t="s">
        <v>1539</v>
      </c>
      <c r="D489" s="161" t="s">
        <v>1874</v>
      </c>
      <c r="E489" s="162" t="s">
        <v>470</v>
      </c>
      <c r="F489" s="163" t="s">
        <v>471</v>
      </c>
      <c r="G489" s="164" t="s">
        <v>1877</v>
      </c>
      <c r="H489" s="165">
        <v>5295</v>
      </c>
      <c r="I489" s="166"/>
      <c r="J489" s="167">
        <f>ROUND(I489*H489,2)</f>
        <v>0</v>
      </c>
      <c r="K489" s="163" t="s">
        <v>1878</v>
      </c>
      <c r="L489" s="35"/>
      <c r="M489" s="168" t="s">
        <v>1766</v>
      </c>
      <c r="N489" s="169" t="s">
        <v>1791</v>
      </c>
      <c r="O489" s="36"/>
      <c r="P489" s="170">
        <f>O489*H489</f>
        <v>0</v>
      </c>
      <c r="Q489" s="170">
        <v>0</v>
      </c>
      <c r="R489" s="170">
        <f>Q489*H489</f>
        <v>0</v>
      </c>
      <c r="S489" s="170">
        <v>0</v>
      </c>
      <c r="T489" s="171">
        <f>S489*H489</f>
        <v>0</v>
      </c>
      <c r="AR489" s="18" t="s">
        <v>1879</v>
      </c>
      <c r="AT489" s="18" t="s">
        <v>1874</v>
      </c>
      <c r="AU489" s="18" t="s">
        <v>1828</v>
      </c>
      <c r="AY489" s="18" t="s">
        <v>1872</v>
      </c>
      <c r="BE489" s="172">
        <f>IF(N489="základní",J489,0)</f>
        <v>0</v>
      </c>
      <c r="BF489" s="172">
        <f>IF(N489="snížená",J489,0)</f>
        <v>0</v>
      </c>
      <c r="BG489" s="172">
        <f>IF(N489="zákl. přenesená",J489,0)</f>
        <v>0</v>
      </c>
      <c r="BH489" s="172">
        <f>IF(N489="sníž. přenesená",J489,0)</f>
        <v>0</v>
      </c>
      <c r="BI489" s="172">
        <f>IF(N489="nulová",J489,0)</f>
        <v>0</v>
      </c>
      <c r="BJ489" s="18" t="s">
        <v>1767</v>
      </c>
      <c r="BK489" s="172">
        <f>ROUND(I489*H489,2)</f>
        <v>0</v>
      </c>
      <c r="BL489" s="18" t="s">
        <v>1879</v>
      </c>
      <c r="BM489" s="18" t="s">
        <v>472</v>
      </c>
    </row>
    <row r="490" spans="2:47" s="1" customFormat="1" ht="13.5">
      <c r="B490" s="35"/>
      <c r="D490" s="173" t="s">
        <v>1881</v>
      </c>
      <c r="F490" s="174" t="s">
        <v>473</v>
      </c>
      <c r="I490" s="134"/>
      <c r="L490" s="35"/>
      <c r="M490" s="65"/>
      <c r="N490" s="36"/>
      <c r="O490" s="36"/>
      <c r="P490" s="36"/>
      <c r="Q490" s="36"/>
      <c r="R490" s="36"/>
      <c r="S490" s="36"/>
      <c r="T490" s="66"/>
      <c r="AT490" s="18" t="s">
        <v>1881</v>
      </c>
      <c r="AU490" s="18" t="s">
        <v>1828</v>
      </c>
    </row>
    <row r="491" spans="2:51" s="12" customFormat="1" ht="13.5">
      <c r="B491" s="184"/>
      <c r="D491" s="173" t="s">
        <v>1885</v>
      </c>
      <c r="E491" s="197" t="s">
        <v>1766</v>
      </c>
      <c r="F491" s="198" t="s">
        <v>439</v>
      </c>
      <c r="H491" s="193" t="s">
        <v>1766</v>
      </c>
      <c r="I491" s="189"/>
      <c r="L491" s="184"/>
      <c r="M491" s="190"/>
      <c r="N491" s="191"/>
      <c r="O491" s="191"/>
      <c r="P491" s="191"/>
      <c r="Q491" s="191"/>
      <c r="R491" s="191"/>
      <c r="S491" s="191"/>
      <c r="T491" s="192"/>
      <c r="AT491" s="193" t="s">
        <v>1885</v>
      </c>
      <c r="AU491" s="193" t="s">
        <v>1828</v>
      </c>
      <c r="AV491" s="12" t="s">
        <v>1767</v>
      </c>
      <c r="AW491" s="12" t="s">
        <v>1783</v>
      </c>
      <c r="AX491" s="12" t="s">
        <v>1820</v>
      </c>
      <c r="AY491" s="193" t="s">
        <v>1872</v>
      </c>
    </row>
    <row r="492" spans="2:51" s="11" customFormat="1" ht="13.5">
      <c r="B492" s="176"/>
      <c r="D492" s="173" t="s">
        <v>1885</v>
      </c>
      <c r="E492" s="177" t="s">
        <v>1766</v>
      </c>
      <c r="F492" s="178" t="s">
        <v>440</v>
      </c>
      <c r="H492" s="179">
        <v>2930</v>
      </c>
      <c r="I492" s="180"/>
      <c r="L492" s="176"/>
      <c r="M492" s="181"/>
      <c r="N492" s="182"/>
      <c r="O492" s="182"/>
      <c r="P492" s="182"/>
      <c r="Q492" s="182"/>
      <c r="R492" s="182"/>
      <c r="S492" s="182"/>
      <c r="T492" s="183"/>
      <c r="AT492" s="177" t="s">
        <v>1885</v>
      </c>
      <c r="AU492" s="177" t="s">
        <v>1828</v>
      </c>
      <c r="AV492" s="11" t="s">
        <v>1828</v>
      </c>
      <c r="AW492" s="11" t="s">
        <v>1783</v>
      </c>
      <c r="AX492" s="11" t="s">
        <v>1820</v>
      </c>
      <c r="AY492" s="177" t="s">
        <v>1872</v>
      </c>
    </row>
    <row r="493" spans="2:51" s="11" customFormat="1" ht="13.5">
      <c r="B493" s="176"/>
      <c r="D493" s="173" t="s">
        <v>1885</v>
      </c>
      <c r="E493" s="177" t="s">
        <v>1766</v>
      </c>
      <c r="F493" s="178" t="s">
        <v>441</v>
      </c>
      <c r="H493" s="179">
        <v>1550</v>
      </c>
      <c r="I493" s="180"/>
      <c r="L493" s="176"/>
      <c r="M493" s="181"/>
      <c r="N493" s="182"/>
      <c r="O493" s="182"/>
      <c r="P493" s="182"/>
      <c r="Q493" s="182"/>
      <c r="R493" s="182"/>
      <c r="S493" s="182"/>
      <c r="T493" s="183"/>
      <c r="AT493" s="177" t="s">
        <v>1885</v>
      </c>
      <c r="AU493" s="177" t="s">
        <v>1828</v>
      </c>
      <c r="AV493" s="11" t="s">
        <v>1828</v>
      </c>
      <c r="AW493" s="11" t="s">
        <v>1783</v>
      </c>
      <c r="AX493" s="11" t="s">
        <v>1820</v>
      </c>
      <c r="AY493" s="177" t="s">
        <v>1872</v>
      </c>
    </row>
    <row r="494" spans="2:51" s="11" customFormat="1" ht="13.5">
      <c r="B494" s="176"/>
      <c r="D494" s="173" t="s">
        <v>1885</v>
      </c>
      <c r="E494" s="177" t="s">
        <v>1766</v>
      </c>
      <c r="F494" s="178" t="s">
        <v>1766</v>
      </c>
      <c r="H494" s="179">
        <v>0</v>
      </c>
      <c r="I494" s="180"/>
      <c r="L494" s="176"/>
      <c r="M494" s="181"/>
      <c r="N494" s="182"/>
      <c r="O494" s="182"/>
      <c r="P494" s="182"/>
      <c r="Q494" s="182"/>
      <c r="R494" s="182"/>
      <c r="S494" s="182"/>
      <c r="T494" s="183"/>
      <c r="AT494" s="177" t="s">
        <v>1885</v>
      </c>
      <c r="AU494" s="177" t="s">
        <v>1828</v>
      </c>
      <c r="AV494" s="11" t="s">
        <v>1828</v>
      </c>
      <c r="AW494" s="11" t="s">
        <v>1783</v>
      </c>
      <c r="AX494" s="11" t="s">
        <v>1820</v>
      </c>
      <c r="AY494" s="177" t="s">
        <v>1872</v>
      </c>
    </row>
    <row r="495" spans="2:51" s="12" customFormat="1" ht="13.5">
      <c r="B495" s="184"/>
      <c r="D495" s="173" t="s">
        <v>1885</v>
      </c>
      <c r="E495" s="197" t="s">
        <v>1766</v>
      </c>
      <c r="F495" s="198" t="s">
        <v>436</v>
      </c>
      <c r="H495" s="193" t="s">
        <v>1766</v>
      </c>
      <c r="I495" s="189"/>
      <c r="L495" s="184"/>
      <c r="M495" s="190"/>
      <c r="N495" s="191"/>
      <c r="O495" s="191"/>
      <c r="P495" s="191"/>
      <c r="Q495" s="191"/>
      <c r="R495" s="191"/>
      <c r="S495" s="191"/>
      <c r="T495" s="192"/>
      <c r="AT495" s="193" t="s">
        <v>1885</v>
      </c>
      <c r="AU495" s="193" t="s">
        <v>1828</v>
      </c>
      <c r="AV495" s="12" t="s">
        <v>1767</v>
      </c>
      <c r="AW495" s="12" t="s">
        <v>1783</v>
      </c>
      <c r="AX495" s="12" t="s">
        <v>1820</v>
      </c>
      <c r="AY495" s="193" t="s">
        <v>1872</v>
      </c>
    </row>
    <row r="496" spans="2:51" s="11" customFormat="1" ht="13.5">
      <c r="B496" s="176"/>
      <c r="D496" s="173" t="s">
        <v>1885</v>
      </c>
      <c r="E496" s="177" t="s">
        <v>1766</v>
      </c>
      <c r="F496" s="178" t="s">
        <v>437</v>
      </c>
      <c r="H496" s="179">
        <v>590</v>
      </c>
      <c r="I496" s="180"/>
      <c r="L496" s="176"/>
      <c r="M496" s="181"/>
      <c r="N496" s="182"/>
      <c r="O496" s="182"/>
      <c r="P496" s="182"/>
      <c r="Q496" s="182"/>
      <c r="R496" s="182"/>
      <c r="S496" s="182"/>
      <c r="T496" s="183"/>
      <c r="AT496" s="177" t="s">
        <v>1885</v>
      </c>
      <c r="AU496" s="177" t="s">
        <v>1828</v>
      </c>
      <c r="AV496" s="11" t="s">
        <v>1828</v>
      </c>
      <c r="AW496" s="11" t="s">
        <v>1783</v>
      </c>
      <c r="AX496" s="11" t="s">
        <v>1820</v>
      </c>
      <c r="AY496" s="177" t="s">
        <v>1872</v>
      </c>
    </row>
    <row r="497" spans="2:51" s="11" customFormat="1" ht="13.5">
      <c r="B497" s="176"/>
      <c r="D497" s="173" t="s">
        <v>1885</v>
      </c>
      <c r="E497" s="177" t="s">
        <v>1766</v>
      </c>
      <c r="F497" s="178" t="s">
        <v>438</v>
      </c>
      <c r="H497" s="179">
        <v>225</v>
      </c>
      <c r="I497" s="180"/>
      <c r="L497" s="176"/>
      <c r="M497" s="181"/>
      <c r="N497" s="182"/>
      <c r="O497" s="182"/>
      <c r="P497" s="182"/>
      <c r="Q497" s="182"/>
      <c r="R497" s="182"/>
      <c r="S497" s="182"/>
      <c r="T497" s="183"/>
      <c r="AT497" s="177" t="s">
        <v>1885</v>
      </c>
      <c r="AU497" s="177" t="s">
        <v>1828</v>
      </c>
      <c r="AV497" s="11" t="s">
        <v>1828</v>
      </c>
      <c r="AW497" s="11" t="s">
        <v>1783</v>
      </c>
      <c r="AX497" s="11" t="s">
        <v>1820</v>
      </c>
      <c r="AY497" s="177" t="s">
        <v>1872</v>
      </c>
    </row>
    <row r="498" spans="2:51" s="13" customFormat="1" ht="13.5">
      <c r="B498" s="199"/>
      <c r="D498" s="185" t="s">
        <v>1885</v>
      </c>
      <c r="E498" s="200" t="s">
        <v>1766</v>
      </c>
      <c r="F498" s="201" t="s">
        <v>1916</v>
      </c>
      <c r="H498" s="202">
        <v>5295</v>
      </c>
      <c r="I498" s="203"/>
      <c r="L498" s="199"/>
      <c r="M498" s="204"/>
      <c r="N498" s="205"/>
      <c r="O498" s="205"/>
      <c r="P498" s="205"/>
      <c r="Q498" s="205"/>
      <c r="R498" s="205"/>
      <c r="S498" s="205"/>
      <c r="T498" s="206"/>
      <c r="AT498" s="207" t="s">
        <v>1885</v>
      </c>
      <c r="AU498" s="207" t="s">
        <v>1828</v>
      </c>
      <c r="AV498" s="13" t="s">
        <v>1879</v>
      </c>
      <c r="AW498" s="13" t="s">
        <v>1783</v>
      </c>
      <c r="AX498" s="13" t="s">
        <v>1767</v>
      </c>
      <c r="AY498" s="207" t="s">
        <v>1872</v>
      </c>
    </row>
    <row r="499" spans="2:65" s="1" customFormat="1" ht="22.5" customHeight="1">
      <c r="B499" s="160"/>
      <c r="C499" s="161" t="s">
        <v>1544</v>
      </c>
      <c r="D499" s="161" t="s">
        <v>1874</v>
      </c>
      <c r="E499" s="162" t="s">
        <v>1365</v>
      </c>
      <c r="F499" s="163" t="s">
        <v>1366</v>
      </c>
      <c r="G499" s="164" t="s">
        <v>1877</v>
      </c>
      <c r="H499" s="165">
        <v>1577</v>
      </c>
      <c r="I499" s="166"/>
      <c r="J499" s="167">
        <f>ROUND(I499*H499,2)</f>
        <v>0</v>
      </c>
      <c r="K499" s="163" t="s">
        <v>1878</v>
      </c>
      <c r="L499" s="35"/>
      <c r="M499" s="168" t="s">
        <v>1766</v>
      </c>
      <c r="N499" s="169" t="s">
        <v>1791</v>
      </c>
      <c r="O499" s="36"/>
      <c r="P499" s="170">
        <f>O499*H499</f>
        <v>0</v>
      </c>
      <c r="Q499" s="170">
        <v>0</v>
      </c>
      <c r="R499" s="170">
        <f>Q499*H499</f>
        <v>0</v>
      </c>
      <c r="S499" s="170">
        <v>0</v>
      </c>
      <c r="T499" s="171">
        <f>S499*H499</f>
        <v>0</v>
      </c>
      <c r="AR499" s="18" t="s">
        <v>1879</v>
      </c>
      <c r="AT499" s="18" t="s">
        <v>1874</v>
      </c>
      <c r="AU499" s="18" t="s">
        <v>1828</v>
      </c>
      <c r="AY499" s="18" t="s">
        <v>1872</v>
      </c>
      <c r="BE499" s="172">
        <f>IF(N499="základní",J499,0)</f>
        <v>0</v>
      </c>
      <c r="BF499" s="172">
        <f>IF(N499="snížená",J499,0)</f>
        <v>0</v>
      </c>
      <c r="BG499" s="172">
        <f>IF(N499="zákl. přenesená",J499,0)</f>
        <v>0</v>
      </c>
      <c r="BH499" s="172">
        <f>IF(N499="sníž. přenesená",J499,0)</f>
        <v>0</v>
      </c>
      <c r="BI499" s="172">
        <f>IF(N499="nulová",J499,0)</f>
        <v>0</v>
      </c>
      <c r="BJ499" s="18" t="s">
        <v>1767</v>
      </c>
      <c r="BK499" s="172">
        <f>ROUND(I499*H499,2)</f>
        <v>0</v>
      </c>
      <c r="BL499" s="18" t="s">
        <v>1879</v>
      </c>
      <c r="BM499" s="18" t="s">
        <v>1367</v>
      </c>
    </row>
    <row r="500" spans="2:47" s="1" customFormat="1" ht="27">
      <c r="B500" s="35"/>
      <c r="D500" s="173" t="s">
        <v>1881</v>
      </c>
      <c r="F500" s="174" t="s">
        <v>1368</v>
      </c>
      <c r="I500" s="134"/>
      <c r="L500" s="35"/>
      <c r="M500" s="65"/>
      <c r="N500" s="36"/>
      <c r="O500" s="36"/>
      <c r="P500" s="36"/>
      <c r="Q500" s="36"/>
      <c r="R500" s="36"/>
      <c r="S500" s="36"/>
      <c r="T500" s="66"/>
      <c r="AT500" s="18" t="s">
        <v>1881</v>
      </c>
      <c r="AU500" s="18" t="s">
        <v>1828</v>
      </c>
    </row>
    <row r="501" spans="2:47" s="1" customFormat="1" ht="67.5">
      <c r="B501" s="35"/>
      <c r="D501" s="173" t="s">
        <v>1883</v>
      </c>
      <c r="F501" s="175" t="s">
        <v>1369</v>
      </c>
      <c r="I501" s="134"/>
      <c r="L501" s="35"/>
      <c r="M501" s="65"/>
      <c r="N501" s="36"/>
      <c r="O501" s="36"/>
      <c r="P501" s="36"/>
      <c r="Q501" s="36"/>
      <c r="R501" s="36"/>
      <c r="S501" s="36"/>
      <c r="T501" s="66"/>
      <c r="AT501" s="18" t="s">
        <v>1883</v>
      </c>
      <c r="AU501" s="18" t="s">
        <v>1828</v>
      </c>
    </row>
    <row r="502" spans="2:51" s="12" customFormat="1" ht="13.5">
      <c r="B502" s="184"/>
      <c r="D502" s="173" t="s">
        <v>1885</v>
      </c>
      <c r="E502" s="197" t="s">
        <v>1766</v>
      </c>
      <c r="F502" s="198" t="s">
        <v>1912</v>
      </c>
      <c r="H502" s="193" t="s">
        <v>1766</v>
      </c>
      <c r="I502" s="189"/>
      <c r="L502" s="184"/>
      <c r="M502" s="190"/>
      <c r="N502" s="191"/>
      <c r="O502" s="191"/>
      <c r="P502" s="191"/>
      <c r="Q502" s="191"/>
      <c r="R502" s="191"/>
      <c r="S502" s="191"/>
      <c r="T502" s="192"/>
      <c r="AT502" s="193" t="s">
        <v>1885</v>
      </c>
      <c r="AU502" s="193" t="s">
        <v>1828</v>
      </c>
      <c r="AV502" s="12" t="s">
        <v>1767</v>
      </c>
      <c r="AW502" s="12" t="s">
        <v>1783</v>
      </c>
      <c r="AX502" s="12" t="s">
        <v>1820</v>
      </c>
      <c r="AY502" s="193" t="s">
        <v>1872</v>
      </c>
    </row>
    <row r="503" spans="2:51" s="11" customFormat="1" ht="13.5">
      <c r="B503" s="176"/>
      <c r="D503" s="173" t="s">
        <v>1885</v>
      </c>
      <c r="E503" s="177" t="s">
        <v>1766</v>
      </c>
      <c r="F503" s="178" t="s">
        <v>415</v>
      </c>
      <c r="H503" s="179">
        <v>20</v>
      </c>
      <c r="I503" s="180"/>
      <c r="L503" s="176"/>
      <c r="M503" s="181"/>
      <c r="N503" s="182"/>
      <c r="O503" s="182"/>
      <c r="P503" s="182"/>
      <c r="Q503" s="182"/>
      <c r="R503" s="182"/>
      <c r="S503" s="182"/>
      <c r="T503" s="183"/>
      <c r="AT503" s="177" t="s">
        <v>1885</v>
      </c>
      <c r="AU503" s="177" t="s">
        <v>1828</v>
      </c>
      <c r="AV503" s="11" t="s">
        <v>1828</v>
      </c>
      <c r="AW503" s="11" t="s">
        <v>1783</v>
      </c>
      <c r="AX503" s="11" t="s">
        <v>1820</v>
      </c>
      <c r="AY503" s="177" t="s">
        <v>1872</v>
      </c>
    </row>
    <row r="504" spans="2:51" s="11" customFormat="1" ht="13.5">
      <c r="B504" s="176"/>
      <c r="D504" s="173" t="s">
        <v>1885</v>
      </c>
      <c r="E504" s="177" t="s">
        <v>1766</v>
      </c>
      <c r="F504" s="178" t="s">
        <v>416</v>
      </c>
      <c r="H504" s="179">
        <v>45</v>
      </c>
      <c r="I504" s="180"/>
      <c r="L504" s="176"/>
      <c r="M504" s="181"/>
      <c r="N504" s="182"/>
      <c r="O504" s="182"/>
      <c r="P504" s="182"/>
      <c r="Q504" s="182"/>
      <c r="R504" s="182"/>
      <c r="S504" s="182"/>
      <c r="T504" s="183"/>
      <c r="AT504" s="177" t="s">
        <v>1885</v>
      </c>
      <c r="AU504" s="177" t="s">
        <v>1828</v>
      </c>
      <c r="AV504" s="11" t="s">
        <v>1828</v>
      </c>
      <c r="AW504" s="11" t="s">
        <v>1783</v>
      </c>
      <c r="AX504" s="11" t="s">
        <v>1820</v>
      </c>
      <c r="AY504" s="177" t="s">
        <v>1872</v>
      </c>
    </row>
    <row r="505" spans="2:51" s="11" customFormat="1" ht="13.5">
      <c r="B505" s="176"/>
      <c r="D505" s="173" t="s">
        <v>1885</v>
      </c>
      <c r="E505" s="177" t="s">
        <v>1766</v>
      </c>
      <c r="F505" s="178" t="s">
        <v>417</v>
      </c>
      <c r="H505" s="179">
        <v>15</v>
      </c>
      <c r="I505" s="180"/>
      <c r="L505" s="176"/>
      <c r="M505" s="181"/>
      <c r="N505" s="182"/>
      <c r="O505" s="182"/>
      <c r="P505" s="182"/>
      <c r="Q505" s="182"/>
      <c r="R505" s="182"/>
      <c r="S505" s="182"/>
      <c r="T505" s="183"/>
      <c r="AT505" s="177" t="s">
        <v>1885</v>
      </c>
      <c r="AU505" s="177" t="s">
        <v>1828</v>
      </c>
      <c r="AV505" s="11" t="s">
        <v>1828</v>
      </c>
      <c r="AW505" s="11" t="s">
        <v>1783</v>
      </c>
      <c r="AX505" s="11" t="s">
        <v>1820</v>
      </c>
      <c r="AY505" s="177" t="s">
        <v>1872</v>
      </c>
    </row>
    <row r="506" spans="2:51" s="11" customFormat="1" ht="13.5">
      <c r="B506" s="176"/>
      <c r="D506" s="173" t="s">
        <v>1885</v>
      </c>
      <c r="E506" s="177" t="s">
        <v>1766</v>
      </c>
      <c r="F506" s="178" t="s">
        <v>418</v>
      </c>
      <c r="H506" s="179">
        <v>15</v>
      </c>
      <c r="I506" s="180"/>
      <c r="L506" s="176"/>
      <c r="M506" s="181"/>
      <c r="N506" s="182"/>
      <c r="O506" s="182"/>
      <c r="P506" s="182"/>
      <c r="Q506" s="182"/>
      <c r="R506" s="182"/>
      <c r="S506" s="182"/>
      <c r="T506" s="183"/>
      <c r="AT506" s="177" t="s">
        <v>1885</v>
      </c>
      <c r="AU506" s="177" t="s">
        <v>1828</v>
      </c>
      <c r="AV506" s="11" t="s">
        <v>1828</v>
      </c>
      <c r="AW506" s="11" t="s">
        <v>1783</v>
      </c>
      <c r="AX506" s="11" t="s">
        <v>1820</v>
      </c>
      <c r="AY506" s="177" t="s">
        <v>1872</v>
      </c>
    </row>
    <row r="507" spans="2:51" s="11" customFormat="1" ht="13.5">
      <c r="B507" s="176"/>
      <c r="D507" s="173" t="s">
        <v>1885</v>
      </c>
      <c r="E507" s="177" t="s">
        <v>1766</v>
      </c>
      <c r="F507" s="178" t="s">
        <v>419</v>
      </c>
      <c r="H507" s="179">
        <v>5</v>
      </c>
      <c r="I507" s="180"/>
      <c r="L507" s="176"/>
      <c r="M507" s="181"/>
      <c r="N507" s="182"/>
      <c r="O507" s="182"/>
      <c r="P507" s="182"/>
      <c r="Q507" s="182"/>
      <c r="R507" s="182"/>
      <c r="S507" s="182"/>
      <c r="T507" s="183"/>
      <c r="AT507" s="177" t="s">
        <v>1885</v>
      </c>
      <c r="AU507" s="177" t="s">
        <v>1828</v>
      </c>
      <c r="AV507" s="11" t="s">
        <v>1828</v>
      </c>
      <c r="AW507" s="11" t="s">
        <v>1783</v>
      </c>
      <c r="AX507" s="11" t="s">
        <v>1820</v>
      </c>
      <c r="AY507" s="177" t="s">
        <v>1872</v>
      </c>
    </row>
    <row r="508" spans="2:51" s="11" customFormat="1" ht="13.5">
      <c r="B508" s="176"/>
      <c r="D508" s="173" t="s">
        <v>1885</v>
      </c>
      <c r="E508" s="177" t="s">
        <v>1766</v>
      </c>
      <c r="F508" s="178" t="s">
        <v>420</v>
      </c>
      <c r="H508" s="179">
        <v>20</v>
      </c>
      <c r="I508" s="180"/>
      <c r="L508" s="176"/>
      <c r="M508" s="181"/>
      <c r="N508" s="182"/>
      <c r="O508" s="182"/>
      <c r="P508" s="182"/>
      <c r="Q508" s="182"/>
      <c r="R508" s="182"/>
      <c r="S508" s="182"/>
      <c r="T508" s="183"/>
      <c r="AT508" s="177" t="s">
        <v>1885</v>
      </c>
      <c r="AU508" s="177" t="s">
        <v>1828</v>
      </c>
      <c r="AV508" s="11" t="s">
        <v>1828</v>
      </c>
      <c r="AW508" s="11" t="s">
        <v>1783</v>
      </c>
      <c r="AX508" s="11" t="s">
        <v>1820</v>
      </c>
      <c r="AY508" s="177" t="s">
        <v>1872</v>
      </c>
    </row>
    <row r="509" spans="2:51" s="11" customFormat="1" ht="13.5">
      <c r="B509" s="176"/>
      <c r="D509" s="173" t="s">
        <v>1885</v>
      </c>
      <c r="E509" s="177" t="s">
        <v>1766</v>
      </c>
      <c r="F509" s="178" t="s">
        <v>421</v>
      </c>
      <c r="H509" s="179">
        <v>112</v>
      </c>
      <c r="I509" s="180"/>
      <c r="L509" s="176"/>
      <c r="M509" s="181"/>
      <c r="N509" s="182"/>
      <c r="O509" s="182"/>
      <c r="P509" s="182"/>
      <c r="Q509" s="182"/>
      <c r="R509" s="182"/>
      <c r="S509" s="182"/>
      <c r="T509" s="183"/>
      <c r="AT509" s="177" t="s">
        <v>1885</v>
      </c>
      <c r="AU509" s="177" t="s">
        <v>1828</v>
      </c>
      <c r="AV509" s="11" t="s">
        <v>1828</v>
      </c>
      <c r="AW509" s="11" t="s">
        <v>1783</v>
      </c>
      <c r="AX509" s="11" t="s">
        <v>1820</v>
      </c>
      <c r="AY509" s="177" t="s">
        <v>1872</v>
      </c>
    </row>
    <row r="510" spans="2:51" s="11" customFormat="1" ht="13.5">
      <c r="B510" s="176"/>
      <c r="D510" s="173" t="s">
        <v>1885</v>
      </c>
      <c r="E510" s="177" t="s">
        <v>1766</v>
      </c>
      <c r="F510" s="178" t="s">
        <v>1766</v>
      </c>
      <c r="H510" s="179">
        <v>0</v>
      </c>
      <c r="I510" s="180"/>
      <c r="L510" s="176"/>
      <c r="M510" s="181"/>
      <c r="N510" s="182"/>
      <c r="O510" s="182"/>
      <c r="P510" s="182"/>
      <c r="Q510" s="182"/>
      <c r="R510" s="182"/>
      <c r="S510" s="182"/>
      <c r="T510" s="183"/>
      <c r="AT510" s="177" t="s">
        <v>1885</v>
      </c>
      <c r="AU510" s="177" t="s">
        <v>1828</v>
      </c>
      <c r="AV510" s="11" t="s">
        <v>1828</v>
      </c>
      <c r="AW510" s="11" t="s">
        <v>1783</v>
      </c>
      <c r="AX510" s="11" t="s">
        <v>1820</v>
      </c>
      <c r="AY510" s="177" t="s">
        <v>1872</v>
      </c>
    </row>
    <row r="511" spans="2:51" s="12" customFormat="1" ht="13.5">
      <c r="B511" s="184"/>
      <c r="D511" s="173" t="s">
        <v>1885</v>
      </c>
      <c r="E511" s="197" t="s">
        <v>1766</v>
      </c>
      <c r="F511" s="198" t="s">
        <v>422</v>
      </c>
      <c r="H511" s="193" t="s">
        <v>1766</v>
      </c>
      <c r="I511" s="189"/>
      <c r="L511" s="184"/>
      <c r="M511" s="190"/>
      <c r="N511" s="191"/>
      <c r="O511" s="191"/>
      <c r="P511" s="191"/>
      <c r="Q511" s="191"/>
      <c r="R511" s="191"/>
      <c r="S511" s="191"/>
      <c r="T511" s="192"/>
      <c r="AT511" s="193" t="s">
        <v>1885</v>
      </c>
      <c r="AU511" s="193" t="s">
        <v>1828</v>
      </c>
      <c r="AV511" s="12" t="s">
        <v>1767</v>
      </c>
      <c r="AW511" s="12" t="s">
        <v>1783</v>
      </c>
      <c r="AX511" s="12" t="s">
        <v>1820</v>
      </c>
      <c r="AY511" s="193" t="s">
        <v>1872</v>
      </c>
    </row>
    <row r="512" spans="2:51" s="11" customFormat="1" ht="13.5">
      <c r="B512" s="176"/>
      <c r="D512" s="173" t="s">
        <v>1885</v>
      </c>
      <c r="E512" s="177" t="s">
        <v>1766</v>
      </c>
      <c r="F512" s="178" t="s">
        <v>423</v>
      </c>
      <c r="H512" s="179">
        <v>85</v>
      </c>
      <c r="I512" s="180"/>
      <c r="L512" s="176"/>
      <c r="M512" s="181"/>
      <c r="N512" s="182"/>
      <c r="O512" s="182"/>
      <c r="P512" s="182"/>
      <c r="Q512" s="182"/>
      <c r="R512" s="182"/>
      <c r="S512" s="182"/>
      <c r="T512" s="183"/>
      <c r="AT512" s="177" t="s">
        <v>1885</v>
      </c>
      <c r="AU512" s="177" t="s">
        <v>1828</v>
      </c>
      <c r="AV512" s="11" t="s">
        <v>1828</v>
      </c>
      <c r="AW512" s="11" t="s">
        <v>1783</v>
      </c>
      <c r="AX512" s="11" t="s">
        <v>1820</v>
      </c>
      <c r="AY512" s="177" t="s">
        <v>1872</v>
      </c>
    </row>
    <row r="513" spans="2:51" s="11" customFormat="1" ht="13.5">
      <c r="B513" s="176"/>
      <c r="D513" s="173" t="s">
        <v>1885</v>
      </c>
      <c r="E513" s="177" t="s">
        <v>1766</v>
      </c>
      <c r="F513" s="178" t="s">
        <v>424</v>
      </c>
      <c r="H513" s="179">
        <v>58</v>
      </c>
      <c r="I513" s="180"/>
      <c r="L513" s="176"/>
      <c r="M513" s="181"/>
      <c r="N513" s="182"/>
      <c r="O513" s="182"/>
      <c r="P513" s="182"/>
      <c r="Q513" s="182"/>
      <c r="R513" s="182"/>
      <c r="S513" s="182"/>
      <c r="T513" s="183"/>
      <c r="AT513" s="177" t="s">
        <v>1885</v>
      </c>
      <c r="AU513" s="177" t="s">
        <v>1828</v>
      </c>
      <c r="AV513" s="11" t="s">
        <v>1828</v>
      </c>
      <c r="AW513" s="11" t="s">
        <v>1783</v>
      </c>
      <c r="AX513" s="11" t="s">
        <v>1820</v>
      </c>
      <c r="AY513" s="177" t="s">
        <v>1872</v>
      </c>
    </row>
    <row r="514" spans="2:51" s="11" customFormat="1" ht="13.5">
      <c r="B514" s="176"/>
      <c r="D514" s="173" t="s">
        <v>1885</v>
      </c>
      <c r="E514" s="177" t="s">
        <v>1766</v>
      </c>
      <c r="F514" s="178" t="s">
        <v>425</v>
      </c>
      <c r="H514" s="179">
        <v>180</v>
      </c>
      <c r="I514" s="180"/>
      <c r="L514" s="176"/>
      <c r="M514" s="181"/>
      <c r="N514" s="182"/>
      <c r="O514" s="182"/>
      <c r="P514" s="182"/>
      <c r="Q514" s="182"/>
      <c r="R514" s="182"/>
      <c r="S514" s="182"/>
      <c r="T514" s="183"/>
      <c r="AT514" s="177" t="s">
        <v>1885</v>
      </c>
      <c r="AU514" s="177" t="s">
        <v>1828</v>
      </c>
      <c r="AV514" s="11" t="s">
        <v>1828</v>
      </c>
      <c r="AW514" s="11" t="s">
        <v>1783</v>
      </c>
      <c r="AX514" s="11" t="s">
        <v>1820</v>
      </c>
      <c r="AY514" s="177" t="s">
        <v>1872</v>
      </c>
    </row>
    <row r="515" spans="2:51" s="11" customFormat="1" ht="13.5">
      <c r="B515" s="176"/>
      <c r="D515" s="173" t="s">
        <v>1885</v>
      </c>
      <c r="E515" s="177" t="s">
        <v>1766</v>
      </c>
      <c r="F515" s="178" t="s">
        <v>426</v>
      </c>
      <c r="H515" s="179">
        <v>140</v>
      </c>
      <c r="I515" s="180"/>
      <c r="L515" s="176"/>
      <c r="M515" s="181"/>
      <c r="N515" s="182"/>
      <c r="O515" s="182"/>
      <c r="P515" s="182"/>
      <c r="Q515" s="182"/>
      <c r="R515" s="182"/>
      <c r="S515" s="182"/>
      <c r="T515" s="183"/>
      <c r="AT515" s="177" t="s">
        <v>1885</v>
      </c>
      <c r="AU515" s="177" t="s">
        <v>1828</v>
      </c>
      <c r="AV515" s="11" t="s">
        <v>1828</v>
      </c>
      <c r="AW515" s="11" t="s">
        <v>1783</v>
      </c>
      <c r="AX515" s="11" t="s">
        <v>1820</v>
      </c>
      <c r="AY515" s="177" t="s">
        <v>1872</v>
      </c>
    </row>
    <row r="516" spans="2:51" s="11" customFormat="1" ht="13.5">
      <c r="B516" s="176"/>
      <c r="D516" s="173" t="s">
        <v>1885</v>
      </c>
      <c r="E516" s="177" t="s">
        <v>1766</v>
      </c>
      <c r="F516" s="178" t="s">
        <v>427</v>
      </c>
      <c r="H516" s="179">
        <v>122</v>
      </c>
      <c r="I516" s="180"/>
      <c r="L516" s="176"/>
      <c r="M516" s="181"/>
      <c r="N516" s="182"/>
      <c r="O516" s="182"/>
      <c r="P516" s="182"/>
      <c r="Q516" s="182"/>
      <c r="R516" s="182"/>
      <c r="S516" s="182"/>
      <c r="T516" s="183"/>
      <c r="AT516" s="177" t="s">
        <v>1885</v>
      </c>
      <c r="AU516" s="177" t="s">
        <v>1828</v>
      </c>
      <c r="AV516" s="11" t="s">
        <v>1828</v>
      </c>
      <c r="AW516" s="11" t="s">
        <v>1783</v>
      </c>
      <c r="AX516" s="11" t="s">
        <v>1820</v>
      </c>
      <c r="AY516" s="177" t="s">
        <v>1872</v>
      </c>
    </row>
    <row r="517" spans="2:51" s="11" customFormat="1" ht="13.5">
      <c r="B517" s="176"/>
      <c r="D517" s="173" t="s">
        <v>1885</v>
      </c>
      <c r="E517" s="177" t="s">
        <v>1766</v>
      </c>
      <c r="F517" s="178" t="s">
        <v>428</v>
      </c>
      <c r="H517" s="179">
        <v>225</v>
      </c>
      <c r="I517" s="180"/>
      <c r="L517" s="176"/>
      <c r="M517" s="181"/>
      <c r="N517" s="182"/>
      <c r="O517" s="182"/>
      <c r="P517" s="182"/>
      <c r="Q517" s="182"/>
      <c r="R517" s="182"/>
      <c r="S517" s="182"/>
      <c r="T517" s="183"/>
      <c r="AT517" s="177" t="s">
        <v>1885</v>
      </c>
      <c r="AU517" s="177" t="s">
        <v>1828</v>
      </c>
      <c r="AV517" s="11" t="s">
        <v>1828</v>
      </c>
      <c r="AW517" s="11" t="s">
        <v>1783</v>
      </c>
      <c r="AX517" s="11" t="s">
        <v>1820</v>
      </c>
      <c r="AY517" s="177" t="s">
        <v>1872</v>
      </c>
    </row>
    <row r="518" spans="2:51" s="11" customFormat="1" ht="13.5">
      <c r="B518" s="176"/>
      <c r="D518" s="173" t="s">
        <v>1885</v>
      </c>
      <c r="E518" s="177" t="s">
        <v>1766</v>
      </c>
      <c r="F518" s="178" t="s">
        <v>1766</v>
      </c>
      <c r="H518" s="179">
        <v>0</v>
      </c>
      <c r="I518" s="180"/>
      <c r="L518" s="176"/>
      <c r="M518" s="181"/>
      <c r="N518" s="182"/>
      <c r="O518" s="182"/>
      <c r="P518" s="182"/>
      <c r="Q518" s="182"/>
      <c r="R518" s="182"/>
      <c r="S518" s="182"/>
      <c r="T518" s="183"/>
      <c r="AT518" s="177" t="s">
        <v>1885</v>
      </c>
      <c r="AU518" s="177" t="s">
        <v>1828</v>
      </c>
      <c r="AV518" s="11" t="s">
        <v>1828</v>
      </c>
      <c r="AW518" s="11" t="s">
        <v>1783</v>
      </c>
      <c r="AX518" s="11" t="s">
        <v>1820</v>
      </c>
      <c r="AY518" s="177" t="s">
        <v>1872</v>
      </c>
    </row>
    <row r="519" spans="2:51" s="11" customFormat="1" ht="13.5">
      <c r="B519" s="176"/>
      <c r="D519" s="173" t="s">
        <v>1885</v>
      </c>
      <c r="E519" s="177" t="s">
        <v>1766</v>
      </c>
      <c r="F519" s="178" t="s">
        <v>429</v>
      </c>
      <c r="H519" s="179">
        <v>340</v>
      </c>
      <c r="I519" s="180"/>
      <c r="L519" s="176"/>
      <c r="M519" s="181"/>
      <c r="N519" s="182"/>
      <c r="O519" s="182"/>
      <c r="P519" s="182"/>
      <c r="Q519" s="182"/>
      <c r="R519" s="182"/>
      <c r="S519" s="182"/>
      <c r="T519" s="183"/>
      <c r="AT519" s="177" t="s">
        <v>1885</v>
      </c>
      <c r="AU519" s="177" t="s">
        <v>1828</v>
      </c>
      <c r="AV519" s="11" t="s">
        <v>1828</v>
      </c>
      <c r="AW519" s="11" t="s">
        <v>1783</v>
      </c>
      <c r="AX519" s="11" t="s">
        <v>1820</v>
      </c>
      <c r="AY519" s="177" t="s">
        <v>1872</v>
      </c>
    </row>
    <row r="520" spans="2:51" s="11" customFormat="1" ht="13.5">
      <c r="B520" s="176"/>
      <c r="D520" s="173" t="s">
        <v>1885</v>
      </c>
      <c r="E520" s="177" t="s">
        <v>1766</v>
      </c>
      <c r="F520" s="178" t="s">
        <v>1766</v>
      </c>
      <c r="H520" s="179">
        <v>0</v>
      </c>
      <c r="I520" s="180"/>
      <c r="L520" s="176"/>
      <c r="M520" s="181"/>
      <c r="N520" s="182"/>
      <c r="O520" s="182"/>
      <c r="P520" s="182"/>
      <c r="Q520" s="182"/>
      <c r="R520" s="182"/>
      <c r="S520" s="182"/>
      <c r="T520" s="183"/>
      <c r="AT520" s="177" t="s">
        <v>1885</v>
      </c>
      <c r="AU520" s="177" t="s">
        <v>1828</v>
      </c>
      <c r="AV520" s="11" t="s">
        <v>1828</v>
      </c>
      <c r="AW520" s="11" t="s">
        <v>1783</v>
      </c>
      <c r="AX520" s="11" t="s">
        <v>1820</v>
      </c>
      <c r="AY520" s="177" t="s">
        <v>1872</v>
      </c>
    </row>
    <row r="521" spans="2:51" s="12" customFormat="1" ht="13.5">
      <c r="B521" s="184"/>
      <c r="D521" s="173" t="s">
        <v>1885</v>
      </c>
      <c r="E521" s="197" t="s">
        <v>1766</v>
      </c>
      <c r="F521" s="198" t="s">
        <v>430</v>
      </c>
      <c r="H521" s="193" t="s">
        <v>1766</v>
      </c>
      <c r="I521" s="189"/>
      <c r="L521" s="184"/>
      <c r="M521" s="190"/>
      <c r="N521" s="191"/>
      <c r="O521" s="191"/>
      <c r="P521" s="191"/>
      <c r="Q521" s="191"/>
      <c r="R521" s="191"/>
      <c r="S521" s="191"/>
      <c r="T521" s="192"/>
      <c r="AT521" s="193" t="s">
        <v>1885</v>
      </c>
      <c r="AU521" s="193" t="s">
        <v>1828</v>
      </c>
      <c r="AV521" s="12" t="s">
        <v>1767</v>
      </c>
      <c r="AW521" s="12" t="s">
        <v>1783</v>
      </c>
      <c r="AX521" s="12" t="s">
        <v>1820</v>
      </c>
      <c r="AY521" s="193" t="s">
        <v>1872</v>
      </c>
    </row>
    <row r="522" spans="2:51" s="11" customFormat="1" ht="13.5">
      <c r="B522" s="176"/>
      <c r="D522" s="173" t="s">
        <v>1885</v>
      </c>
      <c r="E522" s="177" t="s">
        <v>1766</v>
      </c>
      <c r="F522" s="178" t="s">
        <v>431</v>
      </c>
      <c r="H522" s="179">
        <v>35</v>
      </c>
      <c r="I522" s="180"/>
      <c r="L522" s="176"/>
      <c r="M522" s="181"/>
      <c r="N522" s="182"/>
      <c r="O522" s="182"/>
      <c r="P522" s="182"/>
      <c r="Q522" s="182"/>
      <c r="R522" s="182"/>
      <c r="S522" s="182"/>
      <c r="T522" s="183"/>
      <c r="AT522" s="177" t="s">
        <v>1885</v>
      </c>
      <c r="AU522" s="177" t="s">
        <v>1828</v>
      </c>
      <c r="AV522" s="11" t="s">
        <v>1828</v>
      </c>
      <c r="AW522" s="11" t="s">
        <v>1783</v>
      </c>
      <c r="AX522" s="11" t="s">
        <v>1820</v>
      </c>
      <c r="AY522" s="177" t="s">
        <v>1872</v>
      </c>
    </row>
    <row r="523" spans="2:51" s="11" customFormat="1" ht="13.5">
      <c r="B523" s="176"/>
      <c r="D523" s="173" t="s">
        <v>1885</v>
      </c>
      <c r="E523" s="177" t="s">
        <v>1766</v>
      </c>
      <c r="F523" s="178" t="s">
        <v>432</v>
      </c>
      <c r="H523" s="179">
        <v>35</v>
      </c>
      <c r="I523" s="180"/>
      <c r="L523" s="176"/>
      <c r="M523" s="181"/>
      <c r="N523" s="182"/>
      <c r="O523" s="182"/>
      <c r="P523" s="182"/>
      <c r="Q523" s="182"/>
      <c r="R523" s="182"/>
      <c r="S523" s="182"/>
      <c r="T523" s="183"/>
      <c r="AT523" s="177" t="s">
        <v>1885</v>
      </c>
      <c r="AU523" s="177" t="s">
        <v>1828</v>
      </c>
      <c r="AV523" s="11" t="s">
        <v>1828</v>
      </c>
      <c r="AW523" s="11" t="s">
        <v>1783</v>
      </c>
      <c r="AX523" s="11" t="s">
        <v>1820</v>
      </c>
      <c r="AY523" s="177" t="s">
        <v>1872</v>
      </c>
    </row>
    <row r="524" spans="2:51" s="11" customFormat="1" ht="13.5">
      <c r="B524" s="176"/>
      <c r="D524" s="173" t="s">
        <v>1885</v>
      </c>
      <c r="E524" s="177" t="s">
        <v>1766</v>
      </c>
      <c r="F524" s="178" t="s">
        <v>433</v>
      </c>
      <c r="H524" s="179">
        <v>35</v>
      </c>
      <c r="I524" s="180"/>
      <c r="L524" s="176"/>
      <c r="M524" s="181"/>
      <c r="N524" s="182"/>
      <c r="O524" s="182"/>
      <c r="P524" s="182"/>
      <c r="Q524" s="182"/>
      <c r="R524" s="182"/>
      <c r="S524" s="182"/>
      <c r="T524" s="183"/>
      <c r="AT524" s="177" t="s">
        <v>1885</v>
      </c>
      <c r="AU524" s="177" t="s">
        <v>1828</v>
      </c>
      <c r="AV524" s="11" t="s">
        <v>1828</v>
      </c>
      <c r="AW524" s="11" t="s">
        <v>1783</v>
      </c>
      <c r="AX524" s="11" t="s">
        <v>1820</v>
      </c>
      <c r="AY524" s="177" t="s">
        <v>1872</v>
      </c>
    </row>
    <row r="525" spans="2:51" s="11" customFormat="1" ht="13.5">
      <c r="B525" s="176"/>
      <c r="D525" s="173" t="s">
        <v>1885</v>
      </c>
      <c r="E525" s="177" t="s">
        <v>1766</v>
      </c>
      <c r="F525" s="178" t="s">
        <v>434</v>
      </c>
      <c r="H525" s="179">
        <v>35</v>
      </c>
      <c r="I525" s="180"/>
      <c r="L525" s="176"/>
      <c r="M525" s="181"/>
      <c r="N525" s="182"/>
      <c r="O525" s="182"/>
      <c r="P525" s="182"/>
      <c r="Q525" s="182"/>
      <c r="R525" s="182"/>
      <c r="S525" s="182"/>
      <c r="T525" s="183"/>
      <c r="AT525" s="177" t="s">
        <v>1885</v>
      </c>
      <c r="AU525" s="177" t="s">
        <v>1828</v>
      </c>
      <c r="AV525" s="11" t="s">
        <v>1828</v>
      </c>
      <c r="AW525" s="11" t="s">
        <v>1783</v>
      </c>
      <c r="AX525" s="11" t="s">
        <v>1820</v>
      </c>
      <c r="AY525" s="177" t="s">
        <v>1872</v>
      </c>
    </row>
    <row r="526" spans="2:51" s="11" customFormat="1" ht="13.5">
      <c r="B526" s="176"/>
      <c r="D526" s="173" t="s">
        <v>1885</v>
      </c>
      <c r="E526" s="177" t="s">
        <v>1766</v>
      </c>
      <c r="F526" s="178" t="s">
        <v>435</v>
      </c>
      <c r="H526" s="179">
        <v>55</v>
      </c>
      <c r="I526" s="180"/>
      <c r="L526" s="176"/>
      <c r="M526" s="181"/>
      <c r="N526" s="182"/>
      <c r="O526" s="182"/>
      <c r="P526" s="182"/>
      <c r="Q526" s="182"/>
      <c r="R526" s="182"/>
      <c r="S526" s="182"/>
      <c r="T526" s="183"/>
      <c r="AT526" s="177" t="s">
        <v>1885</v>
      </c>
      <c r="AU526" s="177" t="s">
        <v>1828</v>
      </c>
      <c r="AV526" s="11" t="s">
        <v>1828</v>
      </c>
      <c r="AW526" s="11" t="s">
        <v>1783</v>
      </c>
      <c r="AX526" s="11" t="s">
        <v>1820</v>
      </c>
      <c r="AY526" s="177" t="s">
        <v>1872</v>
      </c>
    </row>
    <row r="527" spans="2:51" s="13" customFormat="1" ht="13.5">
      <c r="B527" s="199"/>
      <c r="D527" s="185" t="s">
        <v>1885</v>
      </c>
      <c r="E527" s="200" t="s">
        <v>1766</v>
      </c>
      <c r="F527" s="201" t="s">
        <v>1916</v>
      </c>
      <c r="H527" s="202">
        <v>1577</v>
      </c>
      <c r="I527" s="203"/>
      <c r="L527" s="199"/>
      <c r="M527" s="204"/>
      <c r="N527" s="205"/>
      <c r="O527" s="205"/>
      <c r="P527" s="205"/>
      <c r="Q527" s="205"/>
      <c r="R527" s="205"/>
      <c r="S527" s="205"/>
      <c r="T527" s="206"/>
      <c r="AT527" s="207" t="s">
        <v>1885</v>
      </c>
      <c r="AU527" s="207" t="s">
        <v>1828</v>
      </c>
      <c r="AV527" s="13" t="s">
        <v>1879</v>
      </c>
      <c r="AW527" s="13" t="s">
        <v>1783</v>
      </c>
      <c r="AX527" s="13" t="s">
        <v>1767</v>
      </c>
      <c r="AY527" s="207" t="s">
        <v>1872</v>
      </c>
    </row>
    <row r="528" spans="2:65" s="1" customFormat="1" ht="22.5" customHeight="1">
      <c r="B528" s="160"/>
      <c r="C528" s="161" t="s">
        <v>1572</v>
      </c>
      <c r="D528" s="161" t="s">
        <v>1874</v>
      </c>
      <c r="E528" s="162" t="s">
        <v>474</v>
      </c>
      <c r="F528" s="163" t="s">
        <v>475</v>
      </c>
      <c r="G528" s="164" t="s">
        <v>1877</v>
      </c>
      <c r="H528" s="165">
        <v>1382</v>
      </c>
      <c r="I528" s="166"/>
      <c r="J528" s="167">
        <f>ROUND(I528*H528,2)</f>
        <v>0</v>
      </c>
      <c r="K528" s="163" t="s">
        <v>1878</v>
      </c>
      <c r="L528" s="35"/>
      <c r="M528" s="168" t="s">
        <v>1766</v>
      </c>
      <c r="N528" s="169" t="s">
        <v>1791</v>
      </c>
      <c r="O528" s="36"/>
      <c r="P528" s="170">
        <f>O528*H528</f>
        <v>0</v>
      </c>
      <c r="Q528" s="170">
        <v>0</v>
      </c>
      <c r="R528" s="170">
        <f>Q528*H528</f>
        <v>0</v>
      </c>
      <c r="S528" s="170">
        <v>0</v>
      </c>
      <c r="T528" s="171">
        <f>S528*H528</f>
        <v>0</v>
      </c>
      <c r="AR528" s="18" t="s">
        <v>1879</v>
      </c>
      <c r="AT528" s="18" t="s">
        <v>1874</v>
      </c>
      <c r="AU528" s="18" t="s">
        <v>1828</v>
      </c>
      <c r="AY528" s="18" t="s">
        <v>1872</v>
      </c>
      <c r="BE528" s="172">
        <f>IF(N528="základní",J528,0)</f>
        <v>0</v>
      </c>
      <c r="BF528" s="172">
        <f>IF(N528="snížená",J528,0)</f>
        <v>0</v>
      </c>
      <c r="BG528" s="172">
        <f>IF(N528="zákl. přenesená",J528,0)</f>
        <v>0</v>
      </c>
      <c r="BH528" s="172">
        <f>IF(N528="sníž. přenesená",J528,0)</f>
        <v>0</v>
      </c>
      <c r="BI528" s="172">
        <f>IF(N528="nulová",J528,0)</f>
        <v>0</v>
      </c>
      <c r="BJ528" s="18" t="s">
        <v>1767</v>
      </c>
      <c r="BK528" s="172">
        <f>ROUND(I528*H528,2)</f>
        <v>0</v>
      </c>
      <c r="BL528" s="18" t="s">
        <v>1879</v>
      </c>
      <c r="BM528" s="18" t="s">
        <v>476</v>
      </c>
    </row>
    <row r="529" spans="2:47" s="1" customFormat="1" ht="27">
      <c r="B529" s="35"/>
      <c r="D529" s="173" t="s">
        <v>1881</v>
      </c>
      <c r="F529" s="174" t="s">
        <v>477</v>
      </c>
      <c r="I529" s="134"/>
      <c r="L529" s="35"/>
      <c r="M529" s="65"/>
      <c r="N529" s="36"/>
      <c r="O529" s="36"/>
      <c r="P529" s="36"/>
      <c r="Q529" s="36"/>
      <c r="R529" s="36"/>
      <c r="S529" s="36"/>
      <c r="T529" s="66"/>
      <c r="AT529" s="18" t="s">
        <v>1881</v>
      </c>
      <c r="AU529" s="18" t="s">
        <v>1828</v>
      </c>
    </row>
    <row r="530" spans="2:47" s="1" customFormat="1" ht="27">
      <c r="B530" s="35"/>
      <c r="D530" s="173" t="s">
        <v>1883</v>
      </c>
      <c r="F530" s="175" t="s">
        <v>1383</v>
      </c>
      <c r="I530" s="134"/>
      <c r="L530" s="35"/>
      <c r="M530" s="65"/>
      <c r="N530" s="36"/>
      <c r="O530" s="36"/>
      <c r="P530" s="36"/>
      <c r="Q530" s="36"/>
      <c r="R530" s="36"/>
      <c r="S530" s="36"/>
      <c r="T530" s="66"/>
      <c r="AT530" s="18" t="s">
        <v>1883</v>
      </c>
      <c r="AU530" s="18" t="s">
        <v>1828</v>
      </c>
    </row>
    <row r="531" spans="2:51" s="12" customFormat="1" ht="13.5">
      <c r="B531" s="184"/>
      <c r="D531" s="173" t="s">
        <v>1885</v>
      </c>
      <c r="E531" s="197" t="s">
        <v>1766</v>
      </c>
      <c r="F531" s="198" t="s">
        <v>1912</v>
      </c>
      <c r="H531" s="193" t="s">
        <v>1766</v>
      </c>
      <c r="I531" s="189"/>
      <c r="L531" s="184"/>
      <c r="M531" s="190"/>
      <c r="N531" s="191"/>
      <c r="O531" s="191"/>
      <c r="P531" s="191"/>
      <c r="Q531" s="191"/>
      <c r="R531" s="191"/>
      <c r="S531" s="191"/>
      <c r="T531" s="192"/>
      <c r="AT531" s="193" t="s">
        <v>1885</v>
      </c>
      <c r="AU531" s="193" t="s">
        <v>1828</v>
      </c>
      <c r="AV531" s="12" t="s">
        <v>1767</v>
      </c>
      <c r="AW531" s="12" t="s">
        <v>1783</v>
      </c>
      <c r="AX531" s="12" t="s">
        <v>1820</v>
      </c>
      <c r="AY531" s="193" t="s">
        <v>1872</v>
      </c>
    </row>
    <row r="532" spans="2:51" s="11" customFormat="1" ht="13.5">
      <c r="B532" s="176"/>
      <c r="D532" s="173" t="s">
        <v>1885</v>
      </c>
      <c r="E532" s="177" t="s">
        <v>1766</v>
      </c>
      <c r="F532" s="178" t="s">
        <v>415</v>
      </c>
      <c r="H532" s="179">
        <v>20</v>
      </c>
      <c r="I532" s="180"/>
      <c r="L532" s="176"/>
      <c r="M532" s="181"/>
      <c r="N532" s="182"/>
      <c r="O532" s="182"/>
      <c r="P532" s="182"/>
      <c r="Q532" s="182"/>
      <c r="R532" s="182"/>
      <c r="S532" s="182"/>
      <c r="T532" s="183"/>
      <c r="AT532" s="177" t="s">
        <v>1885</v>
      </c>
      <c r="AU532" s="177" t="s">
        <v>1828</v>
      </c>
      <c r="AV532" s="11" t="s">
        <v>1828</v>
      </c>
      <c r="AW532" s="11" t="s">
        <v>1783</v>
      </c>
      <c r="AX532" s="11" t="s">
        <v>1820</v>
      </c>
      <c r="AY532" s="177" t="s">
        <v>1872</v>
      </c>
    </row>
    <row r="533" spans="2:51" s="11" customFormat="1" ht="13.5">
      <c r="B533" s="176"/>
      <c r="D533" s="173" t="s">
        <v>1885</v>
      </c>
      <c r="E533" s="177" t="s">
        <v>1766</v>
      </c>
      <c r="F533" s="178" t="s">
        <v>416</v>
      </c>
      <c r="H533" s="179">
        <v>45</v>
      </c>
      <c r="I533" s="180"/>
      <c r="L533" s="176"/>
      <c r="M533" s="181"/>
      <c r="N533" s="182"/>
      <c r="O533" s="182"/>
      <c r="P533" s="182"/>
      <c r="Q533" s="182"/>
      <c r="R533" s="182"/>
      <c r="S533" s="182"/>
      <c r="T533" s="183"/>
      <c r="AT533" s="177" t="s">
        <v>1885</v>
      </c>
      <c r="AU533" s="177" t="s">
        <v>1828</v>
      </c>
      <c r="AV533" s="11" t="s">
        <v>1828</v>
      </c>
      <c r="AW533" s="11" t="s">
        <v>1783</v>
      </c>
      <c r="AX533" s="11" t="s">
        <v>1820</v>
      </c>
      <c r="AY533" s="177" t="s">
        <v>1872</v>
      </c>
    </row>
    <row r="534" spans="2:51" s="11" customFormat="1" ht="13.5">
      <c r="B534" s="176"/>
      <c r="D534" s="173" t="s">
        <v>1885</v>
      </c>
      <c r="E534" s="177" t="s">
        <v>1766</v>
      </c>
      <c r="F534" s="178" t="s">
        <v>417</v>
      </c>
      <c r="H534" s="179">
        <v>15</v>
      </c>
      <c r="I534" s="180"/>
      <c r="L534" s="176"/>
      <c r="M534" s="181"/>
      <c r="N534" s="182"/>
      <c r="O534" s="182"/>
      <c r="P534" s="182"/>
      <c r="Q534" s="182"/>
      <c r="R534" s="182"/>
      <c r="S534" s="182"/>
      <c r="T534" s="183"/>
      <c r="AT534" s="177" t="s">
        <v>1885</v>
      </c>
      <c r="AU534" s="177" t="s">
        <v>1828</v>
      </c>
      <c r="AV534" s="11" t="s">
        <v>1828</v>
      </c>
      <c r="AW534" s="11" t="s">
        <v>1783</v>
      </c>
      <c r="AX534" s="11" t="s">
        <v>1820</v>
      </c>
      <c r="AY534" s="177" t="s">
        <v>1872</v>
      </c>
    </row>
    <row r="535" spans="2:51" s="11" customFormat="1" ht="13.5">
      <c r="B535" s="176"/>
      <c r="D535" s="173" t="s">
        <v>1885</v>
      </c>
      <c r="E535" s="177" t="s">
        <v>1766</v>
      </c>
      <c r="F535" s="178" t="s">
        <v>418</v>
      </c>
      <c r="H535" s="179">
        <v>15</v>
      </c>
      <c r="I535" s="180"/>
      <c r="L535" s="176"/>
      <c r="M535" s="181"/>
      <c r="N535" s="182"/>
      <c r="O535" s="182"/>
      <c r="P535" s="182"/>
      <c r="Q535" s="182"/>
      <c r="R535" s="182"/>
      <c r="S535" s="182"/>
      <c r="T535" s="183"/>
      <c r="AT535" s="177" t="s">
        <v>1885</v>
      </c>
      <c r="AU535" s="177" t="s">
        <v>1828</v>
      </c>
      <c r="AV535" s="11" t="s">
        <v>1828</v>
      </c>
      <c r="AW535" s="11" t="s">
        <v>1783</v>
      </c>
      <c r="AX535" s="11" t="s">
        <v>1820</v>
      </c>
      <c r="AY535" s="177" t="s">
        <v>1872</v>
      </c>
    </row>
    <row r="536" spans="2:51" s="11" customFormat="1" ht="13.5">
      <c r="B536" s="176"/>
      <c r="D536" s="173" t="s">
        <v>1885</v>
      </c>
      <c r="E536" s="177" t="s">
        <v>1766</v>
      </c>
      <c r="F536" s="178" t="s">
        <v>419</v>
      </c>
      <c r="H536" s="179">
        <v>5</v>
      </c>
      <c r="I536" s="180"/>
      <c r="L536" s="176"/>
      <c r="M536" s="181"/>
      <c r="N536" s="182"/>
      <c r="O536" s="182"/>
      <c r="P536" s="182"/>
      <c r="Q536" s="182"/>
      <c r="R536" s="182"/>
      <c r="S536" s="182"/>
      <c r="T536" s="183"/>
      <c r="AT536" s="177" t="s">
        <v>1885</v>
      </c>
      <c r="AU536" s="177" t="s">
        <v>1828</v>
      </c>
      <c r="AV536" s="11" t="s">
        <v>1828</v>
      </c>
      <c r="AW536" s="11" t="s">
        <v>1783</v>
      </c>
      <c r="AX536" s="11" t="s">
        <v>1820</v>
      </c>
      <c r="AY536" s="177" t="s">
        <v>1872</v>
      </c>
    </row>
    <row r="537" spans="2:51" s="11" customFormat="1" ht="13.5">
      <c r="B537" s="176"/>
      <c r="D537" s="173" t="s">
        <v>1885</v>
      </c>
      <c r="E537" s="177" t="s">
        <v>1766</v>
      </c>
      <c r="F537" s="178" t="s">
        <v>420</v>
      </c>
      <c r="H537" s="179">
        <v>20</v>
      </c>
      <c r="I537" s="180"/>
      <c r="L537" s="176"/>
      <c r="M537" s="181"/>
      <c r="N537" s="182"/>
      <c r="O537" s="182"/>
      <c r="P537" s="182"/>
      <c r="Q537" s="182"/>
      <c r="R537" s="182"/>
      <c r="S537" s="182"/>
      <c r="T537" s="183"/>
      <c r="AT537" s="177" t="s">
        <v>1885</v>
      </c>
      <c r="AU537" s="177" t="s">
        <v>1828</v>
      </c>
      <c r="AV537" s="11" t="s">
        <v>1828</v>
      </c>
      <c r="AW537" s="11" t="s">
        <v>1783</v>
      </c>
      <c r="AX537" s="11" t="s">
        <v>1820</v>
      </c>
      <c r="AY537" s="177" t="s">
        <v>1872</v>
      </c>
    </row>
    <row r="538" spans="2:51" s="11" customFormat="1" ht="13.5">
      <c r="B538" s="176"/>
      <c r="D538" s="173" t="s">
        <v>1885</v>
      </c>
      <c r="E538" s="177" t="s">
        <v>1766</v>
      </c>
      <c r="F538" s="178" t="s">
        <v>421</v>
      </c>
      <c r="H538" s="179">
        <v>112</v>
      </c>
      <c r="I538" s="180"/>
      <c r="L538" s="176"/>
      <c r="M538" s="181"/>
      <c r="N538" s="182"/>
      <c r="O538" s="182"/>
      <c r="P538" s="182"/>
      <c r="Q538" s="182"/>
      <c r="R538" s="182"/>
      <c r="S538" s="182"/>
      <c r="T538" s="183"/>
      <c r="AT538" s="177" t="s">
        <v>1885</v>
      </c>
      <c r="AU538" s="177" t="s">
        <v>1828</v>
      </c>
      <c r="AV538" s="11" t="s">
        <v>1828</v>
      </c>
      <c r="AW538" s="11" t="s">
        <v>1783</v>
      </c>
      <c r="AX538" s="11" t="s">
        <v>1820</v>
      </c>
      <c r="AY538" s="177" t="s">
        <v>1872</v>
      </c>
    </row>
    <row r="539" spans="2:51" s="11" customFormat="1" ht="13.5">
      <c r="B539" s="176"/>
      <c r="D539" s="173" t="s">
        <v>1885</v>
      </c>
      <c r="E539" s="177" t="s">
        <v>1766</v>
      </c>
      <c r="F539" s="178" t="s">
        <v>1766</v>
      </c>
      <c r="H539" s="179">
        <v>0</v>
      </c>
      <c r="I539" s="180"/>
      <c r="L539" s="176"/>
      <c r="M539" s="181"/>
      <c r="N539" s="182"/>
      <c r="O539" s="182"/>
      <c r="P539" s="182"/>
      <c r="Q539" s="182"/>
      <c r="R539" s="182"/>
      <c r="S539" s="182"/>
      <c r="T539" s="183"/>
      <c r="AT539" s="177" t="s">
        <v>1885</v>
      </c>
      <c r="AU539" s="177" t="s">
        <v>1828</v>
      </c>
      <c r="AV539" s="11" t="s">
        <v>1828</v>
      </c>
      <c r="AW539" s="11" t="s">
        <v>1783</v>
      </c>
      <c r="AX539" s="11" t="s">
        <v>1820</v>
      </c>
      <c r="AY539" s="177" t="s">
        <v>1872</v>
      </c>
    </row>
    <row r="540" spans="2:51" s="12" customFormat="1" ht="13.5">
      <c r="B540" s="184"/>
      <c r="D540" s="173" t="s">
        <v>1885</v>
      </c>
      <c r="E540" s="197" t="s">
        <v>1766</v>
      </c>
      <c r="F540" s="198" t="s">
        <v>422</v>
      </c>
      <c r="H540" s="193" t="s">
        <v>1766</v>
      </c>
      <c r="I540" s="189"/>
      <c r="L540" s="184"/>
      <c r="M540" s="190"/>
      <c r="N540" s="191"/>
      <c r="O540" s="191"/>
      <c r="P540" s="191"/>
      <c r="Q540" s="191"/>
      <c r="R540" s="191"/>
      <c r="S540" s="191"/>
      <c r="T540" s="192"/>
      <c r="AT540" s="193" t="s">
        <v>1885</v>
      </c>
      <c r="AU540" s="193" t="s">
        <v>1828</v>
      </c>
      <c r="AV540" s="12" t="s">
        <v>1767</v>
      </c>
      <c r="AW540" s="12" t="s">
        <v>1783</v>
      </c>
      <c r="AX540" s="12" t="s">
        <v>1820</v>
      </c>
      <c r="AY540" s="193" t="s">
        <v>1872</v>
      </c>
    </row>
    <row r="541" spans="2:51" s="11" customFormat="1" ht="13.5">
      <c r="B541" s="176"/>
      <c r="D541" s="173" t="s">
        <v>1885</v>
      </c>
      <c r="E541" s="177" t="s">
        <v>1766</v>
      </c>
      <c r="F541" s="178" t="s">
        <v>423</v>
      </c>
      <c r="H541" s="179">
        <v>85</v>
      </c>
      <c r="I541" s="180"/>
      <c r="L541" s="176"/>
      <c r="M541" s="181"/>
      <c r="N541" s="182"/>
      <c r="O541" s="182"/>
      <c r="P541" s="182"/>
      <c r="Q541" s="182"/>
      <c r="R541" s="182"/>
      <c r="S541" s="182"/>
      <c r="T541" s="183"/>
      <c r="AT541" s="177" t="s">
        <v>1885</v>
      </c>
      <c r="AU541" s="177" t="s">
        <v>1828</v>
      </c>
      <c r="AV541" s="11" t="s">
        <v>1828</v>
      </c>
      <c r="AW541" s="11" t="s">
        <v>1783</v>
      </c>
      <c r="AX541" s="11" t="s">
        <v>1820</v>
      </c>
      <c r="AY541" s="177" t="s">
        <v>1872</v>
      </c>
    </row>
    <row r="542" spans="2:51" s="11" customFormat="1" ht="13.5">
      <c r="B542" s="176"/>
      <c r="D542" s="173" t="s">
        <v>1885</v>
      </c>
      <c r="E542" s="177" t="s">
        <v>1766</v>
      </c>
      <c r="F542" s="178" t="s">
        <v>424</v>
      </c>
      <c r="H542" s="179">
        <v>58</v>
      </c>
      <c r="I542" s="180"/>
      <c r="L542" s="176"/>
      <c r="M542" s="181"/>
      <c r="N542" s="182"/>
      <c r="O542" s="182"/>
      <c r="P542" s="182"/>
      <c r="Q542" s="182"/>
      <c r="R542" s="182"/>
      <c r="S542" s="182"/>
      <c r="T542" s="183"/>
      <c r="AT542" s="177" t="s">
        <v>1885</v>
      </c>
      <c r="AU542" s="177" t="s">
        <v>1828</v>
      </c>
      <c r="AV542" s="11" t="s">
        <v>1828</v>
      </c>
      <c r="AW542" s="11" t="s">
        <v>1783</v>
      </c>
      <c r="AX542" s="11" t="s">
        <v>1820</v>
      </c>
      <c r="AY542" s="177" t="s">
        <v>1872</v>
      </c>
    </row>
    <row r="543" spans="2:51" s="11" customFormat="1" ht="13.5">
      <c r="B543" s="176"/>
      <c r="D543" s="173" t="s">
        <v>1885</v>
      </c>
      <c r="E543" s="177" t="s">
        <v>1766</v>
      </c>
      <c r="F543" s="178" t="s">
        <v>425</v>
      </c>
      <c r="H543" s="179">
        <v>180</v>
      </c>
      <c r="I543" s="180"/>
      <c r="L543" s="176"/>
      <c r="M543" s="181"/>
      <c r="N543" s="182"/>
      <c r="O543" s="182"/>
      <c r="P543" s="182"/>
      <c r="Q543" s="182"/>
      <c r="R543" s="182"/>
      <c r="S543" s="182"/>
      <c r="T543" s="183"/>
      <c r="AT543" s="177" t="s">
        <v>1885</v>
      </c>
      <c r="AU543" s="177" t="s">
        <v>1828</v>
      </c>
      <c r="AV543" s="11" t="s">
        <v>1828</v>
      </c>
      <c r="AW543" s="11" t="s">
        <v>1783</v>
      </c>
      <c r="AX543" s="11" t="s">
        <v>1820</v>
      </c>
      <c r="AY543" s="177" t="s">
        <v>1872</v>
      </c>
    </row>
    <row r="544" spans="2:51" s="11" customFormat="1" ht="13.5">
      <c r="B544" s="176"/>
      <c r="D544" s="173" t="s">
        <v>1885</v>
      </c>
      <c r="E544" s="177" t="s">
        <v>1766</v>
      </c>
      <c r="F544" s="178" t="s">
        <v>426</v>
      </c>
      <c r="H544" s="179">
        <v>140</v>
      </c>
      <c r="I544" s="180"/>
      <c r="L544" s="176"/>
      <c r="M544" s="181"/>
      <c r="N544" s="182"/>
      <c r="O544" s="182"/>
      <c r="P544" s="182"/>
      <c r="Q544" s="182"/>
      <c r="R544" s="182"/>
      <c r="S544" s="182"/>
      <c r="T544" s="183"/>
      <c r="AT544" s="177" t="s">
        <v>1885</v>
      </c>
      <c r="AU544" s="177" t="s">
        <v>1828</v>
      </c>
      <c r="AV544" s="11" t="s">
        <v>1828</v>
      </c>
      <c r="AW544" s="11" t="s">
        <v>1783</v>
      </c>
      <c r="AX544" s="11" t="s">
        <v>1820</v>
      </c>
      <c r="AY544" s="177" t="s">
        <v>1872</v>
      </c>
    </row>
    <row r="545" spans="2:51" s="11" customFormat="1" ht="13.5">
      <c r="B545" s="176"/>
      <c r="D545" s="173" t="s">
        <v>1885</v>
      </c>
      <c r="E545" s="177" t="s">
        <v>1766</v>
      </c>
      <c r="F545" s="178" t="s">
        <v>427</v>
      </c>
      <c r="H545" s="179">
        <v>122</v>
      </c>
      <c r="I545" s="180"/>
      <c r="L545" s="176"/>
      <c r="M545" s="181"/>
      <c r="N545" s="182"/>
      <c r="O545" s="182"/>
      <c r="P545" s="182"/>
      <c r="Q545" s="182"/>
      <c r="R545" s="182"/>
      <c r="S545" s="182"/>
      <c r="T545" s="183"/>
      <c r="AT545" s="177" t="s">
        <v>1885</v>
      </c>
      <c r="AU545" s="177" t="s">
        <v>1828</v>
      </c>
      <c r="AV545" s="11" t="s">
        <v>1828</v>
      </c>
      <c r="AW545" s="11" t="s">
        <v>1783</v>
      </c>
      <c r="AX545" s="11" t="s">
        <v>1820</v>
      </c>
      <c r="AY545" s="177" t="s">
        <v>1872</v>
      </c>
    </row>
    <row r="546" spans="2:51" s="11" customFormat="1" ht="13.5">
      <c r="B546" s="176"/>
      <c r="D546" s="173" t="s">
        <v>1885</v>
      </c>
      <c r="E546" s="177" t="s">
        <v>1766</v>
      </c>
      <c r="F546" s="178" t="s">
        <v>428</v>
      </c>
      <c r="H546" s="179">
        <v>225</v>
      </c>
      <c r="I546" s="180"/>
      <c r="L546" s="176"/>
      <c r="M546" s="181"/>
      <c r="N546" s="182"/>
      <c r="O546" s="182"/>
      <c r="P546" s="182"/>
      <c r="Q546" s="182"/>
      <c r="R546" s="182"/>
      <c r="S546" s="182"/>
      <c r="T546" s="183"/>
      <c r="AT546" s="177" t="s">
        <v>1885</v>
      </c>
      <c r="AU546" s="177" t="s">
        <v>1828</v>
      </c>
      <c r="AV546" s="11" t="s">
        <v>1828</v>
      </c>
      <c r="AW546" s="11" t="s">
        <v>1783</v>
      </c>
      <c r="AX546" s="11" t="s">
        <v>1820</v>
      </c>
      <c r="AY546" s="177" t="s">
        <v>1872</v>
      </c>
    </row>
    <row r="547" spans="2:51" s="11" customFormat="1" ht="13.5">
      <c r="B547" s="176"/>
      <c r="D547" s="173" t="s">
        <v>1885</v>
      </c>
      <c r="E547" s="177" t="s">
        <v>1766</v>
      </c>
      <c r="F547" s="178" t="s">
        <v>1766</v>
      </c>
      <c r="H547" s="179">
        <v>0</v>
      </c>
      <c r="I547" s="180"/>
      <c r="L547" s="176"/>
      <c r="M547" s="181"/>
      <c r="N547" s="182"/>
      <c r="O547" s="182"/>
      <c r="P547" s="182"/>
      <c r="Q547" s="182"/>
      <c r="R547" s="182"/>
      <c r="S547" s="182"/>
      <c r="T547" s="183"/>
      <c r="AT547" s="177" t="s">
        <v>1885</v>
      </c>
      <c r="AU547" s="177" t="s">
        <v>1828</v>
      </c>
      <c r="AV547" s="11" t="s">
        <v>1828</v>
      </c>
      <c r="AW547" s="11" t="s">
        <v>1783</v>
      </c>
      <c r="AX547" s="11" t="s">
        <v>1820</v>
      </c>
      <c r="AY547" s="177" t="s">
        <v>1872</v>
      </c>
    </row>
    <row r="548" spans="2:51" s="11" customFormat="1" ht="13.5">
      <c r="B548" s="176"/>
      <c r="D548" s="173" t="s">
        <v>1885</v>
      </c>
      <c r="E548" s="177" t="s">
        <v>1766</v>
      </c>
      <c r="F548" s="178" t="s">
        <v>429</v>
      </c>
      <c r="H548" s="179">
        <v>340</v>
      </c>
      <c r="I548" s="180"/>
      <c r="L548" s="176"/>
      <c r="M548" s="181"/>
      <c r="N548" s="182"/>
      <c r="O548" s="182"/>
      <c r="P548" s="182"/>
      <c r="Q548" s="182"/>
      <c r="R548" s="182"/>
      <c r="S548" s="182"/>
      <c r="T548" s="183"/>
      <c r="AT548" s="177" t="s">
        <v>1885</v>
      </c>
      <c r="AU548" s="177" t="s">
        <v>1828</v>
      </c>
      <c r="AV548" s="11" t="s">
        <v>1828</v>
      </c>
      <c r="AW548" s="11" t="s">
        <v>1783</v>
      </c>
      <c r="AX548" s="11" t="s">
        <v>1820</v>
      </c>
      <c r="AY548" s="177" t="s">
        <v>1872</v>
      </c>
    </row>
    <row r="549" spans="2:51" s="13" customFormat="1" ht="13.5">
      <c r="B549" s="199"/>
      <c r="D549" s="185" t="s">
        <v>1885</v>
      </c>
      <c r="E549" s="200" t="s">
        <v>1766</v>
      </c>
      <c r="F549" s="201" t="s">
        <v>1916</v>
      </c>
      <c r="H549" s="202">
        <v>1382</v>
      </c>
      <c r="I549" s="203"/>
      <c r="L549" s="199"/>
      <c r="M549" s="204"/>
      <c r="N549" s="205"/>
      <c r="O549" s="205"/>
      <c r="P549" s="205"/>
      <c r="Q549" s="205"/>
      <c r="R549" s="205"/>
      <c r="S549" s="205"/>
      <c r="T549" s="206"/>
      <c r="AT549" s="207" t="s">
        <v>1885</v>
      </c>
      <c r="AU549" s="207" t="s">
        <v>1828</v>
      </c>
      <c r="AV549" s="13" t="s">
        <v>1879</v>
      </c>
      <c r="AW549" s="13" t="s">
        <v>1783</v>
      </c>
      <c r="AX549" s="13" t="s">
        <v>1767</v>
      </c>
      <c r="AY549" s="207" t="s">
        <v>1872</v>
      </c>
    </row>
    <row r="550" spans="2:65" s="1" customFormat="1" ht="22.5" customHeight="1">
      <c r="B550" s="160"/>
      <c r="C550" s="161" t="s">
        <v>1577</v>
      </c>
      <c r="D550" s="161" t="s">
        <v>1874</v>
      </c>
      <c r="E550" s="162" t="s">
        <v>1402</v>
      </c>
      <c r="F550" s="163" t="s">
        <v>1403</v>
      </c>
      <c r="G550" s="164" t="s">
        <v>1877</v>
      </c>
      <c r="H550" s="165">
        <v>3064</v>
      </c>
      <c r="I550" s="166"/>
      <c r="J550" s="167">
        <f>ROUND(I550*H550,2)</f>
        <v>0</v>
      </c>
      <c r="K550" s="163" t="s">
        <v>1878</v>
      </c>
      <c r="L550" s="35"/>
      <c r="M550" s="168" t="s">
        <v>1766</v>
      </c>
      <c r="N550" s="169" t="s">
        <v>1791</v>
      </c>
      <c r="O550" s="36"/>
      <c r="P550" s="170">
        <f>O550*H550</f>
        <v>0</v>
      </c>
      <c r="Q550" s="170">
        <v>0.00071</v>
      </c>
      <c r="R550" s="170">
        <f>Q550*H550</f>
        <v>2.17544</v>
      </c>
      <c r="S550" s="170">
        <v>0</v>
      </c>
      <c r="T550" s="171">
        <f>S550*H550</f>
        <v>0</v>
      </c>
      <c r="AR550" s="18" t="s">
        <v>1879</v>
      </c>
      <c r="AT550" s="18" t="s">
        <v>1874</v>
      </c>
      <c r="AU550" s="18" t="s">
        <v>1828</v>
      </c>
      <c r="AY550" s="18" t="s">
        <v>1872</v>
      </c>
      <c r="BE550" s="172">
        <f>IF(N550="základní",J550,0)</f>
        <v>0</v>
      </c>
      <c r="BF550" s="172">
        <f>IF(N550="snížená",J550,0)</f>
        <v>0</v>
      </c>
      <c r="BG550" s="172">
        <f>IF(N550="zákl. přenesená",J550,0)</f>
        <v>0</v>
      </c>
      <c r="BH550" s="172">
        <f>IF(N550="sníž. přenesená",J550,0)</f>
        <v>0</v>
      </c>
      <c r="BI550" s="172">
        <f>IF(N550="nulová",J550,0)</f>
        <v>0</v>
      </c>
      <c r="BJ550" s="18" t="s">
        <v>1767</v>
      </c>
      <c r="BK550" s="172">
        <f>ROUND(I550*H550,2)</f>
        <v>0</v>
      </c>
      <c r="BL550" s="18" t="s">
        <v>1879</v>
      </c>
      <c r="BM550" s="18" t="s">
        <v>1404</v>
      </c>
    </row>
    <row r="551" spans="2:47" s="1" customFormat="1" ht="27">
      <c r="B551" s="35"/>
      <c r="D551" s="173" t="s">
        <v>1881</v>
      </c>
      <c r="F551" s="174" t="s">
        <v>1405</v>
      </c>
      <c r="I551" s="134"/>
      <c r="L551" s="35"/>
      <c r="M551" s="65"/>
      <c r="N551" s="36"/>
      <c r="O551" s="36"/>
      <c r="P551" s="36"/>
      <c r="Q551" s="36"/>
      <c r="R551" s="36"/>
      <c r="S551" s="36"/>
      <c r="T551" s="66"/>
      <c r="AT551" s="18" t="s">
        <v>1881</v>
      </c>
      <c r="AU551" s="18" t="s">
        <v>1828</v>
      </c>
    </row>
    <row r="552" spans="2:51" s="12" customFormat="1" ht="13.5">
      <c r="B552" s="184"/>
      <c r="D552" s="173" t="s">
        <v>1885</v>
      </c>
      <c r="E552" s="197" t="s">
        <v>1766</v>
      </c>
      <c r="F552" s="198" t="s">
        <v>1912</v>
      </c>
      <c r="H552" s="193" t="s">
        <v>1766</v>
      </c>
      <c r="I552" s="189"/>
      <c r="L552" s="184"/>
      <c r="M552" s="190"/>
      <c r="N552" s="191"/>
      <c r="O552" s="191"/>
      <c r="P552" s="191"/>
      <c r="Q552" s="191"/>
      <c r="R552" s="191"/>
      <c r="S552" s="191"/>
      <c r="T552" s="192"/>
      <c r="AT552" s="193" t="s">
        <v>1885</v>
      </c>
      <c r="AU552" s="193" t="s">
        <v>1828</v>
      </c>
      <c r="AV552" s="12" t="s">
        <v>1767</v>
      </c>
      <c r="AW552" s="12" t="s">
        <v>1783</v>
      </c>
      <c r="AX552" s="12" t="s">
        <v>1820</v>
      </c>
      <c r="AY552" s="193" t="s">
        <v>1872</v>
      </c>
    </row>
    <row r="553" spans="2:51" s="11" customFormat="1" ht="13.5">
      <c r="B553" s="176"/>
      <c r="D553" s="173" t="s">
        <v>1885</v>
      </c>
      <c r="E553" s="177" t="s">
        <v>1766</v>
      </c>
      <c r="F553" s="178" t="s">
        <v>478</v>
      </c>
      <c r="H553" s="179">
        <v>40</v>
      </c>
      <c r="I553" s="180"/>
      <c r="L553" s="176"/>
      <c r="M553" s="181"/>
      <c r="N553" s="182"/>
      <c r="O553" s="182"/>
      <c r="P553" s="182"/>
      <c r="Q553" s="182"/>
      <c r="R553" s="182"/>
      <c r="S553" s="182"/>
      <c r="T553" s="183"/>
      <c r="AT553" s="177" t="s">
        <v>1885</v>
      </c>
      <c r="AU553" s="177" t="s">
        <v>1828</v>
      </c>
      <c r="AV553" s="11" t="s">
        <v>1828</v>
      </c>
      <c r="AW553" s="11" t="s">
        <v>1783</v>
      </c>
      <c r="AX553" s="11" t="s">
        <v>1820</v>
      </c>
      <c r="AY553" s="177" t="s">
        <v>1872</v>
      </c>
    </row>
    <row r="554" spans="2:51" s="11" customFormat="1" ht="13.5">
      <c r="B554" s="176"/>
      <c r="D554" s="173" t="s">
        <v>1885</v>
      </c>
      <c r="E554" s="177" t="s">
        <v>1766</v>
      </c>
      <c r="F554" s="178" t="s">
        <v>479</v>
      </c>
      <c r="H554" s="179">
        <v>90</v>
      </c>
      <c r="I554" s="180"/>
      <c r="L554" s="176"/>
      <c r="M554" s="181"/>
      <c r="N554" s="182"/>
      <c r="O554" s="182"/>
      <c r="P554" s="182"/>
      <c r="Q554" s="182"/>
      <c r="R554" s="182"/>
      <c r="S554" s="182"/>
      <c r="T554" s="183"/>
      <c r="AT554" s="177" t="s">
        <v>1885</v>
      </c>
      <c r="AU554" s="177" t="s">
        <v>1828</v>
      </c>
      <c r="AV554" s="11" t="s">
        <v>1828</v>
      </c>
      <c r="AW554" s="11" t="s">
        <v>1783</v>
      </c>
      <c r="AX554" s="11" t="s">
        <v>1820</v>
      </c>
      <c r="AY554" s="177" t="s">
        <v>1872</v>
      </c>
    </row>
    <row r="555" spans="2:51" s="11" customFormat="1" ht="13.5">
      <c r="B555" s="176"/>
      <c r="D555" s="173" t="s">
        <v>1885</v>
      </c>
      <c r="E555" s="177" t="s">
        <v>1766</v>
      </c>
      <c r="F555" s="178" t="s">
        <v>480</v>
      </c>
      <c r="H555" s="179">
        <v>30</v>
      </c>
      <c r="I555" s="180"/>
      <c r="L555" s="176"/>
      <c r="M555" s="181"/>
      <c r="N555" s="182"/>
      <c r="O555" s="182"/>
      <c r="P555" s="182"/>
      <c r="Q555" s="182"/>
      <c r="R555" s="182"/>
      <c r="S555" s="182"/>
      <c r="T555" s="183"/>
      <c r="AT555" s="177" t="s">
        <v>1885</v>
      </c>
      <c r="AU555" s="177" t="s">
        <v>1828</v>
      </c>
      <c r="AV555" s="11" t="s">
        <v>1828</v>
      </c>
      <c r="AW555" s="11" t="s">
        <v>1783</v>
      </c>
      <c r="AX555" s="11" t="s">
        <v>1820</v>
      </c>
      <c r="AY555" s="177" t="s">
        <v>1872</v>
      </c>
    </row>
    <row r="556" spans="2:51" s="11" customFormat="1" ht="13.5">
      <c r="B556" s="176"/>
      <c r="D556" s="173" t="s">
        <v>1885</v>
      </c>
      <c r="E556" s="177" t="s">
        <v>1766</v>
      </c>
      <c r="F556" s="178" t="s">
        <v>481</v>
      </c>
      <c r="H556" s="179">
        <v>30</v>
      </c>
      <c r="I556" s="180"/>
      <c r="L556" s="176"/>
      <c r="M556" s="181"/>
      <c r="N556" s="182"/>
      <c r="O556" s="182"/>
      <c r="P556" s="182"/>
      <c r="Q556" s="182"/>
      <c r="R556" s="182"/>
      <c r="S556" s="182"/>
      <c r="T556" s="183"/>
      <c r="AT556" s="177" t="s">
        <v>1885</v>
      </c>
      <c r="AU556" s="177" t="s">
        <v>1828</v>
      </c>
      <c r="AV556" s="11" t="s">
        <v>1828</v>
      </c>
      <c r="AW556" s="11" t="s">
        <v>1783</v>
      </c>
      <c r="AX556" s="11" t="s">
        <v>1820</v>
      </c>
      <c r="AY556" s="177" t="s">
        <v>1872</v>
      </c>
    </row>
    <row r="557" spans="2:51" s="11" customFormat="1" ht="13.5">
      <c r="B557" s="176"/>
      <c r="D557" s="173" t="s">
        <v>1885</v>
      </c>
      <c r="E557" s="177" t="s">
        <v>1766</v>
      </c>
      <c r="F557" s="178" t="s">
        <v>482</v>
      </c>
      <c r="H557" s="179">
        <v>10</v>
      </c>
      <c r="I557" s="180"/>
      <c r="L557" s="176"/>
      <c r="M557" s="181"/>
      <c r="N557" s="182"/>
      <c r="O557" s="182"/>
      <c r="P557" s="182"/>
      <c r="Q557" s="182"/>
      <c r="R557" s="182"/>
      <c r="S557" s="182"/>
      <c r="T557" s="183"/>
      <c r="AT557" s="177" t="s">
        <v>1885</v>
      </c>
      <c r="AU557" s="177" t="s">
        <v>1828</v>
      </c>
      <c r="AV557" s="11" t="s">
        <v>1828</v>
      </c>
      <c r="AW557" s="11" t="s">
        <v>1783</v>
      </c>
      <c r="AX557" s="11" t="s">
        <v>1820</v>
      </c>
      <c r="AY557" s="177" t="s">
        <v>1872</v>
      </c>
    </row>
    <row r="558" spans="2:51" s="11" customFormat="1" ht="13.5">
      <c r="B558" s="176"/>
      <c r="D558" s="173" t="s">
        <v>1885</v>
      </c>
      <c r="E558" s="177" t="s">
        <v>1766</v>
      </c>
      <c r="F558" s="178" t="s">
        <v>483</v>
      </c>
      <c r="H558" s="179">
        <v>40</v>
      </c>
      <c r="I558" s="180"/>
      <c r="L558" s="176"/>
      <c r="M558" s="181"/>
      <c r="N558" s="182"/>
      <c r="O558" s="182"/>
      <c r="P558" s="182"/>
      <c r="Q558" s="182"/>
      <c r="R558" s="182"/>
      <c r="S558" s="182"/>
      <c r="T558" s="183"/>
      <c r="AT558" s="177" t="s">
        <v>1885</v>
      </c>
      <c r="AU558" s="177" t="s">
        <v>1828</v>
      </c>
      <c r="AV558" s="11" t="s">
        <v>1828</v>
      </c>
      <c r="AW558" s="11" t="s">
        <v>1783</v>
      </c>
      <c r="AX558" s="11" t="s">
        <v>1820</v>
      </c>
      <c r="AY558" s="177" t="s">
        <v>1872</v>
      </c>
    </row>
    <row r="559" spans="2:51" s="11" customFormat="1" ht="13.5">
      <c r="B559" s="176"/>
      <c r="D559" s="173" t="s">
        <v>1885</v>
      </c>
      <c r="E559" s="177" t="s">
        <v>1766</v>
      </c>
      <c r="F559" s="178" t="s">
        <v>484</v>
      </c>
      <c r="H559" s="179">
        <v>224</v>
      </c>
      <c r="I559" s="180"/>
      <c r="L559" s="176"/>
      <c r="M559" s="181"/>
      <c r="N559" s="182"/>
      <c r="O559" s="182"/>
      <c r="P559" s="182"/>
      <c r="Q559" s="182"/>
      <c r="R559" s="182"/>
      <c r="S559" s="182"/>
      <c r="T559" s="183"/>
      <c r="AT559" s="177" t="s">
        <v>1885</v>
      </c>
      <c r="AU559" s="177" t="s">
        <v>1828</v>
      </c>
      <c r="AV559" s="11" t="s">
        <v>1828</v>
      </c>
      <c r="AW559" s="11" t="s">
        <v>1783</v>
      </c>
      <c r="AX559" s="11" t="s">
        <v>1820</v>
      </c>
      <c r="AY559" s="177" t="s">
        <v>1872</v>
      </c>
    </row>
    <row r="560" spans="2:51" s="11" customFormat="1" ht="13.5">
      <c r="B560" s="176"/>
      <c r="D560" s="173" t="s">
        <v>1885</v>
      </c>
      <c r="E560" s="177" t="s">
        <v>1766</v>
      </c>
      <c r="F560" s="178" t="s">
        <v>485</v>
      </c>
      <c r="H560" s="179">
        <v>300</v>
      </c>
      <c r="I560" s="180"/>
      <c r="L560" s="176"/>
      <c r="M560" s="181"/>
      <c r="N560" s="182"/>
      <c r="O560" s="182"/>
      <c r="P560" s="182"/>
      <c r="Q560" s="182"/>
      <c r="R560" s="182"/>
      <c r="S560" s="182"/>
      <c r="T560" s="183"/>
      <c r="AT560" s="177" t="s">
        <v>1885</v>
      </c>
      <c r="AU560" s="177" t="s">
        <v>1828</v>
      </c>
      <c r="AV560" s="11" t="s">
        <v>1828</v>
      </c>
      <c r="AW560" s="11" t="s">
        <v>1783</v>
      </c>
      <c r="AX560" s="11" t="s">
        <v>1820</v>
      </c>
      <c r="AY560" s="177" t="s">
        <v>1872</v>
      </c>
    </row>
    <row r="561" spans="2:51" s="11" customFormat="1" ht="13.5">
      <c r="B561" s="176"/>
      <c r="D561" s="173" t="s">
        <v>1885</v>
      </c>
      <c r="E561" s="177" t="s">
        <v>1766</v>
      </c>
      <c r="F561" s="178" t="s">
        <v>1766</v>
      </c>
      <c r="H561" s="179">
        <v>0</v>
      </c>
      <c r="I561" s="180"/>
      <c r="L561" s="176"/>
      <c r="M561" s="181"/>
      <c r="N561" s="182"/>
      <c r="O561" s="182"/>
      <c r="P561" s="182"/>
      <c r="Q561" s="182"/>
      <c r="R561" s="182"/>
      <c r="S561" s="182"/>
      <c r="T561" s="183"/>
      <c r="AT561" s="177" t="s">
        <v>1885</v>
      </c>
      <c r="AU561" s="177" t="s">
        <v>1828</v>
      </c>
      <c r="AV561" s="11" t="s">
        <v>1828</v>
      </c>
      <c r="AW561" s="11" t="s">
        <v>1783</v>
      </c>
      <c r="AX561" s="11" t="s">
        <v>1820</v>
      </c>
      <c r="AY561" s="177" t="s">
        <v>1872</v>
      </c>
    </row>
    <row r="562" spans="2:51" s="12" customFormat="1" ht="13.5">
      <c r="B562" s="184"/>
      <c r="D562" s="173" t="s">
        <v>1885</v>
      </c>
      <c r="E562" s="197" t="s">
        <v>1766</v>
      </c>
      <c r="F562" s="198" t="s">
        <v>422</v>
      </c>
      <c r="H562" s="193" t="s">
        <v>1766</v>
      </c>
      <c r="I562" s="189"/>
      <c r="L562" s="184"/>
      <c r="M562" s="190"/>
      <c r="N562" s="191"/>
      <c r="O562" s="191"/>
      <c r="P562" s="191"/>
      <c r="Q562" s="191"/>
      <c r="R562" s="191"/>
      <c r="S562" s="191"/>
      <c r="T562" s="192"/>
      <c r="AT562" s="193" t="s">
        <v>1885</v>
      </c>
      <c r="AU562" s="193" t="s">
        <v>1828</v>
      </c>
      <c r="AV562" s="12" t="s">
        <v>1767</v>
      </c>
      <c r="AW562" s="12" t="s">
        <v>1783</v>
      </c>
      <c r="AX562" s="12" t="s">
        <v>1820</v>
      </c>
      <c r="AY562" s="193" t="s">
        <v>1872</v>
      </c>
    </row>
    <row r="563" spans="2:51" s="11" customFormat="1" ht="13.5">
      <c r="B563" s="176"/>
      <c r="D563" s="173" t="s">
        <v>1885</v>
      </c>
      <c r="E563" s="177" t="s">
        <v>1766</v>
      </c>
      <c r="F563" s="178" t="s">
        <v>486</v>
      </c>
      <c r="H563" s="179">
        <v>170</v>
      </c>
      <c r="I563" s="180"/>
      <c r="L563" s="176"/>
      <c r="M563" s="181"/>
      <c r="N563" s="182"/>
      <c r="O563" s="182"/>
      <c r="P563" s="182"/>
      <c r="Q563" s="182"/>
      <c r="R563" s="182"/>
      <c r="S563" s="182"/>
      <c r="T563" s="183"/>
      <c r="AT563" s="177" t="s">
        <v>1885</v>
      </c>
      <c r="AU563" s="177" t="s">
        <v>1828</v>
      </c>
      <c r="AV563" s="11" t="s">
        <v>1828</v>
      </c>
      <c r="AW563" s="11" t="s">
        <v>1783</v>
      </c>
      <c r="AX563" s="11" t="s">
        <v>1820</v>
      </c>
      <c r="AY563" s="177" t="s">
        <v>1872</v>
      </c>
    </row>
    <row r="564" spans="2:51" s="11" customFormat="1" ht="13.5">
      <c r="B564" s="176"/>
      <c r="D564" s="173" t="s">
        <v>1885</v>
      </c>
      <c r="E564" s="177" t="s">
        <v>1766</v>
      </c>
      <c r="F564" s="178" t="s">
        <v>487</v>
      </c>
      <c r="H564" s="179">
        <v>116</v>
      </c>
      <c r="I564" s="180"/>
      <c r="L564" s="176"/>
      <c r="M564" s="181"/>
      <c r="N564" s="182"/>
      <c r="O564" s="182"/>
      <c r="P564" s="182"/>
      <c r="Q564" s="182"/>
      <c r="R564" s="182"/>
      <c r="S564" s="182"/>
      <c r="T564" s="183"/>
      <c r="AT564" s="177" t="s">
        <v>1885</v>
      </c>
      <c r="AU564" s="177" t="s">
        <v>1828</v>
      </c>
      <c r="AV564" s="11" t="s">
        <v>1828</v>
      </c>
      <c r="AW564" s="11" t="s">
        <v>1783</v>
      </c>
      <c r="AX564" s="11" t="s">
        <v>1820</v>
      </c>
      <c r="AY564" s="177" t="s">
        <v>1872</v>
      </c>
    </row>
    <row r="565" spans="2:51" s="11" customFormat="1" ht="13.5">
      <c r="B565" s="176"/>
      <c r="D565" s="173" t="s">
        <v>1885</v>
      </c>
      <c r="E565" s="177" t="s">
        <v>1766</v>
      </c>
      <c r="F565" s="178" t="s">
        <v>488</v>
      </c>
      <c r="H565" s="179">
        <v>360</v>
      </c>
      <c r="I565" s="180"/>
      <c r="L565" s="176"/>
      <c r="M565" s="181"/>
      <c r="N565" s="182"/>
      <c r="O565" s="182"/>
      <c r="P565" s="182"/>
      <c r="Q565" s="182"/>
      <c r="R565" s="182"/>
      <c r="S565" s="182"/>
      <c r="T565" s="183"/>
      <c r="AT565" s="177" t="s">
        <v>1885</v>
      </c>
      <c r="AU565" s="177" t="s">
        <v>1828</v>
      </c>
      <c r="AV565" s="11" t="s">
        <v>1828</v>
      </c>
      <c r="AW565" s="11" t="s">
        <v>1783</v>
      </c>
      <c r="AX565" s="11" t="s">
        <v>1820</v>
      </c>
      <c r="AY565" s="177" t="s">
        <v>1872</v>
      </c>
    </row>
    <row r="566" spans="2:51" s="11" customFormat="1" ht="13.5">
      <c r="B566" s="176"/>
      <c r="D566" s="173" t="s">
        <v>1885</v>
      </c>
      <c r="E566" s="177" t="s">
        <v>1766</v>
      </c>
      <c r="F566" s="178" t="s">
        <v>489</v>
      </c>
      <c r="H566" s="179">
        <v>280</v>
      </c>
      <c r="I566" s="180"/>
      <c r="L566" s="176"/>
      <c r="M566" s="181"/>
      <c r="N566" s="182"/>
      <c r="O566" s="182"/>
      <c r="P566" s="182"/>
      <c r="Q566" s="182"/>
      <c r="R566" s="182"/>
      <c r="S566" s="182"/>
      <c r="T566" s="183"/>
      <c r="AT566" s="177" t="s">
        <v>1885</v>
      </c>
      <c r="AU566" s="177" t="s">
        <v>1828</v>
      </c>
      <c r="AV566" s="11" t="s">
        <v>1828</v>
      </c>
      <c r="AW566" s="11" t="s">
        <v>1783</v>
      </c>
      <c r="AX566" s="11" t="s">
        <v>1820</v>
      </c>
      <c r="AY566" s="177" t="s">
        <v>1872</v>
      </c>
    </row>
    <row r="567" spans="2:51" s="11" customFormat="1" ht="13.5">
      <c r="B567" s="176"/>
      <c r="D567" s="173" t="s">
        <v>1885</v>
      </c>
      <c r="E567" s="177" t="s">
        <v>1766</v>
      </c>
      <c r="F567" s="178" t="s">
        <v>490</v>
      </c>
      <c r="H567" s="179">
        <v>244</v>
      </c>
      <c r="I567" s="180"/>
      <c r="L567" s="176"/>
      <c r="M567" s="181"/>
      <c r="N567" s="182"/>
      <c r="O567" s="182"/>
      <c r="P567" s="182"/>
      <c r="Q567" s="182"/>
      <c r="R567" s="182"/>
      <c r="S567" s="182"/>
      <c r="T567" s="183"/>
      <c r="AT567" s="177" t="s">
        <v>1885</v>
      </c>
      <c r="AU567" s="177" t="s">
        <v>1828</v>
      </c>
      <c r="AV567" s="11" t="s">
        <v>1828</v>
      </c>
      <c r="AW567" s="11" t="s">
        <v>1783</v>
      </c>
      <c r="AX567" s="11" t="s">
        <v>1820</v>
      </c>
      <c r="AY567" s="177" t="s">
        <v>1872</v>
      </c>
    </row>
    <row r="568" spans="2:51" s="11" customFormat="1" ht="13.5">
      <c r="B568" s="176"/>
      <c r="D568" s="173" t="s">
        <v>1885</v>
      </c>
      <c r="E568" s="177" t="s">
        <v>1766</v>
      </c>
      <c r="F568" s="178" t="s">
        <v>491</v>
      </c>
      <c r="H568" s="179">
        <v>450</v>
      </c>
      <c r="I568" s="180"/>
      <c r="L568" s="176"/>
      <c r="M568" s="181"/>
      <c r="N568" s="182"/>
      <c r="O568" s="182"/>
      <c r="P568" s="182"/>
      <c r="Q568" s="182"/>
      <c r="R568" s="182"/>
      <c r="S568" s="182"/>
      <c r="T568" s="183"/>
      <c r="AT568" s="177" t="s">
        <v>1885</v>
      </c>
      <c r="AU568" s="177" t="s">
        <v>1828</v>
      </c>
      <c r="AV568" s="11" t="s">
        <v>1828</v>
      </c>
      <c r="AW568" s="11" t="s">
        <v>1783</v>
      </c>
      <c r="AX568" s="11" t="s">
        <v>1820</v>
      </c>
      <c r="AY568" s="177" t="s">
        <v>1872</v>
      </c>
    </row>
    <row r="569" spans="2:51" s="11" customFormat="1" ht="13.5">
      <c r="B569" s="176"/>
      <c r="D569" s="173" t="s">
        <v>1885</v>
      </c>
      <c r="E569" s="177" t="s">
        <v>1766</v>
      </c>
      <c r="F569" s="178" t="s">
        <v>1766</v>
      </c>
      <c r="H569" s="179">
        <v>0</v>
      </c>
      <c r="I569" s="180"/>
      <c r="L569" s="176"/>
      <c r="M569" s="181"/>
      <c r="N569" s="182"/>
      <c r="O569" s="182"/>
      <c r="P569" s="182"/>
      <c r="Q569" s="182"/>
      <c r="R569" s="182"/>
      <c r="S569" s="182"/>
      <c r="T569" s="183"/>
      <c r="AT569" s="177" t="s">
        <v>1885</v>
      </c>
      <c r="AU569" s="177" t="s">
        <v>1828</v>
      </c>
      <c r="AV569" s="11" t="s">
        <v>1828</v>
      </c>
      <c r="AW569" s="11" t="s">
        <v>1783</v>
      </c>
      <c r="AX569" s="11" t="s">
        <v>1820</v>
      </c>
      <c r="AY569" s="177" t="s">
        <v>1872</v>
      </c>
    </row>
    <row r="570" spans="2:51" s="11" customFormat="1" ht="13.5">
      <c r="B570" s="176"/>
      <c r="D570" s="173" t="s">
        <v>1885</v>
      </c>
      <c r="E570" s="177" t="s">
        <v>1766</v>
      </c>
      <c r="F570" s="178" t="s">
        <v>492</v>
      </c>
      <c r="H570" s="179">
        <v>680</v>
      </c>
      <c r="I570" s="180"/>
      <c r="L570" s="176"/>
      <c r="M570" s="181"/>
      <c r="N570" s="182"/>
      <c r="O570" s="182"/>
      <c r="P570" s="182"/>
      <c r="Q570" s="182"/>
      <c r="R570" s="182"/>
      <c r="S570" s="182"/>
      <c r="T570" s="183"/>
      <c r="AT570" s="177" t="s">
        <v>1885</v>
      </c>
      <c r="AU570" s="177" t="s">
        <v>1828</v>
      </c>
      <c r="AV570" s="11" t="s">
        <v>1828</v>
      </c>
      <c r="AW570" s="11" t="s">
        <v>1783</v>
      </c>
      <c r="AX570" s="11" t="s">
        <v>1820</v>
      </c>
      <c r="AY570" s="177" t="s">
        <v>1872</v>
      </c>
    </row>
    <row r="571" spans="2:51" s="13" customFormat="1" ht="13.5">
      <c r="B571" s="199"/>
      <c r="D571" s="185" t="s">
        <v>1885</v>
      </c>
      <c r="E571" s="200" t="s">
        <v>1766</v>
      </c>
      <c r="F571" s="201" t="s">
        <v>1916</v>
      </c>
      <c r="H571" s="202">
        <v>3064</v>
      </c>
      <c r="I571" s="203"/>
      <c r="L571" s="199"/>
      <c r="M571" s="204"/>
      <c r="N571" s="205"/>
      <c r="O571" s="205"/>
      <c r="P571" s="205"/>
      <c r="Q571" s="205"/>
      <c r="R571" s="205"/>
      <c r="S571" s="205"/>
      <c r="T571" s="206"/>
      <c r="AT571" s="207" t="s">
        <v>1885</v>
      </c>
      <c r="AU571" s="207" t="s">
        <v>1828</v>
      </c>
      <c r="AV571" s="13" t="s">
        <v>1879</v>
      </c>
      <c r="AW571" s="13" t="s">
        <v>1783</v>
      </c>
      <c r="AX571" s="13" t="s">
        <v>1767</v>
      </c>
      <c r="AY571" s="207" t="s">
        <v>1872</v>
      </c>
    </row>
    <row r="572" spans="2:65" s="1" customFormat="1" ht="31.5" customHeight="1">
      <c r="B572" s="160"/>
      <c r="C572" s="161" t="s">
        <v>1582</v>
      </c>
      <c r="D572" s="161" t="s">
        <v>1874</v>
      </c>
      <c r="E572" s="162" t="s">
        <v>493</v>
      </c>
      <c r="F572" s="163" t="s">
        <v>494</v>
      </c>
      <c r="G572" s="164" t="s">
        <v>1877</v>
      </c>
      <c r="H572" s="165">
        <v>1532</v>
      </c>
      <c r="I572" s="166"/>
      <c r="J572" s="167">
        <f>ROUND(I572*H572,2)</f>
        <v>0</v>
      </c>
      <c r="K572" s="163" t="s">
        <v>1878</v>
      </c>
      <c r="L572" s="35"/>
      <c r="M572" s="168" t="s">
        <v>1766</v>
      </c>
      <c r="N572" s="169" t="s">
        <v>1791</v>
      </c>
      <c r="O572" s="36"/>
      <c r="P572" s="170">
        <f>O572*H572</f>
        <v>0</v>
      </c>
      <c r="Q572" s="170">
        <v>0</v>
      </c>
      <c r="R572" s="170">
        <f>Q572*H572</f>
        <v>0</v>
      </c>
      <c r="S572" s="170">
        <v>0</v>
      </c>
      <c r="T572" s="171">
        <f>S572*H572</f>
        <v>0</v>
      </c>
      <c r="AR572" s="18" t="s">
        <v>1879</v>
      </c>
      <c r="AT572" s="18" t="s">
        <v>1874</v>
      </c>
      <c r="AU572" s="18" t="s">
        <v>1828</v>
      </c>
      <c r="AY572" s="18" t="s">
        <v>1872</v>
      </c>
      <c r="BE572" s="172">
        <f>IF(N572="základní",J572,0)</f>
        <v>0</v>
      </c>
      <c r="BF572" s="172">
        <f>IF(N572="snížená",J572,0)</f>
        <v>0</v>
      </c>
      <c r="BG572" s="172">
        <f>IF(N572="zákl. přenesená",J572,0)</f>
        <v>0</v>
      </c>
      <c r="BH572" s="172">
        <f>IF(N572="sníž. přenesená",J572,0)</f>
        <v>0</v>
      </c>
      <c r="BI572" s="172">
        <f>IF(N572="nulová",J572,0)</f>
        <v>0</v>
      </c>
      <c r="BJ572" s="18" t="s">
        <v>1767</v>
      </c>
      <c r="BK572" s="172">
        <f>ROUND(I572*H572,2)</f>
        <v>0</v>
      </c>
      <c r="BL572" s="18" t="s">
        <v>1879</v>
      </c>
      <c r="BM572" s="18" t="s">
        <v>495</v>
      </c>
    </row>
    <row r="573" spans="2:47" s="1" customFormat="1" ht="27">
      <c r="B573" s="35"/>
      <c r="D573" s="173" t="s">
        <v>1881</v>
      </c>
      <c r="F573" s="174" t="s">
        <v>496</v>
      </c>
      <c r="I573" s="134"/>
      <c r="L573" s="35"/>
      <c r="M573" s="65"/>
      <c r="N573" s="36"/>
      <c r="O573" s="36"/>
      <c r="P573" s="36"/>
      <c r="Q573" s="36"/>
      <c r="R573" s="36"/>
      <c r="S573" s="36"/>
      <c r="T573" s="66"/>
      <c r="AT573" s="18" t="s">
        <v>1881</v>
      </c>
      <c r="AU573" s="18" t="s">
        <v>1828</v>
      </c>
    </row>
    <row r="574" spans="2:47" s="1" customFormat="1" ht="27">
      <c r="B574" s="35"/>
      <c r="D574" s="173" t="s">
        <v>1883</v>
      </c>
      <c r="F574" s="175" t="s">
        <v>1415</v>
      </c>
      <c r="I574" s="134"/>
      <c r="L574" s="35"/>
      <c r="M574" s="65"/>
      <c r="N574" s="36"/>
      <c r="O574" s="36"/>
      <c r="P574" s="36"/>
      <c r="Q574" s="36"/>
      <c r="R574" s="36"/>
      <c r="S574" s="36"/>
      <c r="T574" s="66"/>
      <c r="AT574" s="18" t="s">
        <v>1883</v>
      </c>
      <c r="AU574" s="18" t="s">
        <v>1828</v>
      </c>
    </row>
    <row r="575" spans="2:51" s="12" customFormat="1" ht="13.5">
      <c r="B575" s="184"/>
      <c r="D575" s="173" t="s">
        <v>1885</v>
      </c>
      <c r="E575" s="197" t="s">
        <v>1766</v>
      </c>
      <c r="F575" s="198" t="s">
        <v>1912</v>
      </c>
      <c r="H575" s="193" t="s">
        <v>1766</v>
      </c>
      <c r="I575" s="189"/>
      <c r="L575" s="184"/>
      <c r="M575" s="190"/>
      <c r="N575" s="191"/>
      <c r="O575" s="191"/>
      <c r="P575" s="191"/>
      <c r="Q575" s="191"/>
      <c r="R575" s="191"/>
      <c r="S575" s="191"/>
      <c r="T575" s="192"/>
      <c r="AT575" s="193" t="s">
        <v>1885</v>
      </c>
      <c r="AU575" s="193" t="s">
        <v>1828</v>
      </c>
      <c r="AV575" s="12" t="s">
        <v>1767</v>
      </c>
      <c r="AW575" s="12" t="s">
        <v>1783</v>
      </c>
      <c r="AX575" s="12" t="s">
        <v>1820</v>
      </c>
      <c r="AY575" s="193" t="s">
        <v>1872</v>
      </c>
    </row>
    <row r="576" spans="2:51" s="11" customFormat="1" ht="13.5">
      <c r="B576" s="176"/>
      <c r="D576" s="173" t="s">
        <v>1885</v>
      </c>
      <c r="E576" s="177" t="s">
        <v>1766</v>
      </c>
      <c r="F576" s="178" t="s">
        <v>415</v>
      </c>
      <c r="H576" s="179">
        <v>20</v>
      </c>
      <c r="I576" s="180"/>
      <c r="L576" s="176"/>
      <c r="M576" s="181"/>
      <c r="N576" s="182"/>
      <c r="O576" s="182"/>
      <c r="P576" s="182"/>
      <c r="Q576" s="182"/>
      <c r="R576" s="182"/>
      <c r="S576" s="182"/>
      <c r="T576" s="183"/>
      <c r="AT576" s="177" t="s">
        <v>1885</v>
      </c>
      <c r="AU576" s="177" t="s">
        <v>1828</v>
      </c>
      <c r="AV576" s="11" t="s">
        <v>1828</v>
      </c>
      <c r="AW576" s="11" t="s">
        <v>1783</v>
      </c>
      <c r="AX576" s="11" t="s">
        <v>1820</v>
      </c>
      <c r="AY576" s="177" t="s">
        <v>1872</v>
      </c>
    </row>
    <row r="577" spans="2:51" s="11" customFormat="1" ht="13.5">
      <c r="B577" s="176"/>
      <c r="D577" s="173" t="s">
        <v>1885</v>
      </c>
      <c r="E577" s="177" t="s">
        <v>1766</v>
      </c>
      <c r="F577" s="178" t="s">
        <v>416</v>
      </c>
      <c r="H577" s="179">
        <v>45</v>
      </c>
      <c r="I577" s="180"/>
      <c r="L577" s="176"/>
      <c r="M577" s="181"/>
      <c r="N577" s="182"/>
      <c r="O577" s="182"/>
      <c r="P577" s="182"/>
      <c r="Q577" s="182"/>
      <c r="R577" s="182"/>
      <c r="S577" s="182"/>
      <c r="T577" s="183"/>
      <c r="AT577" s="177" t="s">
        <v>1885</v>
      </c>
      <c r="AU577" s="177" t="s">
        <v>1828</v>
      </c>
      <c r="AV577" s="11" t="s">
        <v>1828</v>
      </c>
      <c r="AW577" s="11" t="s">
        <v>1783</v>
      </c>
      <c r="AX577" s="11" t="s">
        <v>1820</v>
      </c>
      <c r="AY577" s="177" t="s">
        <v>1872</v>
      </c>
    </row>
    <row r="578" spans="2:51" s="11" customFormat="1" ht="13.5">
      <c r="B578" s="176"/>
      <c r="D578" s="173" t="s">
        <v>1885</v>
      </c>
      <c r="E578" s="177" t="s">
        <v>1766</v>
      </c>
      <c r="F578" s="178" t="s">
        <v>417</v>
      </c>
      <c r="H578" s="179">
        <v>15</v>
      </c>
      <c r="I578" s="180"/>
      <c r="L578" s="176"/>
      <c r="M578" s="181"/>
      <c r="N578" s="182"/>
      <c r="O578" s="182"/>
      <c r="P578" s="182"/>
      <c r="Q578" s="182"/>
      <c r="R578" s="182"/>
      <c r="S578" s="182"/>
      <c r="T578" s="183"/>
      <c r="AT578" s="177" t="s">
        <v>1885</v>
      </c>
      <c r="AU578" s="177" t="s">
        <v>1828</v>
      </c>
      <c r="AV578" s="11" t="s">
        <v>1828</v>
      </c>
      <c r="AW578" s="11" t="s">
        <v>1783</v>
      </c>
      <c r="AX578" s="11" t="s">
        <v>1820</v>
      </c>
      <c r="AY578" s="177" t="s">
        <v>1872</v>
      </c>
    </row>
    <row r="579" spans="2:51" s="11" customFormat="1" ht="13.5">
      <c r="B579" s="176"/>
      <c r="D579" s="173" t="s">
        <v>1885</v>
      </c>
      <c r="E579" s="177" t="s">
        <v>1766</v>
      </c>
      <c r="F579" s="178" t="s">
        <v>418</v>
      </c>
      <c r="H579" s="179">
        <v>15</v>
      </c>
      <c r="I579" s="180"/>
      <c r="L579" s="176"/>
      <c r="M579" s="181"/>
      <c r="N579" s="182"/>
      <c r="O579" s="182"/>
      <c r="P579" s="182"/>
      <c r="Q579" s="182"/>
      <c r="R579" s="182"/>
      <c r="S579" s="182"/>
      <c r="T579" s="183"/>
      <c r="AT579" s="177" t="s">
        <v>1885</v>
      </c>
      <c r="AU579" s="177" t="s">
        <v>1828</v>
      </c>
      <c r="AV579" s="11" t="s">
        <v>1828</v>
      </c>
      <c r="AW579" s="11" t="s">
        <v>1783</v>
      </c>
      <c r="AX579" s="11" t="s">
        <v>1820</v>
      </c>
      <c r="AY579" s="177" t="s">
        <v>1872</v>
      </c>
    </row>
    <row r="580" spans="2:51" s="11" customFormat="1" ht="13.5">
      <c r="B580" s="176"/>
      <c r="D580" s="173" t="s">
        <v>1885</v>
      </c>
      <c r="E580" s="177" t="s">
        <v>1766</v>
      </c>
      <c r="F580" s="178" t="s">
        <v>419</v>
      </c>
      <c r="H580" s="179">
        <v>5</v>
      </c>
      <c r="I580" s="180"/>
      <c r="L580" s="176"/>
      <c r="M580" s="181"/>
      <c r="N580" s="182"/>
      <c r="O580" s="182"/>
      <c r="P580" s="182"/>
      <c r="Q580" s="182"/>
      <c r="R580" s="182"/>
      <c r="S580" s="182"/>
      <c r="T580" s="183"/>
      <c r="AT580" s="177" t="s">
        <v>1885</v>
      </c>
      <c r="AU580" s="177" t="s">
        <v>1828</v>
      </c>
      <c r="AV580" s="11" t="s">
        <v>1828</v>
      </c>
      <c r="AW580" s="11" t="s">
        <v>1783</v>
      </c>
      <c r="AX580" s="11" t="s">
        <v>1820</v>
      </c>
      <c r="AY580" s="177" t="s">
        <v>1872</v>
      </c>
    </row>
    <row r="581" spans="2:51" s="11" customFormat="1" ht="13.5">
      <c r="B581" s="176"/>
      <c r="D581" s="173" t="s">
        <v>1885</v>
      </c>
      <c r="E581" s="177" t="s">
        <v>1766</v>
      </c>
      <c r="F581" s="178" t="s">
        <v>420</v>
      </c>
      <c r="H581" s="179">
        <v>20</v>
      </c>
      <c r="I581" s="180"/>
      <c r="L581" s="176"/>
      <c r="M581" s="181"/>
      <c r="N581" s="182"/>
      <c r="O581" s="182"/>
      <c r="P581" s="182"/>
      <c r="Q581" s="182"/>
      <c r="R581" s="182"/>
      <c r="S581" s="182"/>
      <c r="T581" s="183"/>
      <c r="AT581" s="177" t="s">
        <v>1885</v>
      </c>
      <c r="AU581" s="177" t="s">
        <v>1828</v>
      </c>
      <c r="AV581" s="11" t="s">
        <v>1828</v>
      </c>
      <c r="AW581" s="11" t="s">
        <v>1783</v>
      </c>
      <c r="AX581" s="11" t="s">
        <v>1820</v>
      </c>
      <c r="AY581" s="177" t="s">
        <v>1872</v>
      </c>
    </row>
    <row r="582" spans="2:51" s="11" customFormat="1" ht="13.5">
      <c r="B582" s="176"/>
      <c r="D582" s="173" t="s">
        <v>1885</v>
      </c>
      <c r="E582" s="177" t="s">
        <v>1766</v>
      </c>
      <c r="F582" s="178" t="s">
        <v>421</v>
      </c>
      <c r="H582" s="179">
        <v>112</v>
      </c>
      <c r="I582" s="180"/>
      <c r="L582" s="176"/>
      <c r="M582" s="181"/>
      <c r="N582" s="182"/>
      <c r="O582" s="182"/>
      <c r="P582" s="182"/>
      <c r="Q582" s="182"/>
      <c r="R582" s="182"/>
      <c r="S582" s="182"/>
      <c r="T582" s="183"/>
      <c r="AT582" s="177" t="s">
        <v>1885</v>
      </c>
      <c r="AU582" s="177" t="s">
        <v>1828</v>
      </c>
      <c r="AV582" s="11" t="s">
        <v>1828</v>
      </c>
      <c r="AW582" s="11" t="s">
        <v>1783</v>
      </c>
      <c r="AX582" s="11" t="s">
        <v>1820</v>
      </c>
      <c r="AY582" s="177" t="s">
        <v>1872</v>
      </c>
    </row>
    <row r="583" spans="2:51" s="11" customFormat="1" ht="13.5">
      <c r="B583" s="176"/>
      <c r="D583" s="173" t="s">
        <v>1885</v>
      </c>
      <c r="E583" s="177" t="s">
        <v>1766</v>
      </c>
      <c r="F583" s="178" t="s">
        <v>1243</v>
      </c>
      <c r="H583" s="179">
        <v>150</v>
      </c>
      <c r="I583" s="180"/>
      <c r="L583" s="176"/>
      <c r="M583" s="181"/>
      <c r="N583" s="182"/>
      <c r="O583" s="182"/>
      <c r="P583" s="182"/>
      <c r="Q583" s="182"/>
      <c r="R583" s="182"/>
      <c r="S583" s="182"/>
      <c r="T583" s="183"/>
      <c r="AT583" s="177" t="s">
        <v>1885</v>
      </c>
      <c r="AU583" s="177" t="s">
        <v>1828</v>
      </c>
      <c r="AV583" s="11" t="s">
        <v>1828</v>
      </c>
      <c r="AW583" s="11" t="s">
        <v>1783</v>
      </c>
      <c r="AX583" s="11" t="s">
        <v>1820</v>
      </c>
      <c r="AY583" s="177" t="s">
        <v>1872</v>
      </c>
    </row>
    <row r="584" spans="2:51" s="11" customFormat="1" ht="13.5">
      <c r="B584" s="176"/>
      <c r="D584" s="173" t="s">
        <v>1885</v>
      </c>
      <c r="E584" s="177" t="s">
        <v>1766</v>
      </c>
      <c r="F584" s="178" t="s">
        <v>1766</v>
      </c>
      <c r="H584" s="179">
        <v>0</v>
      </c>
      <c r="I584" s="180"/>
      <c r="L584" s="176"/>
      <c r="M584" s="181"/>
      <c r="N584" s="182"/>
      <c r="O584" s="182"/>
      <c r="P584" s="182"/>
      <c r="Q584" s="182"/>
      <c r="R584" s="182"/>
      <c r="S584" s="182"/>
      <c r="T584" s="183"/>
      <c r="AT584" s="177" t="s">
        <v>1885</v>
      </c>
      <c r="AU584" s="177" t="s">
        <v>1828</v>
      </c>
      <c r="AV584" s="11" t="s">
        <v>1828</v>
      </c>
      <c r="AW584" s="11" t="s">
        <v>1783</v>
      </c>
      <c r="AX584" s="11" t="s">
        <v>1820</v>
      </c>
      <c r="AY584" s="177" t="s">
        <v>1872</v>
      </c>
    </row>
    <row r="585" spans="2:51" s="12" customFormat="1" ht="13.5">
      <c r="B585" s="184"/>
      <c r="D585" s="173" t="s">
        <v>1885</v>
      </c>
      <c r="E585" s="197" t="s">
        <v>1766</v>
      </c>
      <c r="F585" s="198" t="s">
        <v>422</v>
      </c>
      <c r="H585" s="193" t="s">
        <v>1766</v>
      </c>
      <c r="I585" s="189"/>
      <c r="L585" s="184"/>
      <c r="M585" s="190"/>
      <c r="N585" s="191"/>
      <c r="O585" s="191"/>
      <c r="P585" s="191"/>
      <c r="Q585" s="191"/>
      <c r="R585" s="191"/>
      <c r="S585" s="191"/>
      <c r="T585" s="192"/>
      <c r="AT585" s="193" t="s">
        <v>1885</v>
      </c>
      <c r="AU585" s="193" t="s">
        <v>1828</v>
      </c>
      <c r="AV585" s="12" t="s">
        <v>1767</v>
      </c>
      <c r="AW585" s="12" t="s">
        <v>1783</v>
      </c>
      <c r="AX585" s="12" t="s">
        <v>1820</v>
      </c>
      <c r="AY585" s="193" t="s">
        <v>1872</v>
      </c>
    </row>
    <row r="586" spans="2:51" s="11" customFormat="1" ht="13.5">
      <c r="B586" s="176"/>
      <c r="D586" s="173" t="s">
        <v>1885</v>
      </c>
      <c r="E586" s="177" t="s">
        <v>1766</v>
      </c>
      <c r="F586" s="178" t="s">
        <v>423</v>
      </c>
      <c r="H586" s="179">
        <v>85</v>
      </c>
      <c r="I586" s="180"/>
      <c r="L586" s="176"/>
      <c r="M586" s="181"/>
      <c r="N586" s="182"/>
      <c r="O586" s="182"/>
      <c r="P586" s="182"/>
      <c r="Q586" s="182"/>
      <c r="R586" s="182"/>
      <c r="S586" s="182"/>
      <c r="T586" s="183"/>
      <c r="AT586" s="177" t="s">
        <v>1885</v>
      </c>
      <c r="AU586" s="177" t="s">
        <v>1828</v>
      </c>
      <c r="AV586" s="11" t="s">
        <v>1828</v>
      </c>
      <c r="AW586" s="11" t="s">
        <v>1783</v>
      </c>
      <c r="AX586" s="11" t="s">
        <v>1820</v>
      </c>
      <c r="AY586" s="177" t="s">
        <v>1872</v>
      </c>
    </row>
    <row r="587" spans="2:51" s="11" customFormat="1" ht="13.5">
      <c r="B587" s="176"/>
      <c r="D587" s="173" t="s">
        <v>1885</v>
      </c>
      <c r="E587" s="177" t="s">
        <v>1766</v>
      </c>
      <c r="F587" s="178" t="s">
        <v>424</v>
      </c>
      <c r="H587" s="179">
        <v>58</v>
      </c>
      <c r="I587" s="180"/>
      <c r="L587" s="176"/>
      <c r="M587" s="181"/>
      <c r="N587" s="182"/>
      <c r="O587" s="182"/>
      <c r="P587" s="182"/>
      <c r="Q587" s="182"/>
      <c r="R587" s="182"/>
      <c r="S587" s="182"/>
      <c r="T587" s="183"/>
      <c r="AT587" s="177" t="s">
        <v>1885</v>
      </c>
      <c r="AU587" s="177" t="s">
        <v>1828</v>
      </c>
      <c r="AV587" s="11" t="s">
        <v>1828</v>
      </c>
      <c r="AW587" s="11" t="s">
        <v>1783</v>
      </c>
      <c r="AX587" s="11" t="s">
        <v>1820</v>
      </c>
      <c r="AY587" s="177" t="s">
        <v>1872</v>
      </c>
    </row>
    <row r="588" spans="2:51" s="11" customFormat="1" ht="13.5">
      <c r="B588" s="176"/>
      <c r="D588" s="173" t="s">
        <v>1885</v>
      </c>
      <c r="E588" s="177" t="s">
        <v>1766</v>
      </c>
      <c r="F588" s="178" t="s">
        <v>425</v>
      </c>
      <c r="H588" s="179">
        <v>180</v>
      </c>
      <c r="I588" s="180"/>
      <c r="L588" s="176"/>
      <c r="M588" s="181"/>
      <c r="N588" s="182"/>
      <c r="O588" s="182"/>
      <c r="P588" s="182"/>
      <c r="Q588" s="182"/>
      <c r="R588" s="182"/>
      <c r="S588" s="182"/>
      <c r="T588" s="183"/>
      <c r="AT588" s="177" t="s">
        <v>1885</v>
      </c>
      <c r="AU588" s="177" t="s">
        <v>1828</v>
      </c>
      <c r="AV588" s="11" t="s">
        <v>1828</v>
      </c>
      <c r="AW588" s="11" t="s">
        <v>1783</v>
      </c>
      <c r="AX588" s="11" t="s">
        <v>1820</v>
      </c>
      <c r="AY588" s="177" t="s">
        <v>1872</v>
      </c>
    </row>
    <row r="589" spans="2:51" s="11" customFormat="1" ht="13.5">
      <c r="B589" s="176"/>
      <c r="D589" s="173" t="s">
        <v>1885</v>
      </c>
      <c r="E589" s="177" t="s">
        <v>1766</v>
      </c>
      <c r="F589" s="178" t="s">
        <v>426</v>
      </c>
      <c r="H589" s="179">
        <v>140</v>
      </c>
      <c r="I589" s="180"/>
      <c r="L589" s="176"/>
      <c r="M589" s="181"/>
      <c r="N589" s="182"/>
      <c r="O589" s="182"/>
      <c r="P589" s="182"/>
      <c r="Q589" s="182"/>
      <c r="R589" s="182"/>
      <c r="S589" s="182"/>
      <c r="T589" s="183"/>
      <c r="AT589" s="177" t="s">
        <v>1885</v>
      </c>
      <c r="AU589" s="177" t="s">
        <v>1828</v>
      </c>
      <c r="AV589" s="11" t="s">
        <v>1828</v>
      </c>
      <c r="AW589" s="11" t="s">
        <v>1783</v>
      </c>
      <c r="AX589" s="11" t="s">
        <v>1820</v>
      </c>
      <c r="AY589" s="177" t="s">
        <v>1872</v>
      </c>
    </row>
    <row r="590" spans="2:51" s="11" customFormat="1" ht="13.5">
      <c r="B590" s="176"/>
      <c r="D590" s="173" t="s">
        <v>1885</v>
      </c>
      <c r="E590" s="177" t="s">
        <v>1766</v>
      </c>
      <c r="F590" s="178" t="s">
        <v>427</v>
      </c>
      <c r="H590" s="179">
        <v>122</v>
      </c>
      <c r="I590" s="180"/>
      <c r="L590" s="176"/>
      <c r="M590" s="181"/>
      <c r="N590" s="182"/>
      <c r="O590" s="182"/>
      <c r="P590" s="182"/>
      <c r="Q590" s="182"/>
      <c r="R590" s="182"/>
      <c r="S590" s="182"/>
      <c r="T590" s="183"/>
      <c r="AT590" s="177" t="s">
        <v>1885</v>
      </c>
      <c r="AU590" s="177" t="s">
        <v>1828</v>
      </c>
      <c r="AV590" s="11" t="s">
        <v>1828</v>
      </c>
      <c r="AW590" s="11" t="s">
        <v>1783</v>
      </c>
      <c r="AX590" s="11" t="s">
        <v>1820</v>
      </c>
      <c r="AY590" s="177" t="s">
        <v>1872</v>
      </c>
    </row>
    <row r="591" spans="2:51" s="11" customFormat="1" ht="13.5">
      <c r="B591" s="176"/>
      <c r="D591" s="173" t="s">
        <v>1885</v>
      </c>
      <c r="E591" s="177" t="s">
        <v>1766</v>
      </c>
      <c r="F591" s="178" t="s">
        <v>428</v>
      </c>
      <c r="H591" s="179">
        <v>225</v>
      </c>
      <c r="I591" s="180"/>
      <c r="L591" s="176"/>
      <c r="M591" s="181"/>
      <c r="N591" s="182"/>
      <c r="O591" s="182"/>
      <c r="P591" s="182"/>
      <c r="Q591" s="182"/>
      <c r="R591" s="182"/>
      <c r="S591" s="182"/>
      <c r="T591" s="183"/>
      <c r="AT591" s="177" t="s">
        <v>1885</v>
      </c>
      <c r="AU591" s="177" t="s">
        <v>1828</v>
      </c>
      <c r="AV591" s="11" t="s">
        <v>1828</v>
      </c>
      <c r="AW591" s="11" t="s">
        <v>1783</v>
      </c>
      <c r="AX591" s="11" t="s">
        <v>1820</v>
      </c>
      <c r="AY591" s="177" t="s">
        <v>1872</v>
      </c>
    </row>
    <row r="592" spans="2:51" s="11" customFormat="1" ht="13.5">
      <c r="B592" s="176"/>
      <c r="D592" s="173" t="s">
        <v>1885</v>
      </c>
      <c r="E592" s="177" t="s">
        <v>1766</v>
      </c>
      <c r="F592" s="178" t="s">
        <v>1766</v>
      </c>
      <c r="H592" s="179">
        <v>0</v>
      </c>
      <c r="I592" s="180"/>
      <c r="L592" s="176"/>
      <c r="M592" s="181"/>
      <c r="N592" s="182"/>
      <c r="O592" s="182"/>
      <c r="P592" s="182"/>
      <c r="Q592" s="182"/>
      <c r="R592" s="182"/>
      <c r="S592" s="182"/>
      <c r="T592" s="183"/>
      <c r="AT592" s="177" t="s">
        <v>1885</v>
      </c>
      <c r="AU592" s="177" t="s">
        <v>1828</v>
      </c>
      <c r="AV592" s="11" t="s">
        <v>1828</v>
      </c>
      <c r="AW592" s="11" t="s">
        <v>1783</v>
      </c>
      <c r="AX592" s="11" t="s">
        <v>1820</v>
      </c>
      <c r="AY592" s="177" t="s">
        <v>1872</v>
      </c>
    </row>
    <row r="593" spans="2:51" s="11" customFormat="1" ht="13.5">
      <c r="B593" s="176"/>
      <c r="D593" s="173" t="s">
        <v>1885</v>
      </c>
      <c r="E593" s="177" t="s">
        <v>1766</v>
      </c>
      <c r="F593" s="178" t="s">
        <v>429</v>
      </c>
      <c r="H593" s="179">
        <v>340</v>
      </c>
      <c r="I593" s="180"/>
      <c r="L593" s="176"/>
      <c r="M593" s="181"/>
      <c r="N593" s="182"/>
      <c r="O593" s="182"/>
      <c r="P593" s="182"/>
      <c r="Q593" s="182"/>
      <c r="R593" s="182"/>
      <c r="S593" s="182"/>
      <c r="T593" s="183"/>
      <c r="AT593" s="177" t="s">
        <v>1885</v>
      </c>
      <c r="AU593" s="177" t="s">
        <v>1828</v>
      </c>
      <c r="AV593" s="11" t="s">
        <v>1828</v>
      </c>
      <c r="AW593" s="11" t="s">
        <v>1783</v>
      </c>
      <c r="AX593" s="11" t="s">
        <v>1820</v>
      </c>
      <c r="AY593" s="177" t="s">
        <v>1872</v>
      </c>
    </row>
    <row r="594" spans="2:51" s="13" customFormat="1" ht="13.5">
      <c r="B594" s="199"/>
      <c r="D594" s="185" t="s">
        <v>1885</v>
      </c>
      <c r="E594" s="200" t="s">
        <v>1766</v>
      </c>
      <c r="F594" s="201" t="s">
        <v>1916</v>
      </c>
      <c r="H594" s="202">
        <v>1532</v>
      </c>
      <c r="I594" s="203"/>
      <c r="L594" s="199"/>
      <c r="M594" s="204"/>
      <c r="N594" s="205"/>
      <c r="O594" s="205"/>
      <c r="P594" s="205"/>
      <c r="Q594" s="205"/>
      <c r="R594" s="205"/>
      <c r="S594" s="205"/>
      <c r="T594" s="206"/>
      <c r="AT594" s="207" t="s">
        <v>1885</v>
      </c>
      <c r="AU594" s="207" t="s">
        <v>1828</v>
      </c>
      <c r="AV594" s="13" t="s">
        <v>1879</v>
      </c>
      <c r="AW594" s="13" t="s">
        <v>1783</v>
      </c>
      <c r="AX594" s="13" t="s">
        <v>1767</v>
      </c>
      <c r="AY594" s="207" t="s">
        <v>1872</v>
      </c>
    </row>
    <row r="595" spans="2:65" s="1" customFormat="1" ht="31.5" customHeight="1">
      <c r="B595" s="160"/>
      <c r="C595" s="161" t="s">
        <v>1587</v>
      </c>
      <c r="D595" s="161" t="s">
        <v>1874</v>
      </c>
      <c r="E595" s="162" t="s">
        <v>497</v>
      </c>
      <c r="F595" s="163" t="s">
        <v>498</v>
      </c>
      <c r="G595" s="164" t="s">
        <v>1877</v>
      </c>
      <c r="H595" s="165">
        <v>5295</v>
      </c>
      <c r="I595" s="166"/>
      <c r="J595" s="167">
        <f>ROUND(I595*H595,2)</f>
        <v>0</v>
      </c>
      <c r="K595" s="163" t="s">
        <v>1878</v>
      </c>
      <c r="L595" s="35"/>
      <c r="M595" s="168" t="s">
        <v>1766</v>
      </c>
      <c r="N595" s="169" t="s">
        <v>1791</v>
      </c>
      <c r="O595" s="36"/>
      <c r="P595" s="170">
        <f>O595*H595</f>
        <v>0</v>
      </c>
      <c r="Q595" s="170">
        <v>0</v>
      </c>
      <c r="R595" s="170">
        <f>Q595*H595</f>
        <v>0</v>
      </c>
      <c r="S595" s="170">
        <v>0</v>
      </c>
      <c r="T595" s="171">
        <f>S595*H595</f>
        <v>0</v>
      </c>
      <c r="AR595" s="18" t="s">
        <v>1879</v>
      </c>
      <c r="AT595" s="18" t="s">
        <v>1874</v>
      </c>
      <c r="AU595" s="18" t="s">
        <v>1828</v>
      </c>
      <c r="AY595" s="18" t="s">
        <v>1872</v>
      </c>
      <c r="BE595" s="172">
        <f>IF(N595="základní",J595,0)</f>
        <v>0</v>
      </c>
      <c r="BF595" s="172">
        <f>IF(N595="snížená",J595,0)</f>
        <v>0</v>
      </c>
      <c r="BG595" s="172">
        <f>IF(N595="zákl. přenesená",J595,0)</f>
        <v>0</v>
      </c>
      <c r="BH595" s="172">
        <f>IF(N595="sníž. přenesená",J595,0)</f>
        <v>0</v>
      </c>
      <c r="BI595" s="172">
        <f>IF(N595="nulová",J595,0)</f>
        <v>0</v>
      </c>
      <c r="BJ595" s="18" t="s">
        <v>1767</v>
      </c>
      <c r="BK595" s="172">
        <f>ROUND(I595*H595,2)</f>
        <v>0</v>
      </c>
      <c r="BL595" s="18" t="s">
        <v>1879</v>
      </c>
      <c r="BM595" s="18" t="s">
        <v>499</v>
      </c>
    </row>
    <row r="596" spans="2:47" s="1" customFormat="1" ht="27">
      <c r="B596" s="35"/>
      <c r="D596" s="173" t="s">
        <v>1881</v>
      </c>
      <c r="F596" s="174" t="s">
        <v>500</v>
      </c>
      <c r="I596" s="134"/>
      <c r="L596" s="35"/>
      <c r="M596" s="65"/>
      <c r="N596" s="36"/>
      <c r="O596" s="36"/>
      <c r="P596" s="36"/>
      <c r="Q596" s="36"/>
      <c r="R596" s="36"/>
      <c r="S596" s="36"/>
      <c r="T596" s="66"/>
      <c r="AT596" s="18" t="s">
        <v>1881</v>
      </c>
      <c r="AU596" s="18" t="s">
        <v>1828</v>
      </c>
    </row>
    <row r="597" spans="2:47" s="1" customFormat="1" ht="27">
      <c r="B597" s="35"/>
      <c r="D597" s="173" t="s">
        <v>1883</v>
      </c>
      <c r="F597" s="175" t="s">
        <v>1415</v>
      </c>
      <c r="I597" s="134"/>
      <c r="L597" s="35"/>
      <c r="M597" s="65"/>
      <c r="N597" s="36"/>
      <c r="O597" s="36"/>
      <c r="P597" s="36"/>
      <c r="Q597" s="36"/>
      <c r="R597" s="36"/>
      <c r="S597" s="36"/>
      <c r="T597" s="66"/>
      <c r="AT597" s="18" t="s">
        <v>1883</v>
      </c>
      <c r="AU597" s="18" t="s">
        <v>1828</v>
      </c>
    </row>
    <row r="598" spans="2:51" s="12" customFormat="1" ht="13.5">
      <c r="B598" s="184"/>
      <c r="D598" s="173" t="s">
        <v>1885</v>
      </c>
      <c r="E598" s="197" t="s">
        <v>1766</v>
      </c>
      <c r="F598" s="198" t="s">
        <v>439</v>
      </c>
      <c r="H598" s="193" t="s">
        <v>1766</v>
      </c>
      <c r="I598" s="189"/>
      <c r="L598" s="184"/>
      <c r="M598" s="190"/>
      <c r="N598" s="191"/>
      <c r="O598" s="191"/>
      <c r="P598" s="191"/>
      <c r="Q598" s="191"/>
      <c r="R598" s="191"/>
      <c r="S598" s="191"/>
      <c r="T598" s="192"/>
      <c r="AT598" s="193" t="s">
        <v>1885</v>
      </c>
      <c r="AU598" s="193" t="s">
        <v>1828</v>
      </c>
      <c r="AV598" s="12" t="s">
        <v>1767</v>
      </c>
      <c r="AW598" s="12" t="s">
        <v>1783</v>
      </c>
      <c r="AX598" s="12" t="s">
        <v>1820</v>
      </c>
      <c r="AY598" s="193" t="s">
        <v>1872</v>
      </c>
    </row>
    <row r="599" spans="2:51" s="11" customFormat="1" ht="13.5">
      <c r="B599" s="176"/>
      <c r="D599" s="173" t="s">
        <v>1885</v>
      </c>
      <c r="E599" s="177" t="s">
        <v>1766</v>
      </c>
      <c r="F599" s="178" t="s">
        <v>440</v>
      </c>
      <c r="H599" s="179">
        <v>2930</v>
      </c>
      <c r="I599" s="180"/>
      <c r="L599" s="176"/>
      <c r="M599" s="181"/>
      <c r="N599" s="182"/>
      <c r="O599" s="182"/>
      <c r="P599" s="182"/>
      <c r="Q599" s="182"/>
      <c r="R599" s="182"/>
      <c r="S599" s="182"/>
      <c r="T599" s="183"/>
      <c r="AT599" s="177" t="s">
        <v>1885</v>
      </c>
      <c r="AU599" s="177" t="s">
        <v>1828</v>
      </c>
      <c r="AV599" s="11" t="s">
        <v>1828</v>
      </c>
      <c r="AW599" s="11" t="s">
        <v>1783</v>
      </c>
      <c r="AX599" s="11" t="s">
        <v>1820</v>
      </c>
      <c r="AY599" s="177" t="s">
        <v>1872</v>
      </c>
    </row>
    <row r="600" spans="2:51" s="11" customFormat="1" ht="13.5">
      <c r="B600" s="176"/>
      <c r="D600" s="173" t="s">
        <v>1885</v>
      </c>
      <c r="E600" s="177" t="s">
        <v>1766</v>
      </c>
      <c r="F600" s="178" t="s">
        <v>441</v>
      </c>
      <c r="H600" s="179">
        <v>1550</v>
      </c>
      <c r="I600" s="180"/>
      <c r="L600" s="176"/>
      <c r="M600" s="181"/>
      <c r="N600" s="182"/>
      <c r="O600" s="182"/>
      <c r="P600" s="182"/>
      <c r="Q600" s="182"/>
      <c r="R600" s="182"/>
      <c r="S600" s="182"/>
      <c r="T600" s="183"/>
      <c r="AT600" s="177" t="s">
        <v>1885</v>
      </c>
      <c r="AU600" s="177" t="s">
        <v>1828</v>
      </c>
      <c r="AV600" s="11" t="s">
        <v>1828</v>
      </c>
      <c r="AW600" s="11" t="s">
        <v>1783</v>
      </c>
      <c r="AX600" s="11" t="s">
        <v>1820</v>
      </c>
      <c r="AY600" s="177" t="s">
        <v>1872</v>
      </c>
    </row>
    <row r="601" spans="2:51" s="11" customFormat="1" ht="13.5">
      <c r="B601" s="176"/>
      <c r="D601" s="173" t="s">
        <v>1885</v>
      </c>
      <c r="E601" s="177" t="s">
        <v>1766</v>
      </c>
      <c r="F601" s="178" t="s">
        <v>1766</v>
      </c>
      <c r="H601" s="179">
        <v>0</v>
      </c>
      <c r="I601" s="180"/>
      <c r="L601" s="176"/>
      <c r="M601" s="181"/>
      <c r="N601" s="182"/>
      <c r="O601" s="182"/>
      <c r="P601" s="182"/>
      <c r="Q601" s="182"/>
      <c r="R601" s="182"/>
      <c r="S601" s="182"/>
      <c r="T601" s="183"/>
      <c r="AT601" s="177" t="s">
        <v>1885</v>
      </c>
      <c r="AU601" s="177" t="s">
        <v>1828</v>
      </c>
      <c r="AV601" s="11" t="s">
        <v>1828</v>
      </c>
      <c r="AW601" s="11" t="s">
        <v>1783</v>
      </c>
      <c r="AX601" s="11" t="s">
        <v>1820</v>
      </c>
      <c r="AY601" s="177" t="s">
        <v>1872</v>
      </c>
    </row>
    <row r="602" spans="2:51" s="12" customFormat="1" ht="13.5">
      <c r="B602" s="184"/>
      <c r="D602" s="173" t="s">
        <v>1885</v>
      </c>
      <c r="E602" s="197" t="s">
        <v>1766</v>
      </c>
      <c r="F602" s="198" t="s">
        <v>436</v>
      </c>
      <c r="H602" s="193" t="s">
        <v>1766</v>
      </c>
      <c r="I602" s="189"/>
      <c r="L602" s="184"/>
      <c r="M602" s="190"/>
      <c r="N602" s="191"/>
      <c r="O602" s="191"/>
      <c r="P602" s="191"/>
      <c r="Q602" s="191"/>
      <c r="R602" s="191"/>
      <c r="S602" s="191"/>
      <c r="T602" s="192"/>
      <c r="AT602" s="193" t="s">
        <v>1885</v>
      </c>
      <c r="AU602" s="193" t="s">
        <v>1828</v>
      </c>
      <c r="AV602" s="12" t="s">
        <v>1767</v>
      </c>
      <c r="AW602" s="12" t="s">
        <v>1783</v>
      </c>
      <c r="AX602" s="12" t="s">
        <v>1820</v>
      </c>
      <c r="AY602" s="193" t="s">
        <v>1872</v>
      </c>
    </row>
    <row r="603" spans="2:51" s="11" customFormat="1" ht="13.5">
      <c r="B603" s="176"/>
      <c r="D603" s="173" t="s">
        <v>1885</v>
      </c>
      <c r="E603" s="177" t="s">
        <v>1766</v>
      </c>
      <c r="F603" s="178" t="s">
        <v>437</v>
      </c>
      <c r="H603" s="179">
        <v>590</v>
      </c>
      <c r="I603" s="180"/>
      <c r="L603" s="176"/>
      <c r="M603" s="181"/>
      <c r="N603" s="182"/>
      <c r="O603" s="182"/>
      <c r="P603" s="182"/>
      <c r="Q603" s="182"/>
      <c r="R603" s="182"/>
      <c r="S603" s="182"/>
      <c r="T603" s="183"/>
      <c r="AT603" s="177" t="s">
        <v>1885</v>
      </c>
      <c r="AU603" s="177" t="s">
        <v>1828</v>
      </c>
      <c r="AV603" s="11" t="s">
        <v>1828</v>
      </c>
      <c r="AW603" s="11" t="s">
        <v>1783</v>
      </c>
      <c r="AX603" s="11" t="s">
        <v>1820</v>
      </c>
      <c r="AY603" s="177" t="s">
        <v>1872</v>
      </c>
    </row>
    <row r="604" spans="2:51" s="11" customFormat="1" ht="13.5">
      <c r="B604" s="176"/>
      <c r="D604" s="173" t="s">
        <v>1885</v>
      </c>
      <c r="E604" s="177" t="s">
        <v>1766</v>
      </c>
      <c r="F604" s="178" t="s">
        <v>438</v>
      </c>
      <c r="H604" s="179">
        <v>225</v>
      </c>
      <c r="I604" s="180"/>
      <c r="L604" s="176"/>
      <c r="M604" s="181"/>
      <c r="N604" s="182"/>
      <c r="O604" s="182"/>
      <c r="P604" s="182"/>
      <c r="Q604" s="182"/>
      <c r="R604" s="182"/>
      <c r="S604" s="182"/>
      <c r="T604" s="183"/>
      <c r="AT604" s="177" t="s">
        <v>1885</v>
      </c>
      <c r="AU604" s="177" t="s">
        <v>1828</v>
      </c>
      <c r="AV604" s="11" t="s">
        <v>1828</v>
      </c>
      <c r="AW604" s="11" t="s">
        <v>1783</v>
      </c>
      <c r="AX604" s="11" t="s">
        <v>1820</v>
      </c>
      <c r="AY604" s="177" t="s">
        <v>1872</v>
      </c>
    </row>
    <row r="605" spans="2:51" s="13" customFormat="1" ht="13.5">
      <c r="B605" s="199"/>
      <c r="D605" s="185" t="s">
        <v>1885</v>
      </c>
      <c r="E605" s="200" t="s">
        <v>1766</v>
      </c>
      <c r="F605" s="201" t="s">
        <v>1916</v>
      </c>
      <c r="H605" s="202">
        <v>5295</v>
      </c>
      <c r="I605" s="203"/>
      <c r="L605" s="199"/>
      <c r="M605" s="204"/>
      <c r="N605" s="205"/>
      <c r="O605" s="205"/>
      <c r="P605" s="205"/>
      <c r="Q605" s="205"/>
      <c r="R605" s="205"/>
      <c r="S605" s="205"/>
      <c r="T605" s="206"/>
      <c r="AT605" s="207" t="s">
        <v>1885</v>
      </c>
      <c r="AU605" s="207" t="s">
        <v>1828</v>
      </c>
      <c r="AV605" s="13" t="s">
        <v>1879</v>
      </c>
      <c r="AW605" s="13" t="s">
        <v>1783</v>
      </c>
      <c r="AX605" s="13" t="s">
        <v>1767</v>
      </c>
      <c r="AY605" s="207" t="s">
        <v>1872</v>
      </c>
    </row>
    <row r="606" spans="2:65" s="1" customFormat="1" ht="22.5" customHeight="1">
      <c r="B606" s="160"/>
      <c r="C606" s="161" t="s">
        <v>1592</v>
      </c>
      <c r="D606" s="161" t="s">
        <v>1874</v>
      </c>
      <c r="E606" s="162" t="s">
        <v>501</v>
      </c>
      <c r="F606" s="163" t="s">
        <v>502</v>
      </c>
      <c r="G606" s="164" t="s">
        <v>1877</v>
      </c>
      <c r="H606" s="165">
        <v>1532</v>
      </c>
      <c r="I606" s="166"/>
      <c r="J606" s="167">
        <f>ROUND(I606*H606,2)</f>
        <v>0</v>
      </c>
      <c r="K606" s="163" t="s">
        <v>1878</v>
      </c>
      <c r="L606" s="35"/>
      <c r="M606" s="168" t="s">
        <v>1766</v>
      </c>
      <c r="N606" s="169" t="s">
        <v>1791</v>
      </c>
      <c r="O606" s="36"/>
      <c r="P606" s="170">
        <f>O606*H606</f>
        <v>0</v>
      </c>
      <c r="Q606" s="170">
        <v>0</v>
      </c>
      <c r="R606" s="170">
        <f>Q606*H606</f>
        <v>0</v>
      </c>
      <c r="S606" s="170">
        <v>0</v>
      </c>
      <c r="T606" s="171">
        <f>S606*H606</f>
        <v>0</v>
      </c>
      <c r="AR606" s="18" t="s">
        <v>1879</v>
      </c>
      <c r="AT606" s="18" t="s">
        <v>1874</v>
      </c>
      <c r="AU606" s="18" t="s">
        <v>1828</v>
      </c>
      <c r="AY606" s="18" t="s">
        <v>1872</v>
      </c>
      <c r="BE606" s="172">
        <f>IF(N606="základní",J606,0)</f>
        <v>0</v>
      </c>
      <c r="BF606" s="172">
        <f>IF(N606="snížená",J606,0)</f>
        <v>0</v>
      </c>
      <c r="BG606" s="172">
        <f>IF(N606="zákl. přenesená",J606,0)</f>
        <v>0</v>
      </c>
      <c r="BH606" s="172">
        <f>IF(N606="sníž. přenesená",J606,0)</f>
        <v>0</v>
      </c>
      <c r="BI606" s="172">
        <f>IF(N606="nulová",J606,0)</f>
        <v>0</v>
      </c>
      <c r="BJ606" s="18" t="s">
        <v>1767</v>
      </c>
      <c r="BK606" s="172">
        <f>ROUND(I606*H606,2)</f>
        <v>0</v>
      </c>
      <c r="BL606" s="18" t="s">
        <v>1879</v>
      </c>
      <c r="BM606" s="18" t="s">
        <v>503</v>
      </c>
    </row>
    <row r="607" spans="2:47" s="1" customFormat="1" ht="27">
      <c r="B607" s="35"/>
      <c r="D607" s="173" t="s">
        <v>1881</v>
      </c>
      <c r="F607" s="174" t="s">
        <v>504</v>
      </c>
      <c r="I607" s="134"/>
      <c r="L607" s="35"/>
      <c r="M607" s="65"/>
      <c r="N607" s="36"/>
      <c r="O607" s="36"/>
      <c r="P607" s="36"/>
      <c r="Q607" s="36"/>
      <c r="R607" s="36"/>
      <c r="S607" s="36"/>
      <c r="T607" s="66"/>
      <c r="AT607" s="18" t="s">
        <v>1881</v>
      </c>
      <c r="AU607" s="18" t="s">
        <v>1828</v>
      </c>
    </row>
    <row r="608" spans="2:47" s="1" customFormat="1" ht="27">
      <c r="B608" s="35"/>
      <c r="D608" s="173" t="s">
        <v>1883</v>
      </c>
      <c r="F608" s="175" t="s">
        <v>1421</v>
      </c>
      <c r="I608" s="134"/>
      <c r="L608" s="35"/>
      <c r="M608" s="65"/>
      <c r="N608" s="36"/>
      <c r="O608" s="36"/>
      <c r="P608" s="36"/>
      <c r="Q608" s="36"/>
      <c r="R608" s="36"/>
      <c r="S608" s="36"/>
      <c r="T608" s="66"/>
      <c r="AT608" s="18" t="s">
        <v>1883</v>
      </c>
      <c r="AU608" s="18" t="s">
        <v>1828</v>
      </c>
    </row>
    <row r="609" spans="2:51" s="12" customFormat="1" ht="13.5">
      <c r="B609" s="184"/>
      <c r="D609" s="173" t="s">
        <v>1885</v>
      </c>
      <c r="E609" s="197" t="s">
        <v>1766</v>
      </c>
      <c r="F609" s="198" t="s">
        <v>1912</v>
      </c>
      <c r="H609" s="193" t="s">
        <v>1766</v>
      </c>
      <c r="I609" s="189"/>
      <c r="L609" s="184"/>
      <c r="M609" s="190"/>
      <c r="N609" s="191"/>
      <c r="O609" s="191"/>
      <c r="P609" s="191"/>
      <c r="Q609" s="191"/>
      <c r="R609" s="191"/>
      <c r="S609" s="191"/>
      <c r="T609" s="192"/>
      <c r="AT609" s="193" t="s">
        <v>1885</v>
      </c>
      <c r="AU609" s="193" t="s">
        <v>1828</v>
      </c>
      <c r="AV609" s="12" t="s">
        <v>1767</v>
      </c>
      <c r="AW609" s="12" t="s">
        <v>1783</v>
      </c>
      <c r="AX609" s="12" t="s">
        <v>1820</v>
      </c>
      <c r="AY609" s="193" t="s">
        <v>1872</v>
      </c>
    </row>
    <row r="610" spans="2:51" s="11" customFormat="1" ht="13.5">
      <c r="B610" s="176"/>
      <c r="D610" s="173" t="s">
        <v>1885</v>
      </c>
      <c r="E610" s="177" t="s">
        <v>1766</v>
      </c>
      <c r="F610" s="178" t="s">
        <v>415</v>
      </c>
      <c r="H610" s="179">
        <v>20</v>
      </c>
      <c r="I610" s="180"/>
      <c r="L610" s="176"/>
      <c r="M610" s="181"/>
      <c r="N610" s="182"/>
      <c r="O610" s="182"/>
      <c r="P610" s="182"/>
      <c r="Q610" s="182"/>
      <c r="R610" s="182"/>
      <c r="S610" s="182"/>
      <c r="T610" s="183"/>
      <c r="AT610" s="177" t="s">
        <v>1885</v>
      </c>
      <c r="AU610" s="177" t="s">
        <v>1828</v>
      </c>
      <c r="AV610" s="11" t="s">
        <v>1828</v>
      </c>
      <c r="AW610" s="11" t="s">
        <v>1783</v>
      </c>
      <c r="AX610" s="11" t="s">
        <v>1820</v>
      </c>
      <c r="AY610" s="177" t="s">
        <v>1872</v>
      </c>
    </row>
    <row r="611" spans="2:51" s="11" customFormat="1" ht="13.5">
      <c r="B611" s="176"/>
      <c r="D611" s="173" t="s">
        <v>1885</v>
      </c>
      <c r="E611" s="177" t="s">
        <v>1766</v>
      </c>
      <c r="F611" s="178" t="s">
        <v>416</v>
      </c>
      <c r="H611" s="179">
        <v>45</v>
      </c>
      <c r="I611" s="180"/>
      <c r="L611" s="176"/>
      <c r="M611" s="181"/>
      <c r="N611" s="182"/>
      <c r="O611" s="182"/>
      <c r="P611" s="182"/>
      <c r="Q611" s="182"/>
      <c r="R611" s="182"/>
      <c r="S611" s="182"/>
      <c r="T611" s="183"/>
      <c r="AT611" s="177" t="s">
        <v>1885</v>
      </c>
      <c r="AU611" s="177" t="s">
        <v>1828</v>
      </c>
      <c r="AV611" s="11" t="s">
        <v>1828</v>
      </c>
      <c r="AW611" s="11" t="s">
        <v>1783</v>
      </c>
      <c r="AX611" s="11" t="s">
        <v>1820</v>
      </c>
      <c r="AY611" s="177" t="s">
        <v>1872</v>
      </c>
    </row>
    <row r="612" spans="2:51" s="11" customFormat="1" ht="13.5">
      <c r="B612" s="176"/>
      <c r="D612" s="173" t="s">
        <v>1885</v>
      </c>
      <c r="E612" s="177" t="s">
        <v>1766</v>
      </c>
      <c r="F612" s="178" t="s">
        <v>417</v>
      </c>
      <c r="H612" s="179">
        <v>15</v>
      </c>
      <c r="I612" s="180"/>
      <c r="L612" s="176"/>
      <c r="M612" s="181"/>
      <c r="N612" s="182"/>
      <c r="O612" s="182"/>
      <c r="P612" s="182"/>
      <c r="Q612" s="182"/>
      <c r="R612" s="182"/>
      <c r="S612" s="182"/>
      <c r="T612" s="183"/>
      <c r="AT612" s="177" t="s">
        <v>1885</v>
      </c>
      <c r="AU612" s="177" t="s">
        <v>1828</v>
      </c>
      <c r="AV612" s="11" t="s">
        <v>1828</v>
      </c>
      <c r="AW612" s="11" t="s">
        <v>1783</v>
      </c>
      <c r="AX612" s="11" t="s">
        <v>1820</v>
      </c>
      <c r="AY612" s="177" t="s">
        <v>1872</v>
      </c>
    </row>
    <row r="613" spans="2:51" s="11" customFormat="1" ht="13.5">
      <c r="B613" s="176"/>
      <c r="D613" s="173" t="s">
        <v>1885</v>
      </c>
      <c r="E613" s="177" t="s">
        <v>1766</v>
      </c>
      <c r="F613" s="178" t="s">
        <v>418</v>
      </c>
      <c r="H613" s="179">
        <v>15</v>
      </c>
      <c r="I613" s="180"/>
      <c r="L613" s="176"/>
      <c r="M613" s="181"/>
      <c r="N613" s="182"/>
      <c r="O613" s="182"/>
      <c r="P613" s="182"/>
      <c r="Q613" s="182"/>
      <c r="R613" s="182"/>
      <c r="S613" s="182"/>
      <c r="T613" s="183"/>
      <c r="AT613" s="177" t="s">
        <v>1885</v>
      </c>
      <c r="AU613" s="177" t="s">
        <v>1828</v>
      </c>
      <c r="AV613" s="11" t="s">
        <v>1828</v>
      </c>
      <c r="AW613" s="11" t="s">
        <v>1783</v>
      </c>
      <c r="AX613" s="11" t="s">
        <v>1820</v>
      </c>
      <c r="AY613" s="177" t="s">
        <v>1872</v>
      </c>
    </row>
    <row r="614" spans="2:51" s="11" customFormat="1" ht="13.5">
      <c r="B614" s="176"/>
      <c r="D614" s="173" t="s">
        <v>1885</v>
      </c>
      <c r="E614" s="177" t="s">
        <v>1766</v>
      </c>
      <c r="F614" s="178" t="s">
        <v>419</v>
      </c>
      <c r="H614" s="179">
        <v>5</v>
      </c>
      <c r="I614" s="180"/>
      <c r="L614" s="176"/>
      <c r="M614" s="181"/>
      <c r="N614" s="182"/>
      <c r="O614" s="182"/>
      <c r="P614" s="182"/>
      <c r="Q614" s="182"/>
      <c r="R614" s="182"/>
      <c r="S614" s="182"/>
      <c r="T614" s="183"/>
      <c r="AT614" s="177" t="s">
        <v>1885</v>
      </c>
      <c r="AU614" s="177" t="s">
        <v>1828</v>
      </c>
      <c r="AV614" s="11" t="s">
        <v>1828</v>
      </c>
      <c r="AW614" s="11" t="s">
        <v>1783</v>
      </c>
      <c r="AX614" s="11" t="s">
        <v>1820</v>
      </c>
      <c r="AY614" s="177" t="s">
        <v>1872</v>
      </c>
    </row>
    <row r="615" spans="2:51" s="11" customFormat="1" ht="13.5">
      <c r="B615" s="176"/>
      <c r="D615" s="173" t="s">
        <v>1885</v>
      </c>
      <c r="E615" s="177" t="s">
        <v>1766</v>
      </c>
      <c r="F615" s="178" t="s">
        <v>420</v>
      </c>
      <c r="H615" s="179">
        <v>20</v>
      </c>
      <c r="I615" s="180"/>
      <c r="L615" s="176"/>
      <c r="M615" s="181"/>
      <c r="N615" s="182"/>
      <c r="O615" s="182"/>
      <c r="P615" s="182"/>
      <c r="Q615" s="182"/>
      <c r="R615" s="182"/>
      <c r="S615" s="182"/>
      <c r="T615" s="183"/>
      <c r="AT615" s="177" t="s">
        <v>1885</v>
      </c>
      <c r="AU615" s="177" t="s">
        <v>1828</v>
      </c>
      <c r="AV615" s="11" t="s">
        <v>1828</v>
      </c>
      <c r="AW615" s="11" t="s">
        <v>1783</v>
      </c>
      <c r="AX615" s="11" t="s">
        <v>1820</v>
      </c>
      <c r="AY615" s="177" t="s">
        <v>1872</v>
      </c>
    </row>
    <row r="616" spans="2:51" s="11" customFormat="1" ht="13.5">
      <c r="B616" s="176"/>
      <c r="D616" s="173" t="s">
        <v>1885</v>
      </c>
      <c r="E616" s="177" t="s">
        <v>1766</v>
      </c>
      <c r="F616" s="178" t="s">
        <v>421</v>
      </c>
      <c r="H616" s="179">
        <v>112</v>
      </c>
      <c r="I616" s="180"/>
      <c r="L616" s="176"/>
      <c r="M616" s="181"/>
      <c r="N616" s="182"/>
      <c r="O616" s="182"/>
      <c r="P616" s="182"/>
      <c r="Q616" s="182"/>
      <c r="R616" s="182"/>
      <c r="S616" s="182"/>
      <c r="T616" s="183"/>
      <c r="AT616" s="177" t="s">
        <v>1885</v>
      </c>
      <c r="AU616" s="177" t="s">
        <v>1828</v>
      </c>
      <c r="AV616" s="11" t="s">
        <v>1828</v>
      </c>
      <c r="AW616" s="11" t="s">
        <v>1783</v>
      </c>
      <c r="AX616" s="11" t="s">
        <v>1820</v>
      </c>
      <c r="AY616" s="177" t="s">
        <v>1872</v>
      </c>
    </row>
    <row r="617" spans="2:51" s="11" customFormat="1" ht="13.5">
      <c r="B617" s="176"/>
      <c r="D617" s="173" t="s">
        <v>1885</v>
      </c>
      <c r="E617" s="177" t="s">
        <v>1766</v>
      </c>
      <c r="F617" s="178" t="s">
        <v>1243</v>
      </c>
      <c r="H617" s="179">
        <v>150</v>
      </c>
      <c r="I617" s="180"/>
      <c r="L617" s="176"/>
      <c r="M617" s="181"/>
      <c r="N617" s="182"/>
      <c r="O617" s="182"/>
      <c r="P617" s="182"/>
      <c r="Q617" s="182"/>
      <c r="R617" s="182"/>
      <c r="S617" s="182"/>
      <c r="T617" s="183"/>
      <c r="AT617" s="177" t="s">
        <v>1885</v>
      </c>
      <c r="AU617" s="177" t="s">
        <v>1828</v>
      </c>
      <c r="AV617" s="11" t="s">
        <v>1828</v>
      </c>
      <c r="AW617" s="11" t="s">
        <v>1783</v>
      </c>
      <c r="AX617" s="11" t="s">
        <v>1820</v>
      </c>
      <c r="AY617" s="177" t="s">
        <v>1872</v>
      </c>
    </row>
    <row r="618" spans="2:51" s="11" customFormat="1" ht="13.5">
      <c r="B618" s="176"/>
      <c r="D618" s="173" t="s">
        <v>1885</v>
      </c>
      <c r="E618" s="177" t="s">
        <v>1766</v>
      </c>
      <c r="F618" s="178" t="s">
        <v>1766</v>
      </c>
      <c r="H618" s="179">
        <v>0</v>
      </c>
      <c r="I618" s="180"/>
      <c r="L618" s="176"/>
      <c r="M618" s="181"/>
      <c r="N618" s="182"/>
      <c r="O618" s="182"/>
      <c r="P618" s="182"/>
      <c r="Q618" s="182"/>
      <c r="R618" s="182"/>
      <c r="S618" s="182"/>
      <c r="T618" s="183"/>
      <c r="AT618" s="177" t="s">
        <v>1885</v>
      </c>
      <c r="AU618" s="177" t="s">
        <v>1828</v>
      </c>
      <c r="AV618" s="11" t="s">
        <v>1828</v>
      </c>
      <c r="AW618" s="11" t="s">
        <v>1783</v>
      </c>
      <c r="AX618" s="11" t="s">
        <v>1820</v>
      </c>
      <c r="AY618" s="177" t="s">
        <v>1872</v>
      </c>
    </row>
    <row r="619" spans="2:51" s="12" customFormat="1" ht="13.5">
      <c r="B619" s="184"/>
      <c r="D619" s="173" t="s">
        <v>1885</v>
      </c>
      <c r="E619" s="197" t="s">
        <v>1766</v>
      </c>
      <c r="F619" s="198" t="s">
        <v>422</v>
      </c>
      <c r="H619" s="193" t="s">
        <v>1766</v>
      </c>
      <c r="I619" s="189"/>
      <c r="L619" s="184"/>
      <c r="M619" s="190"/>
      <c r="N619" s="191"/>
      <c r="O619" s="191"/>
      <c r="P619" s="191"/>
      <c r="Q619" s="191"/>
      <c r="R619" s="191"/>
      <c r="S619" s="191"/>
      <c r="T619" s="192"/>
      <c r="AT619" s="193" t="s">
        <v>1885</v>
      </c>
      <c r="AU619" s="193" t="s">
        <v>1828</v>
      </c>
      <c r="AV619" s="12" t="s">
        <v>1767</v>
      </c>
      <c r="AW619" s="12" t="s">
        <v>1783</v>
      </c>
      <c r="AX619" s="12" t="s">
        <v>1820</v>
      </c>
      <c r="AY619" s="193" t="s">
        <v>1872</v>
      </c>
    </row>
    <row r="620" spans="2:51" s="11" customFormat="1" ht="13.5">
      <c r="B620" s="176"/>
      <c r="D620" s="173" t="s">
        <v>1885</v>
      </c>
      <c r="E620" s="177" t="s">
        <v>1766</v>
      </c>
      <c r="F620" s="178" t="s">
        <v>423</v>
      </c>
      <c r="H620" s="179">
        <v>85</v>
      </c>
      <c r="I620" s="180"/>
      <c r="L620" s="176"/>
      <c r="M620" s="181"/>
      <c r="N620" s="182"/>
      <c r="O620" s="182"/>
      <c r="P620" s="182"/>
      <c r="Q620" s="182"/>
      <c r="R620" s="182"/>
      <c r="S620" s="182"/>
      <c r="T620" s="183"/>
      <c r="AT620" s="177" t="s">
        <v>1885</v>
      </c>
      <c r="AU620" s="177" t="s">
        <v>1828</v>
      </c>
      <c r="AV620" s="11" t="s">
        <v>1828</v>
      </c>
      <c r="AW620" s="11" t="s">
        <v>1783</v>
      </c>
      <c r="AX620" s="11" t="s">
        <v>1820</v>
      </c>
      <c r="AY620" s="177" t="s">
        <v>1872</v>
      </c>
    </row>
    <row r="621" spans="2:51" s="11" customFormat="1" ht="13.5">
      <c r="B621" s="176"/>
      <c r="D621" s="173" t="s">
        <v>1885</v>
      </c>
      <c r="E621" s="177" t="s">
        <v>1766</v>
      </c>
      <c r="F621" s="178" t="s">
        <v>424</v>
      </c>
      <c r="H621" s="179">
        <v>58</v>
      </c>
      <c r="I621" s="180"/>
      <c r="L621" s="176"/>
      <c r="M621" s="181"/>
      <c r="N621" s="182"/>
      <c r="O621" s="182"/>
      <c r="P621" s="182"/>
      <c r="Q621" s="182"/>
      <c r="R621" s="182"/>
      <c r="S621" s="182"/>
      <c r="T621" s="183"/>
      <c r="AT621" s="177" t="s">
        <v>1885</v>
      </c>
      <c r="AU621" s="177" t="s">
        <v>1828</v>
      </c>
      <c r="AV621" s="11" t="s">
        <v>1828</v>
      </c>
      <c r="AW621" s="11" t="s">
        <v>1783</v>
      </c>
      <c r="AX621" s="11" t="s">
        <v>1820</v>
      </c>
      <c r="AY621" s="177" t="s">
        <v>1872</v>
      </c>
    </row>
    <row r="622" spans="2:51" s="11" customFormat="1" ht="13.5">
      <c r="B622" s="176"/>
      <c r="D622" s="173" t="s">
        <v>1885</v>
      </c>
      <c r="E622" s="177" t="s">
        <v>1766</v>
      </c>
      <c r="F622" s="178" t="s">
        <v>425</v>
      </c>
      <c r="H622" s="179">
        <v>180</v>
      </c>
      <c r="I622" s="180"/>
      <c r="L622" s="176"/>
      <c r="M622" s="181"/>
      <c r="N622" s="182"/>
      <c r="O622" s="182"/>
      <c r="P622" s="182"/>
      <c r="Q622" s="182"/>
      <c r="R622" s="182"/>
      <c r="S622" s="182"/>
      <c r="T622" s="183"/>
      <c r="AT622" s="177" t="s">
        <v>1885</v>
      </c>
      <c r="AU622" s="177" t="s">
        <v>1828</v>
      </c>
      <c r="AV622" s="11" t="s">
        <v>1828</v>
      </c>
      <c r="AW622" s="11" t="s">
        <v>1783</v>
      </c>
      <c r="AX622" s="11" t="s">
        <v>1820</v>
      </c>
      <c r="AY622" s="177" t="s">
        <v>1872</v>
      </c>
    </row>
    <row r="623" spans="2:51" s="11" customFormat="1" ht="13.5">
      <c r="B623" s="176"/>
      <c r="D623" s="173" t="s">
        <v>1885</v>
      </c>
      <c r="E623" s="177" t="s">
        <v>1766</v>
      </c>
      <c r="F623" s="178" t="s">
        <v>426</v>
      </c>
      <c r="H623" s="179">
        <v>140</v>
      </c>
      <c r="I623" s="180"/>
      <c r="L623" s="176"/>
      <c r="M623" s="181"/>
      <c r="N623" s="182"/>
      <c r="O623" s="182"/>
      <c r="P623" s="182"/>
      <c r="Q623" s="182"/>
      <c r="R623" s="182"/>
      <c r="S623" s="182"/>
      <c r="T623" s="183"/>
      <c r="AT623" s="177" t="s">
        <v>1885</v>
      </c>
      <c r="AU623" s="177" t="s">
        <v>1828</v>
      </c>
      <c r="AV623" s="11" t="s">
        <v>1828</v>
      </c>
      <c r="AW623" s="11" t="s">
        <v>1783</v>
      </c>
      <c r="AX623" s="11" t="s">
        <v>1820</v>
      </c>
      <c r="AY623" s="177" t="s">
        <v>1872</v>
      </c>
    </row>
    <row r="624" spans="2:51" s="11" customFormat="1" ht="13.5">
      <c r="B624" s="176"/>
      <c r="D624" s="173" t="s">
        <v>1885</v>
      </c>
      <c r="E624" s="177" t="s">
        <v>1766</v>
      </c>
      <c r="F624" s="178" t="s">
        <v>427</v>
      </c>
      <c r="H624" s="179">
        <v>122</v>
      </c>
      <c r="I624" s="180"/>
      <c r="L624" s="176"/>
      <c r="M624" s="181"/>
      <c r="N624" s="182"/>
      <c r="O624" s="182"/>
      <c r="P624" s="182"/>
      <c r="Q624" s="182"/>
      <c r="R624" s="182"/>
      <c r="S624" s="182"/>
      <c r="T624" s="183"/>
      <c r="AT624" s="177" t="s">
        <v>1885</v>
      </c>
      <c r="AU624" s="177" t="s">
        <v>1828</v>
      </c>
      <c r="AV624" s="11" t="s">
        <v>1828</v>
      </c>
      <c r="AW624" s="11" t="s">
        <v>1783</v>
      </c>
      <c r="AX624" s="11" t="s">
        <v>1820</v>
      </c>
      <c r="AY624" s="177" t="s">
        <v>1872</v>
      </c>
    </row>
    <row r="625" spans="2:51" s="11" customFormat="1" ht="13.5">
      <c r="B625" s="176"/>
      <c r="D625" s="173" t="s">
        <v>1885</v>
      </c>
      <c r="E625" s="177" t="s">
        <v>1766</v>
      </c>
      <c r="F625" s="178" t="s">
        <v>428</v>
      </c>
      <c r="H625" s="179">
        <v>225</v>
      </c>
      <c r="I625" s="180"/>
      <c r="L625" s="176"/>
      <c r="M625" s="181"/>
      <c r="N625" s="182"/>
      <c r="O625" s="182"/>
      <c r="P625" s="182"/>
      <c r="Q625" s="182"/>
      <c r="R625" s="182"/>
      <c r="S625" s="182"/>
      <c r="T625" s="183"/>
      <c r="AT625" s="177" t="s">
        <v>1885</v>
      </c>
      <c r="AU625" s="177" t="s">
        <v>1828</v>
      </c>
      <c r="AV625" s="11" t="s">
        <v>1828</v>
      </c>
      <c r="AW625" s="11" t="s">
        <v>1783</v>
      </c>
      <c r="AX625" s="11" t="s">
        <v>1820</v>
      </c>
      <c r="AY625" s="177" t="s">
        <v>1872</v>
      </c>
    </row>
    <row r="626" spans="2:51" s="11" customFormat="1" ht="13.5">
      <c r="B626" s="176"/>
      <c r="D626" s="173" t="s">
        <v>1885</v>
      </c>
      <c r="E626" s="177" t="s">
        <v>1766</v>
      </c>
      <c r="F626" s="178" t="s">
        <v>1766</v>
      </c>
      <c r="H626" s="179">
        <v>0</v>
      </c>
      <c r="I626" s="180"/>
      <c r="L626" s="176"/>
      <c r="M626" s="181"/>
      <c r="N626" s="182"/>
      <c r="O626" s="182"/>
      <c r="P626" s="182"/>
      <c r="Q626" s="182"/>
      <c r="R626" s="182"/>
      <c r="S626" s="182"/>
      <c r="T626" s="183"/>
      <c r="AT626" s="177" t="s">
        <v>1885</v>
      </c>
      <c r="AU626" s="177" t="s">
        <v>1828</v>
      </c>
      <c r="AV626" s="11" t="s">
        <v>1828</v>
      </c>
      <c r="AW626" s="11" t="s">
        <v>1783</v>
      </c>
      <c r="AX626" s="11" t="s">
        <v>1820</v>
      </c>
      <c r="AY626" s="177" t="s">
        <v>1872</v>
      </c>
    </row>
    <row r="627" spans="2:51" s="11" customFormat="1" ht="13.5">
      <c r="B627" s="176"/>
      <c r="D627" s="173" t="s">
        <v>1885</v>
      </c>
      <c r="E627" s="177" t="s">
        <v>1766</v>
      </c>
      <c r="F627" s="178" t="s">
        <v>429</v>
      </c>
      <c r="H627" s="179">
        <v>340</v>
      </c>
      <c r="I627" s="180"/>
      <c r="L627" s="176"/>
      <c r="M627" s="181"/>
      <c r="N627" s="182"/>
      <c r="O627" s="182"/>
      <c r="P627" s="182"/>
      <c r="Q627" s="182"/>
      <c r="R627" s="182"/>
      <c r="S627" s="182"/>
      <c r="T627" s="183"/>
      <c r="AT627" s="177" t="s">
        <v>1885</v>
      </c>
      <c r="AU627" s="177" t="s">
        <v>1828</v>
      </c>
      <c r="AV627" s="11" t="s">
        <v>1828</v>
      </c>
      <c r="AW627" s="11" t="s">
        <v>1783</v>
      </c>
      <c r="AX627" s="11" t="s">
        <v>1820</v>
      </c>
      <c r="AY627" s="177" t="s">
        <v>1872</v>
      </c>
    </row>
    <row r="628" spans="2:51" s="13" customFormat="1" ht="13.5">
      <c r="B628" s="199"/>
      <c r="D628" s="185" t="s">
        <v>1885</v>
      </c>
      <c r="E628" s="200" t="s">
        <v>1766</v>
      </c>
      <c r="F628" s="201" t="s">
        <v>1916</v>
      </c>
      <c r="H628" s="202">
        <v>1532</v>
      </c>
      <c r="I628" s="203"/>
      <c r="L628" s="199"/>
      <c r="M628" s="204"/>
      <c r="N628" s="205"/>
      <c r="O628" s="205"/>
      <c r="P628" s="205"/>
      <c r="Q628" s="205"/>
      <c r="R628" s="205"/>
      <c r="S628" s="205"/>
      <c r="T628" s="206"/>
      <c r="AT628" s="207" t="s">
        <v>1885</v>
      </c>
      <c r="AU628" s="207" t="s">
        <v>1828</v>
      </c>
      <c r="AV628" s="13" t="s">
        <v>1879</v>
      </c>
      <c r="AW628" s="13" t="s">
        <v>1783</v>
      </c>
      <c r="AX628" s="13" t="s">
        <v>1767</v>
      </c>
      <c r="AY628" s="207" t="s">
        <v>1872</v>
      </c>
    </row>
    <row r="629" spans="2:65" s="1" customFormat="1" ht="22.5" customHeight="1">
      <c r="B629" s="160"/>
      <c r="C629" s="161" t="s">
        <v>1597</v>
      </c>
      <c r="D629" s="161" t="s">
        <v>1874</v>
      </c>
      <c r="E629" s="162" t="s">
        <v>505</v>
      </c>
      <c r="F629" s="163" t="s">
        <v>506</v>
      </c>
      <c r="G629" s="164" t="s">
        <v>1877</v>
      </c>
      <c r="H629" s="165">
        <v>129</v>
      </c>
      <c r="I629" s="166"/>
      <c r="J629" s="167">
        <f>ROUND(I629*H629,2)</f>
        <v>0</v>
      </c>
      <c r="K629" s="163" t="s">
        <v>1878</v>
      </c>
      <c r="L629" s="35"/>
      <c r="M629" s="168" t="s">
        <v>1766</v>
      </c>
      <c r="N629" s="169" t="s">
        <v>1791</v>
      </c>
      <c r="O629" s="36"/>
      <c r="P629" s="170">
        <f>O629*H629</f>
        <v>0</v>
      </c>
      <c r="Q629" s="170">
        <v>0.08425</v>
      </c>
      <c r="R629" s="170">
        <f>Q629*H629</f>
        <v>10.868250000000002</v>
      </c>
      <c r="S629" s="170">
        <v>0</v>
      </c>
      <c r="T629" s="171">
        <f>S629*H629</f>
        <v>0</v>
      </c>
      <c r="AR629" s="18" t="s">
        <v>1879</v>
      </c>
      <c r="AT629" s="18" t="s">
        <v>1874</v>
      </c>
      <c r="AU629" s="18" t="s">
        <v>1828</v>
      </c>
      <c r="AY629" s="18" t="s">
        <v>1872</v>
      </c>
      <c r="BE629" s="172">
        <f>IF(N629="základní",J629,0)</f>
        <v>0</v>
      </c>
      <c r="BF629" s="172">
        <f>IF(N629="snížená",J629,0)</f>
        <v>0</v>
      </c>
      <c r="BG629" s="172">
        <f>IF(N629="zákl. přenesená",J629,0)</f>
        <v>0</v>
      </c>
      <c r="BH629" s="172">
        <f>IF(N629="sníž. přenesená",J629,0)</f>
        <v>0</v>
      </c>
      <c r="BI629" s="172">
        <f>IF(N629="nulová",J629,0)</f>
        <v>0</v>
      </c>
      <c r="BJ629" s="18" t="s">
        <v>1767</v>
      </c>
      <c r="BK629" s="172">
        <f>ROUND(I629*H629,2)</f>
        <v>0</v>
      </c>
      <c r="BL629" s="18" t="s">
        <v>1879</v>
      </c>
      <c r="BM629" s="18" t="s">
        <v>507</v>
      </c>
    </row>
    <row r="630" spans="2:47" s="1" customFormat="1" ht="40.5">
      <c r="B630" s="35"/>
      <c r="D630" s="173" t="s">
        <v>1881</v>
      </c>
      <c r="F630" s="174" t="s">
        <v>508</v>
      </c>
      <c r="I630" s="134"/>
      <c r="L630" s="35"/>
      <c r="M630" s="65"/>
      <c r="N630" s="36"/>
      <c r="O630" s="36"/>
      <c r="P630" s="36"/>
      <c r="Q630" s="36"/>
      <c r="R630" s="36"/>
      <c r="S630" s="36"/>
      <c r="T630" s="66"/>
      <c r="AT630" s="18" t="s">
        <v>1881</v>
      </c>
      <c r="AU630" s="18" t="s">
        <v>1828</v>
      </c>
    </row>
    <row r="631" spans="2:47" s="1" customFormat="1" ht="121.5">
      <c r="B631" s="35"/>
      <c r="D631" s="173" t="s">
        <v>1883</v>
      </c>
      <c r="F631" s="175" t="s">
        <v>509</v>
      </c>
      <c r="I631" s="134"/>
      <c r="L631" s="35"/>
      <c r="M631" s="65"/>
      <c r="N631" s="36"/>
      <c r="O631" s="36"/>
      <c r="P631" s="36"/>
      <c r="Q631" s="36"/>
      <c r="R631" s="36"/>
      <c r="S631" s="36"/>
      <c r="T631" s="66"/>
      <c r="AT631" s="18" t="s">
        <v>1883</v>
      </c>
      <c r="AU631" s="18" t="s">
        <v>1828</v>
      </c>
    </row>
    <row r="632" spans="2:51" s="12" customFormat="1" ht="13.5">
      <c r="B632" s="184"/>
      <c r="D632" s="173" t="s">
        <v>1885</v>
      </c>
      <c r="E632" s="197" t="s">
        <v>1766</v>
      </c>
      <c r="F632" s="198" t="s">
        <v>442</v>
      </c>
      <c r="H632" s="193" t="s">
        <v>1766</v>
      </c>
      <c r="I632" s="189"/>
      <c r="L632" s="184"/>
      <c r="M632" s="190"/>
      <c r="N632" s="191"/>
      <c r="O632" s="191"/>
      <c r="P632" s="191"/>
      <c r="Q632" s="191"/>
      <c r="R632" s="191"/>
      <c r="S632" s="191"/>
      <c r="T632" s="192"/>
      <c r="AT632" s="193" t="s">
        <v>1885</v>
      </c>
      <c r="AU632" s="193" t="s">
        <v>1828</v>
      </c>
      <c r="AV632" s="12" t="s">
        <v>1767</v>
      </c>
      <c r="AW632" s="12" t="s">
        <v>1783</v>
      </c>
      <c r="AX632" s="12" t="s">
        <v>1820</v>
      </c>
      <c r="AY632" s="193" t="s">
        <v>1872</v>
      </c>
    </row>
    <row r="633" spans="2:51" s="12" customFormat="1" ht="13.5">
      <c r="B633" s="184"/>
      <c r="D633" s="173" t="s">
        <v>1885</v>
      </c>
      <c r="E633" s="197" t="s">
        <v>1766</v>
      </c>
      <c r="F633" s="198" t="s">
        <v>443</v>
      </c>
      <c r="H633" s="193" t="s">
        <v>1766</v>
      </c>
      <c r="I633" s="189"/>
      <c r="L633" s="184"/>
      <c r="M633" s="190"/>
      <c r="N633" s="191"/>
      <c r="O633" s="191"/>
      <c r="P633" s="191"/>
      <c r="Q633" s="191"/>
      <c r="R633" s="191"/>
      <c r="S633" s="191"/>
      <c r="T633" s="192"/>
      <c r="AT633" s="193" t="s">
        <v>1885</v>
      </c>
      <c r="AU633" s="193" t="s">
        <v>1828</v>
      </c>
      <c r="AV633" s="12" t="s">
        <v>1767</v>
      </c>
      <c r="AW633" s="12" t="s">
        <v>1783</v>
      </c>
      <c r="AX633" s="12" t="s">
        <v>1820</v>
      </c>
      <c r="AY633" s="193" t="s">
        <v>1872</v>
      </c>
    </row>
    <row r="634" spans="2:51" s="11" customFormat="1" ht="13.5">
      <c r="B634" s="176"/>
      <c r="D634" s="173" t="s">
        <v>1885</v>
      </c>
      <c r="E634" s="177" t="s">
        <v>1766</v>
      </c>
      <c r="F634" s="178" t="s">
        <v>466</v>
      </c>
      <c r="H634" s="179">
        <v>20</v>
      </c>
      <c r="I634" s="180"/>
      <c r="L634" s="176"/>
      <c r="M634" s="181"/>
      <c r="N634" s="182"/>
      <c r="O634" s="182"/>
      <c r="P634" s="182"/>
      <c r="Q634" s="182"/>
      <c r="R634" s="182"/>
      <c r="S634" s="182"/>
      <c r="T634" s="183"/>
      <c r="AT634" s="177" t="s">
        <v>1885</v>
      </c>
      <c r="AU634" s="177" t="s">
        <v>1828</v>
      </c>
      <c r="AV634" s="11" t="s">
        <v>1828</v>
      </c>
      <c r="AW634" s="11" t="s">
        <v>1783</v>
      </c>
      <c r="AX634" s="11" t="s">
        <v>1820</v>
      </c>
      <c r="AY634" s="177" t="s">
        <v>1872</v>
      </c>
    </row>
    <row r="635" spans="2:51" s="11" customFormat="1" ht="13.5">
      <c r="B635" s="176"/>
      <c r="D635" s="173" t="s">
        <v>1885</v>
      </c>
      <c r="E635" s="177" t="s">
        <v>1766</v>
      </c>
      <c r="F635" s="178" t="s">
        <v>467</v>
      </c>
      <c r="H635" s="179">
        <v>20</v>
      </c>
      <c r="I635" s="180"/>
      <c r="L635" s="176"/>
      <c r="M635" s="181"/>
      <c r="N635" s="182"/>
      <c r="O635" s="182"/>
      <c r="P635" s="182"/>
      <c r="Q635" s="182"/>
      <c r="R635" s="182"/>
      <c r="S635" s="182"/>
      <c r="T635" s="183"/>
      <c r="AT635" s="177" t="s">
        <v>1885</v>
      </c>
      <c r="AU635" s="177" t="s">
        <v>1828</v>
      </c>
      <c r="AV635" s="11" t="s">
        <v>1828</v>
      </c>
      <c r="AW635" s="11" t="s">
        <v>1783</v>
      </c>
      <c r="AX635" s="11" t="s">
        <v>1820</v>
      </c>
      <c r="AY635" s="177" t="s">
        <v>1872</v>
      </c>
    </row>
    <row r="636" spans="2:51" s="11" customFormat="1" ht="13.5">
      <c r="B636" s="176"/>
      <c r="D636" s="173" t="s">
        <v>1885</v>
      </c>
      <c r="E636" s="177" t="s">
        <v>1766</v>
      </c>
      <c r="F636" s="178" t="s">
        <v>1766</v>
      </c>
      <c r="H636" s="179">
        <v>0</v>
      </c>
      <c r="I636" s="180"/>
      <c r="L636" s="176"/>
      <c r="M636" s="181"/>
      <c r="N636" s="182"/>
      <c r="O636" s="182"/>
      <c r="P636" s="182"/>
      <c r="Q636" s="182"/>
      <c r="R636" s="182"/>
      <c r="S636" s="182"/>
      <c r="T636" s="183"/>
      <c r="AT636" s="177" t="s">
        <v>1885</v>
      </c>
      <c r="AU636" s="177" t="s">
        <v>1828</v>
      </c>
      <c r="AV636" s="11" t="s">
        <v>1828</v>
      </c>
      <c r="AW636" s="11" t="s">
        <v>1783</v>
      </c>
      <c r="AX636" s="11" t="s">
        <v>1820</v>
      </c>
      <c r="AY636" s="177" t="s">
        <v>1872</v>
      </c>
    </row>
    <row r="637" spans="2:51" s="12" customFormat="1" ht="13.5">
      <c r="B637" s="184"/>
      <c r="D637" s="173" t="s">
        <v>1885</v>
      </c>
      <c r="E637" s="197" t="s">
        <v>1766</v>
      </c>
      <c r="F637" s="198" t="s">
        <v>446</v>
      </c>
      <c r="H637" s="193" t="s">
        <v>1766</v>
      </c>
      <c r="I637" s="189"/>
      <c r="L637" s="184"/>
      <c r="M637" s="190"/>
      <c r="N637" s="191"/>
      <c r="O637" s="191"/>
      <c r="P637" s="191"/>
      <c r="Q637" s="191"/>
      <c r="R637" s="191"/>
      <c r="S637" s="191"/>
      <c r="T637" s="192"/>
      <c r="AT637" s="193" t="s">
        <v>1885</v>
      </c>
      <c r="AU637" s="193" t="s">
        <v>1828</v>
      </c>
      <c r="AV637" s="12" t="s">
        <v>1767</v>
      </c>
      <c r="AW637" s="12" t="s">
        <v>1783</v>
      </c>
      <c r="AX637" s="12" t="s">
        <v>1820</v>
      </c>
      <c r="AY637" s="193" t="s">
        <v>1872</v>
      </c>
    </row>
    <row r="638" spans="2:51" s="11" customFormat="1" ht="13.5">
      <c r="B638" s="176"/>
      <c r="D638" s="173" t="s">
        <v>1885</v>
      </c>
      <c r="E638" s="177" t="s">
        <v>1766</v>
      </c>
      <c r="F638" s="178" t="s">
        <v>447</v>
      </c>
      <c r="H638" s="179">
        <v>38</v>
      </c>
      <c r="I638" s="180"/>
      <c r="L638" s="176"/>
      <c r="M638" s="181"/>
      <c r="N638" s="182"/>
      <c r="O638" s="182"/>
      <c r="P638" s="182"/>
      <c r="Q638" s="182"/>
      <c r="R638" s="182"/>
      <c r="S638" s="182"/>
      <c r="T638" s="183"/>
      <c r="AT638" s="177" t="s">
        <v>1885</v>
      </c>
      <c r="AU638" s="177" t="s">
        <v>1828</v>
      </c>
      <c r="AV638" s="11" t="s">
        <v>1828</v>
      </c>
      <c r="AW638" s="11" t="s">
        <v>1783</v>
      </c>
      <c r="AX638" s="11" t="s">
        <v>1820</v>
      </c>
      <c r="AY638" s="177" t="s">
        <v>1872</v>
      </c>
    </row>
    <row r="639" spans="2:51" s="11" customFormat="1" ht="13.5">
      <c r="B639" s="176"/>
      <c r="D639" s="173" t="s">
        <v>1885</v>
      </c>
      <c r="E639" s="177" t="s">
        <v>1766</v>
      </c>
      <c r="F639" s="178" t="s">
        <v>448</v>
      </c>
      <c r="H639" s="179">
        <v>37</v>
      </c>
      <c r="I639" s="180"/>
      <c r="L639" s="176"/>
      <c r="M639" s="181"/>
      <c r="N639" s="182"/>
      <c r="O639" s="182"/>
      <c r="P639" s="182"/>
      <c r="Q639" s="182"/>
      <c r="R639" s="182"/>
      <c r="S639" s="182"/>
      <c r="T639" s="183"/>
      <c r="AT639" s="177" t="s">
        <v>1885</v>
      </c>
      <c r="AU639" s="177" t="s">
        <v>1828</v>
      </c>
      <c r="AV639" s="11" t="s">
        <v>1828</v>
      </c>
      <c r="AW639" s="11" t="s">
        <v>1783</v>
      </c>
      <c r="AX639" s="11" t="s">
        <v>1820</v>
      </c>
      <c r="AY639" s="177" t="s">
        <v>1872</v>
      </c>
    </row>
    <row r="640" spans="2:51" s="11" customFormat="1" ht="13.5">
      <c r="B640" s="176"/>
      <c r="D640" s="173" t="s">
        <v>1885</v>
      </c>
      <c r="E640" s="177" t="s">
        <v>1766</v>
      </c>
      <c r="F640" s="178" t="s">
        <v>1766</v>
      </c>
      <c r="H640" s="179">
        <v>0</v>
      </c>
      <c r="I640" s="180"/>
      <c r="L640" s="176"/>
      <c r="M640" s="181"/>
      <c r="N640" s="182"/>
      <c r="O640" s="182"/>
      <c r="P640" s="182"/>
      <c r="Q640" s="182"/>
      <c r="R640" s="182"/>
      <c r="S640" s="182"/>
      <c r="T640" s="183"/>
      <c r="AT640" s="177" t="s">
        <v>1885</v>
      </c>
      <c r="AU640" s="177" t="s">
        <v>1828</v>
      </c>
      <c r="AV640" s="11" t="s">
        <v>1828</v>
      </c>
      <c r="AW640" s="11" t="s">
        <v>1783</v>
      </c>
      <c r="AX640" s="11" t="s">
        <v>1820</v>
      </c>
      <c r="AY640" s="177" t="s">
        <v>1872</v>
      </c>
    </row>
    <row r="641" spans="2:51" s="12" customFormat="1" ht="13.5">
      <c r="B641" s="184"/>
      <c r="D641" s="173" t="s">
        <v>1885</v>
      </c>
      <c r="E641" s="197" t="s">
        <v>1766</v>
      </c>
      <c r="F641" s="198" t="s">
        <v>449</v>
      </c>
      <c r="H641" s="193" t="s">
        <v>1766</v>
      </c>
      <c r="I641" s="189"/>
      <c r="L641" s="184"/>
      <c r="M641" s="190"/>
      <c r="N641" s="191"/>
      <c r="O641" s="191"/>
      <c r="P641" s="191"/>
      <c r="Q641" s="191"/>
      <c r="R641" s="191"/>
      <c r="S641" s="191"/>
      <c r="T641" s="192"/>
      <c r="AT641" s="193" t="s">
        <v>1885</v>
      </c>
      <c r="AU641" s="193" t="s">
        <v>1828</v>
      </c>
      <c r="AV641" s="12" t="s">
        <v>1767</v>
      </c>
      <c r="AW641" s="12" t="s">
        <v>1783</v>
      </c>
      <c r="AX641" s="12" t="s">
        <v>1820</v>
      </c>
      <c r="AY641" s="193" t="s">
        <v>1872</v>
      </c>
    </row>
    <row r="642" spans="2:51" s="11" customFormat="1" ht="13.5">
      <c r="B642" s="176"/>
      <c r="D642" s="173" t="s">
        <v>1885</v>
      </c>
      <c r="E642" s="177" t="s">
        <v>1766</v>
      </c>
      <c r="F642" s="178" t="s">
        <v>450</v>
      </c>
      <c r="H642" s="179">
        <v>7</v>
      </c>
      <c r="I642" s="180"/>
      <c r="L642" s="176"/>
      <c r="M642" s="181"/>
      <c r="N642" s="182"/>
      <c r="O642" s="182"/>
      <c r="P642" s="182"/>
      <c r="Q642" s="182"/>
      <c r="R642" s="182"/>
      <c r="S642" s="182"/>
      <c r="T642" s="183"/>
      <c r="AT642" s="177" t="s">
        <v>1885</v>
      </c>
      <c r="AU642" s="177" t="s">
        <v>1828</v>
      </c>
      <c r="AV642" s="11" t="s">
        <v>1828</v>
      </c>
      <c r="AW642" s="11" t="s">
        <v>1783</v>
      </c>
      <c r="AX642" s="11" t="s">
        <v>1820</v>
      </c>
      <c r="AY642" s="177" t="s">
        <v>1872</v>
      </c>
    </row>
    <row r="643" spans="2:51" s="11" customFormat="1" ht="13.5">
      <c r="B643" s="176"/>
      <c r="D643" s="173" t="s">
        <v>1885</v>
      </c>
      <c r="E643" s="177" t="s">
        <v>1766</v>
      </c>
      <c r="F643" s="178" t="s">
        <v>451</v>
      </c>
      <c r="H643" s="179">
        <v>7</v>
      </c>
      <c r="I643" s="180"/>
      <c r="L643" s="176"/>
      <c r="M643" s="181"/>
      <c r="N643" s="182"/>
      <c r="O643" s="182"/>
      <c r="P643" s="182"/>
      <c r="Q643" s="182"/>
      <c r="R643" s="182"/>
      <c r="S643" s="182"/>
      <c r="T643" s="183"/>
      <c r="AT643" s="177" t="s">
        <v>1885</v>
      </c>
      <c r="AU643" s="177" t="s">
        <v>1828</v>
      </c>
      <c r="AV643" s="11" t="s">
        <v>1828</v>
      </c>
      <c r="AW643" s="11" t="s">
        <v>1783</v>
      </c>
      <c r="AX643" s="11" t="s">
        <v>1820</v>
      </c>
      <c r="AY643" s="177" t="s">
        <v>1872</v>
      </c>
    </row>
    <row r="644" spans="2:51" s="13" customFormat="1" ht="13.5">
      <c r="B644" s="199"/>
      <c r="D644" s="185" t="s">
        <v>1885</v>
      </c>
      <c r="E644" s="200" t="s">
        <v>1766</v>
      </c>
      <c r="F644" s="201" t="s">
        <v>1916</v>
      </c>
      <c r="H644" s="202">
        <v>129</v>
      </c>
      <c r="I644" s="203"/>
      <c r="L644" s="199"/>
      <c r="M644" s="204"/>
      <c r="N644" s="205"/>
      <c r="O644" s="205"/>
      <c r="P644" s="205"/>
      <c r="Q644" s="205"/>
      <c r="R644" s="205"/>
      <c r="S644" s="205"/>
      <c r="T644" s="206"/>
      <c r="AT644" s="207" t="s">
        <v>1885</v>
      </c>
      <c r="AU644" s="207" t="s">
        <v>1828</v>
      </c>
      <c r="AV644" s="13" t="s">
        <v>1879</v>
      </c>
      <c r="AW644" s="13" t="s">
        <v>1783</v>
      </c>
      <c r="AX644" s="13" t="s">
        <v>1767</v>
      </c>
      <c r="AY644" s="207" t="s">
        <v>1872</v>
      </c>
    </row>
    <row r="645" spans="2:65" s="1" customFormat="1" ht="22.5" customHeight="1">
      <c r="B645" s="160"/>
      <c r="C645" s="209" t="s">
        <v>1603</v>
      </c>
      <c r="D645" s="209" t="s">
        <v>1282</v>
      </c>
      <c r="E645" s="210" t="s">
        <v>510</v>
      </c>
      <c r="F645" s="211" t="s">
        <v>511</v>
      </c>
      <c r="G645" s="212" t="s">
        <v>1877</v>
      </c>
      <c r="H645" s="213">
        <v>77.25</v>
      </c>
      <c r="I645" s="214"/>
      <c r="J645" s="215">
        <f>ROUND(I645*H645,2)</f>
        <v>0</v>
      </c>
      <c r="K645" s="211" t="s">
        <v>1878</v>
      </c>
      <c r="L645" s="216"/>
      <c r="M645" s="217" t="s">
        <v>1766</v>
      </c>
      <c r="N645" s="218" t="s">
        <v>1791</v>
      </c>
      <c r="O645" s="36"/>
      <c r="P645" s="170">
        <f>O645*H645</f>
        <v>0</v>
      </c>
      <c r="Q645" s="170">
        <v>0.131</v>
      </c>
      <c r="R645" s="170">
        <f>Q645*H645</f>
        <v>10.11975</v>
      </c>
      <c r="S645" s="170">
        <v>0</v>
      </c>
      <c r="T645" s="171">
        <f>S645*H645</f>
        <v>0</v>
      </c>
      <c r="AR645" s="18" t="s">
        <v>1933</v>
      </c>
      <c r="AT645" s="18" t="s">
        <v>1282</v>
      </c>
      <c r="AU645" s="18" t="s">
        <v>1828</v>
      </c>
      <c r="AY645" s="18" t="s">
        <v>1872</v>
      </c>
      <c r="BE645" s="172">
        <f>IF(N645="základní",J645,0)</f>
        <v>0</v>
      </c>
      <c r="BF645" s="172">
        <f>IF(N645="snížená",J645,0)</f>
        <v>0</v>
      </c>
      <c r="BG645" s="172">
        <f>IF(N645="zákl. přenesená",J645,0)</f>
        <v>0</v>
      </c>
      <c r="BH645" s="172">
        <f>IF(N645="sníž. přenesená",J645,0)</f>
        <v>0</v>
      </c>
      <c r="BI645" s="172">
        <f>IF(N645="nulová",J645,0)</f>
        <v>0</v>
      </c>
      <c r="BJ645" s="18" t="s">
        <v>1767</v>
      </c>
      <c r="BK645" s="172">
        <f>ROUND(I645*H645,2)</f>
        <v>0</v>
      </c>
      <c r="BL645" s="18" t="s">
        <v>1879</v>
      </c>
      <c r="BM645" s="18" t="s">
        <v>512</v>
      </c>
    </row>
    <row r="646" spans="2:47" s="1" customFormat="1" ht="40.5">
      <c r="B646" s="35"/>
      <c r="D646" s="173" t="s">
        <v>1881</v>
      </c>
      <c r="F646" s="174" t="s">
        <v>513</v>
      </c>
      <c r="I646" s="134"/>
      <c r="L646" s="35"/>
      <c r="M646" s="65"/>
      <c r="N646" s="36"/>
      <c r="O646" s="36"/>
      <c r="P646" s="36"/>
      <c r="Q646" s="36"/>
      <c r="R646" s="36"/>
      <c r="S646" s="36"/>
      <c r="T646" s="66"/>
      <c r="AT646" s="18" t="s">
        <v>1881</v>
      </c>
      <c r="AU646" s="18" t="s">
        <v>1828</v>
      </c>
    </row>
    <row r="647" spans="2:51" s="12" customFormat="1" ht="13.5">
      <c r="B647" s="184"/>
      <c r="D647" s="173" t="s">
        <v>1885</v>
      </c>
      <c r="E647" s="197" t="s">
        <v>1766</v>
      </c>
      <c r="F647" s="198" t="s">
        <v>514</v>
      </c>
      <c r="H647" s="193" t="s">
        <v>1766</v>
      </c>
      <c r="I647" s="189"/>
      <c r="L647" s="184"/>
      <c r="M647" s="190"/>
      <c r="N647" s="191"/>
      <c r="O647" s="191"/>
      <c r="P647" s="191"/>
      <c r="Q647" s="191"/>
      <c r="R647" s="191"/>
      <c r="S647" s="191"/>
      <c r="T647" s="192"/>
      <c r="AT647" s="193" t="s">
        <v>1885</v>
      </c>
      <c r="AU647" s="193" t="s">
        <v>1828</v>
      </c>
      <c r="AV647" s="12" t="s">
        <v>1767</v>
      </c>
      <c r="AW647" s="12" t="s">
        <v>1783</v>
      </c>
      <c r="AX647" s="12" t="s">
        <v>1820</v>
      </c>
      <c r="AY647" s="193" t="s">
        <v>1872</v>
      </c>
    </row>
    <row r="648" spans="2:51" s="12" customFormat="1" ht="13.5">
      <c r="B648" s="184"/>
      <c r="D648" s="173" t="s">
        <v>1885</v>
      </c>
      <c r="E648" s="197" t="s">
        <v>1766</v>
      </c>
      <c r="F648" s="198" t="s">
        <v>446</v>
      </c>
      <c r="H648" s="193" t="s">
        <v>1766</v>
      </c>
      <c r="I648" s="189"/>
      <c r="L648" s="184"/>
      <c r="M648" s="190"/>
      <c r="N648" s="191"/>
      <c r="O648" s="191"/>
      <c r="P648" s="191"/>
      <c r="Q648" s="191"/>
      <c r="R648" s="191"/>
      <c r="S648" s="191"/>
      <c r="T648" s="192"/>
      <c r="AT648" s="193" t="s">
        <v>1885</v>
      </c>
      <c r="AU648" s="193" t="s">
        <v>1828</v>
      </c>
      <c r="AV648" s="12" t="s">
        <v>1767</v>
      </c>
      <c r="AW648" s="12" t="s">
        <v>1783</v>
      </c>
      <c r="AX648" s="12" t="s">
        <v>1820</v>
      </c>
      <c r="AY648" s="193" t="s">
        <v>1872</v>
      </c>
    </row>
    <row r="649" spans="2:51" s="11" customFormat="1" ht="13.5">
      <c r="B649" s="176"/>
      <c r="D649" s="173" t="s">
        <v>1885</v>
      </c>
      <c r="E649" s="177" t="s">
        <v>1766</v>
      </c>
      <c r="F649" s="178" t="s">
        <v>447</v>
      </c>
      <c r="H649" s="179">
        <v>38</v>
      </c>
      <c r="I649" s="180"/>
      <c r="L649" s="176"/>
      <c r="M649" s="181"/>
      <c r="N649" s="182"/>
      <c r="O649" s="182"/>
      <c r="P649" s="182"/>
      <c r="Q649" s="182"/>
      <c r="R649" s="182"/>
      <c r="S649" s="182"/>
      <c r="T649" s="183"/>
      <c r="AT649" s="177" t="s">
        <v>1885</v>
      </c>
      <c r="AU649" s="177" t="s">
        <v>1828</v>
      </c>
      <c r="AV649" s="11" t="s">
        <v>1828</v>
      </c>
      <c r="AW649" s="11" t="s">
        <v>1783</v>
      </c>
      <c r="AX649" s="11" t="s">
        <v>1820</v>
      </c>
      <c r="AY649" s="177" t="s">
        <v>1872</v>
      </c>
    </row>
    <row r="650" spans="2:51" s="11" customFormat="1" ht="13.5">
      <c r="B650" s="176"/>
      <c r="D650" s="173" t="s">
        <v>1885</v>
      </c>
      <c r="E650" s="177" t="s">
        <v>1766</v>
      </c>
      <c r="F650" s="178" t="s">
        <v>448</v>
      </c>
      <c r="H650" s="179">
        <v>37</v>
      </c>
      <c r="I650" s="180"/>
      <c r="L650" s="176"/>
      <c r="M650" s="181"/>
      <c r="N650" s="182"/>
      <c r="O650" s="182"/>
      <c r="P650" s="182"/>
      <c r="Q650" s="182"/>
      <c r="R650" s="182"/>
      <c r="S650" s="182"/>
      <c r="T650" s="183"/>
      <c r="AT650" s="177" t="s">
        <v>1885</v>
      </c>
      <c r="AU650" s="177" t="s">
        <v>1828</v>
      </c>
      <c r="AV650" s="11" t="s">
        <v>1828</v>
      </c>
      <c r="AW650" s="11" t="s">
        <v>1783</v>
      </c>
      <c r="AX650" s="11" t="s">
        <v>1820</v>
      </c>
      <c r="AY650" s="177" t="s">
        <v>1872</v>
      </c>
    </row>
    <row r="651" spans="2:51" s="13" customFormat="1" ht="13.5">
      <c r="B651" s="199"/>
      <c r="D651" s="173" t="s">
        <v>1885</v>
      </c>
      <c r="E651" s="219" t="s">
        <v>1766</v>
      </c>
      <c r="F651" s="220" t="s">
        <v>1916</v>
      </c>
      <c r="H651" s="221">
        <v>75</v>
      </c>
      <c r="I651" s="203"/>
      <c r="L651" s="199"/>
      <c r="M651" s="204"/>
      <c r="N651" s="205"/>
      <c r="O651" s="205"/>
      <c r="P651" s="205"/>
      <c r="Q651" s="205"/>
      <c r="R651" s="205"/>
      <c r="S651" s="205"/>
      <c r="T651" s="206"/>
      <c r="AT651" s="207" t="s">
        <v>1885</v>
      </c>
      <c r="AU651" s="207" t="s">
        <v>1828</v>
      </c>
      <c r="AV651" s="13" t="s">
        <v>1879</v>
      </c>
      <c r="AW651" s="13" t="s">
        <v>1783</v>
      </c>
      <c r="AX651" s="13" t="s">
        <v>1767</v>
      </c>
      <c r="AY651" s="207" t="s">
        <v>1872</v>
      </c>
    </row>
    <row r="652" spans="2:51" s="11" customFormat="1" ht="13.5">
      <c r="B652" s="176"/>
      <c r="D652" s="185" t="s">
        <v>1885</v>
      </c>
      <c r="F652" s="195" t="s">
        <v>515</v>
      </c>
      <c r="H652" s="196">
        <v>77.25</v>
      </c>
      <c r="I652" s="180"/>
      <c r="L652" s="176"/>
      <c r="M652" s="181"/>
      <c r="N652" s="182"/>
      <c r="O652" s="182"/>
      <c r="P652" s="182"/>
      <c r="Q652" s="182"/>
      <c r="R652" s="182"/>
      <c r="S652" s="182"/>
      <c r="T652" s="183"/>
      <c r="AT652" s="177" t="s">
        <v>1885</v>
      </c>
      <c r="AU652" s="177" t="s">
        <v>1828</v>
      </c>
      <c r="AV652" s="11" t="s">
        <v>1828</v>
      </c>
      <c r="AW652" s="11" t="s">
        <v>1748</v>
      </c>
      <c r="AX652" s="11" t="s">
        <v>1767</v>
      </c>
      <c r="AY652" s="177" t="s">
        <v>1872</v>
      </c>
    </row>
    <row r="653" spans="2:65" s="1" customFormat="1" ht="22.5" customHeight="1">
      <c r="B653" s="160"/>
      <c r="C653" s="209" t="s">
        <v>1609</v>
      </c>
      <c r="D653" s="209" t="s">
        <v>1282</v>
      </c>
      <c r="E653" s="210" t="s">
        <v>516</v>
      </c>
      <c r="F653" s="211" t="s">
        <v>517</v>
      </c>
      <c r="G653" s="212" t="s">
        <v>1877</v>
      </c>
      <c r="H653" s="213">
        <v>41.2</v>
      </c>
      <c r="I653" s="214"/>
      <c r="J653" s="215">
        <f>ROUND(I653*H653,2)</f>
        <v>0</v>
      </c>
      <c r="K653" s="211" t="s">
        <v>1878</v>
      </c>
      <c r="L653" s="216"/>
      <c r="M653" s="217" t="s">
        <v>1766</v>
      </c>
      <c r="N653" s="218" t="s">
        <v>1791</v>
      </c>
      <c r="O653" s="36"/>
      <c r="P653" s="170">
        <f>O653*H653</f>
        <v>0</v>
      </c>
      <c r="Q653" s="170">
        <v>0.131</v>
      </c>
      <c r="R653" s="170">
        <f>Q653*H653</f>
        <v>5.397200000000001</v>
      </c>
      <c r="S653" s="170">
        <v>0</v>
      </c>
      <c r="T653" s="171">
        <f>S653*H653</f>
        <v>0</v>
      </c>
      <c r="AR653" s="18" t="s">
        <v>1933</v>
      </c>
      <c r="AT653" s="18" t="s">
        <v>1282</v>
      </c>
      <c r="AU653" s="18" t="s">
        <v>1828</v>
      </c>
      <c r="AY653" s="18" t="s">
        <v>1872</v>
      </c>
      <c r="BE653" s="172">
        <f>IF(N653="základní",J653,0)</f>
        <v>0</v>
      </c>
      <c r="BF653" s="172">
        <f>IF(N653="snížená",J653,0)</f>
        <v>0</v>
      </c>
      <c r="BG653" s="172">
        <f>IF(N653="zákl. přenesená",J653,0)</f>
        <v>0</v>
      </c>
      <c r="BH653" s="172">
        <f>IF(N653="sníž. přenesená",J653,0)</f>
        <v>0</v>
      </c>
      <c r="BI653" s="172">
        <f>IF(N653="nulová",J653,0)</f>
        <v>0</v>
      </c>
      <c r="BJ653" s="18" t="s">
        <v>1767</v>
      </c>
      <c r="BK653" s="172">
        <f>ROUND(I653*H653,2)</f>
        <v>0</v>
      </c>
      <c r="BL653" s="18" t="s">
        <v>1879</v>
      </c>
      <c r="BM653" s="18" t="s">
        <v>518</v>
      </c>
    </row>
    <row r="654" spans="2:47" s="1" customFormat="1" ht="27">
      <c r="B654" s="35"/>
      <c r="D654" s="173" t="s">
        <v>1881</v>
      </c>
      <c r="F654" s="174" t="s">
        <v>519</v>
      </c>
      <c r="I654" s="134"/>
      <c r="L654" s="35"/>
      <c r="M654" s="65"/>
      <c r="N654" s="36"/>
      <c r="O654" s="36"/>
      <c r="P654" s="36"/>
      <c r="Q654" s="36"/>
      <c r="R654" s="36"/>
      <c r="S654" s="36"/>
      <c r="T654" s="66"/>
      <c r="AT654" s="18" t="s">
        <v>1881</v>
      </c>
      <c r="AU654" s="18" t="s">
        <v>1828</v>
      </c>
    </row>
    <row r="655" spans="2:51" s="12" customFormat="1" ht="13.5">
      <c r="B655" s="184"/>
      <c r="D655" s="173" t="s">
        <v>1885</v>
      </c>
      <c r="E655" s="197" t="s">
        <v>1766</v>
      </c>
      <c r="F655" s="198" t="s">
        <v>514</v>
      </c>
      <c r="H655" s="193" t="s">
        <v>1766</v>
      </c>
      <c r="I655" s="189"/>
      <c r="L655" s="184"/>
      <c r="M655" s="190"/>
      <c r="N655" s="191"/>
      <c r="O655" s="191"/>
      <c r="P655" s="191"/>
      <c r="Q655" s="191"/>
      <c r="R655" s="191"/>
      <c r="S655" s="191"/>
      <c r="T655" s="192"/>
      <c r="AT655" s="193" t="s">
        <v>1885</v>
      </c>
      <c r="AU655" s="193" t="s">
        <v>1828</v>
      </c>
      <c r="AV655" s="12" t="s">
        <v>1767</v>
      </c>
      <c r="AW655" s="12" t="s">
        <v>1783</v>
      </c>
      <c r="AX655" s="12" t="s">
        <v>1820</v>
      </c>
      <c r="AY655" s="193" t="s">
        <v>1872</v>
      </c>
    </row>
    <row r="656" spans="2:51" s="12" customFormat="1" ht="13.5">
      <c r="B656" s="184"/>
      <c r="D656" s="173" t="s">
        <v>1885</v>
      </c>
      <c r="E656" s="197" t="s">
        <v>1766</v>
      </c>
      <c r="F656" s="198" t="s">
        <v>443</v>
      </c>
      <c r="H656" s="193" t="s">
        <v>1766</v>
      </c>
      <c r="I656" s="189"/>
      <c r="L656" s="184"/>
      <c r="M656" s="190"/>
      <c r="N656" s="191"/>
      <c r="O656" s="191"/>
      <c r="P656" s="191"/>
      <c r="Q656" s="191"/>
      <c r="R656" s="191"/>
      <c r="S656" s="191"/>
      <c r="T656" s="192"/>
      <c r="AT656" s="193" t="s">
        <v>1885</v>
      </c>
      <c r="AU656" s="193" t="s">
        <v>1828</v>
      </c>
      <c r="AV656" s="12" t="s">
        <v>1767</v>
      </c>
      <c r="AW656" s="12" t="s">
        <v>1783</v>
      </c>
      <c r="AX656" s="12" t="s">
        <v>1820</v>
      </c>
      <c r="AY656" s="193" t="s">
        <v>1872</v>
      </c>
    </row>
    <row r="657" spans="2:51" s="11" customFormat="1" ht="13.5">
      <c r="B657" s="176"/>
      <c r="D657" s="173" t="s">
        <v>1885</v>
      </c>
      <c r="E657" s="177" t="s">
        <v>1766</v>
      </c>
      <c r="F657" s="178" t="s">
        <v>466</v>
      </c>
      <c r="H657" s="179">
        <v>20</v>
      </c>
      <c r="I657" s="180"/>
      <c r="L657" s="176"/>
      <c r="M657" s="181"/>
      <c r="N657" s="182"/>
      <c r="O657" s="182"/>
      <c r="P657" s="182"/>
      <c r="Q657" s="182"/>
      <c r="R657" s="182"/>
      <c r="S657" s="182"/>
      <c r="T657" s="183"/>
      <c r="AT657" s="177" t="s">
        <v>1885</v>
      </c>
      <c r="AU657" s="177" t="s">
        <v>1828</v>
      </c>
      <c r="AV657" s="11" t="s">
        <v>1828</v>
      </c>
      <c r="AW657" s="11" t="s">
        <v>1783</v>
      </c>
      <c r="AX657" s="11" t="s">
        <v>1820</v>
      </c>
      <c r="AY657" s="177" t="s">
        <v>1872</v>
      </c>
    </row>
    <row r="658" spans="2:51" s="11" customFormat="1" ht="13.5">
      <c r="B658" s="176"/>
      <c r="D658" s="173" t="s">
        <v>1885</v>
      </c>
      <c r="E658" s="177" t="s">
        <v>1766</v>
      </c>
      <c r="F658" s="178" t="s">
        <v>467</v>
      </c>
      <c r="H658" s="179">
        <v>20</v>
      </c>
      <c r="I658" s="180"/>
      <c r="L658" s="176"/>
      <c r="M658" s="181"/>
      <c r="N658" s="182"/>
      <c r="O658" s="182"/>
      <c r="P658" s="182"/>
      <c r="Q658" s="182"/>
      <c r="R658" s="182"/>
      <c r="S658" s="182"/>
      <c r="T658" s="183"/>
      <c r="AT658" s="177" t="s">
        <v>1885</v>
      </c>
      <c r="AU658" s="177" t="s">
        <v>1828</v>
      </c>
      <c r="AV658" s="11" t="s">
        <v>1828</v>
      </c>
      <c r="AW658" s="11" t="s">
        <v>1783</v>
      </c>
      <c r="AX658" s="11" t="s">
        <v>1820</v>
      </c>
      <c r="AY658" s="177" t="s">
        <v>1872</v>
      </c>
    </row>
    <row r="659" spans="2:51" s="13" customFormat="1" ht="13.5">
      <c r="B659" s="199"/>
      <c r="D659" s="173" t="s">
        <v>1885</v>
      </c>
      <c r="E659" s="219" t="s">
        <v>1766</v>
      </c>
      <c r="F659" s="220" t="s">
        <v>1916</v>
      </c>
      <c r="H659" s="221">
        <v>40</v>
      </c>
      <c r="I659" s="203"/>
      <c r="L659" s="199"/>
      <c r="M659" s="204"/>
      <c r="N659" s="205"/>
      <c r="O659" s="205"/>
      <c r="P659" s="205"/>
      <c r="Q659" s="205"/>
      <c r="R659" s="205"/>
      <c r="S659" s="205"/>
      <c r="T659" s="206"/>
      <c r="AT659" s="207" t="s">
        <v>1885</v>
      </c>
      <c r="AU659" s="207" t="s">
        <v>1828</v>
      </c>
      <c r="AV659" s="13" t="s">
        <v>1879</v>
      </c>
      <c r="AW659" s="13" t="s">
        <v>1783</v>
      </c>
      <c r="AX659" s="13" t="s">
        <v>1767</v>
      </c>
      <c r="AY659" s="207" t="s">
        <v>1872</v>
      </c>
    </row>
    <row r="660" spans="2:51" s="11" customFormat="1" ht="13.5">
      <c r="B660" s="176"/>
      <c r="D660" s="185" t="s">
        <v>1885</v>
      </c>
      <c r="F660" s="195" t="s">
        <v>520</v>
      </c>
      <c r="H660" s="196">
        <v>41.2</v>
      </c>
      <c r="I660" s="180"/>
      <c r="L660" s="176"/>
      <c r="M660" s="181"/>
      <c r="N660" s="182"/>
      <c r="O660" s="182"/>
      <c r="P660" s="182"/>
      <c r="Q660" s="182"/>
      <c r="R660" s="182"/>
      <c r="S660" s="182"/>
      <c r="T660" s="183"/>
      <c r="AT660" s="177" t="s">
        <v>1885</v>
      </c>
      <c r="AU660" s="177" t="s">
        <v>1828</v>
      </c>
      <c r="AV660" s="11" t="s">
        <v>1828</v>
      </c>
      <c r="AW660" s="11" t="s">
        <v>1748</v>
      </c>
      <c r="AX660" s="11" t="s">
        <v>1767</v>
      </c>
      <c r="AY660" s="177" t="s">
        <v>1872</v>
      </c>
    </row>
    <row r="661" spans="2:65" s="1" customFormat="1" ht="22.5" customHeight="1">
      <c r="B661" s="160"/>
      <c r="C661" s="209" t="s">
        <v>1614</v>
      </c>
      <c r="D661" s="209" t="s">
        <v>1282</v>
      </c>
      <c r="E661" s="210" t="s">
        <v>521</v>
      </c>
      <c r="F661" s="211" t="s">
        <v>522</v>
      </c>
      <c r="G661" s="212" t="s">
        <v>1877</v>
      </c>
      <c r="H661" s="213">
        <v>14.42</v>
      </c>
      <c r="I661" s="214"/>
      <c r="J661" s="215">
        <f>ROUND(I661*H661,2)</f>
        <v>0</v>
      </c>
      <c r="K661" s="211" t="s">
        <v>1878</v>
      </c>
      <c r="L661" s="216"/>
      <c r="M661" s="217" t="s">
        <v>1766</v>
      </c>
      <c r="N661" s="218" t="s">
        <v>1791</v>
      </c>
      <c r="O661" s="36"/>
      <c r="P661" s="170">
        <f>O661*H661</f>
        <v>0</v>
      </c>
      <c r="Q661" s="170">
        <v>0.131</v>
      </c>
      <c r="R661" s="170">
        <f>Q661*H661</f>
        <v>1.8890200000000001</v>
      </c>
      <c r="S661" s="170">
        <v>0</v>
      </c>
      <c r="T661" s="171">
        <f>S661*H661</f>
        <v>0</v>
      </c>
      <c r="AR661" s="18" t="s">
        <v>1933</v>
      </c>
      <c r="AT661" s="18" t="s">
        <v>1282</v>
      </c>
      <c r="AU661" s="18" t="s">
        <v>1828</v>
      </c>
      <c r="AY661" s="18" t="s">
        <v>1872</v>
      </c>
      <c r="BE661" s="172">
        <f>IF(N661="základní",J661,0)</f>
        <v>0</v>
      </c>
      <c r="BF661" s="172">
        <f>IF(N661="snížená",J661,0)</f>
        <v>0</v>
      </c>
      <c r="BG661" s="172">
        <f>IF(N661="zákl. přenesená",J661,0)</f>
        <v>0</v>
      </c>
      <c r="BH661" s="172">
        <f>IF(N661="sníž. přenesená",J661,0)</f>
        <v>0</v>
      </c>
      <c r="BI661" s="172">
        <f>IF(N661="nulová",J661,0)</f>
        <v>0</v>
      </c>
      <c r="BJ661" s="18" t="s">
        <v>1767</v>
      </c>
      <c r="BK661" s="172">
        <f>ROUND(I661*H661,2)</f>
        <v>0</v>
      </c>
      <c r="BL661" s="18" t="s">
        <v>1879</v>
      </c>
      <c r="BM661" s="18" t="s">
        <v>523</v>
      </c>
    </row>
    <row r="662" spans="2:47" s="1" customFormat="1" ht="27">
      <c r="B662" s="35"/>
      <c r="D662" s="173" t="s">
        <v>1881</v>
      </c>
      <c r="F662" s="174" t="s">
        <v>524</v>
      </c>
      <c r="I662" s="134"/>
      <c r="L662" s="35"/>
      <c r="M662" s="65"/>
      <c r="N662" s="36"/>
      <c r="O662" s="36"/>
      <c r="P662" s="36"/>
      <c r="Q662" s="36"/>
      <c r="R662" s="36"/>
      <c r="S662" s="36"/>
      <c r="T662" s="66"/>
      <c r="AT662" s="18" t="s">
        <v>1881</v>
      </c>
      <c r="AU662" s="18" t="s">
        <v>1828</v>
      </c>
    </row>
    <row r="663" spans="2:51" s="12" customFormat="1" ht="13.5">
      <c r="B663" s="184"/>
      <c r="D663" s="173" t="s">
        <v>1885</v>
      </c>
      <c r="E663" s="197" t="s">
        <v>1766</v>
      </c>
      <c r="F663" s="198" t="s">
        <v>514</v>
      </c>
      <c r="H663" s="193" t="s">
        <v>1766</v>
      </c>
      <c r="I663" s="189"/>
      <c r="L663" s="184"/>
      <c r="M663" s="190"/>
      <c r="N663" s="191"/>
      <c r="O663" s="191"/>
      <c r="P663" s="191"/>
      <c r="Q663" s="191"/>
      <c r="R663" s="191"/>
      <c r="S663" s="191"/>
      <c r="T663" s="192"/>
      <c r="AT663" s="193" t="s">
        <v>1885</v>
      </c>
      <c r="AU663" s="193" t="s">
        <v>1828</v>
      </c>
      <c r="AV663" s="12" t="s">
        <v>1767</v>
      </c>
      <c r="AW663" s="12" t="s">
        <v>1783</v>
      </c>
      <c r="AX663" s="12" t="s">
        <v>1820</v>
      </c>
      <c r="AY663" s="193" t="s">
        <v>1872</v>
      </c>
    </row>
    <row r="664" spans="2:51" s="12" customFormat="1" ht="13.5">
      <c r="B664" s="184"/>
      <c r="D664" s="173" t="s">
        <v>1885</v>
      </c>
      <c r="E664" s="197" t="s">
        <v>1766</v>
      </c>
      <c r="F664" s="198" t="s">
        <v>525</v>
      </c>
      <c r="H664" s="193" t="s">
        <v>1766</v>
      </c>
      <c r="I664" s="189"/>
      <c r="L664" s="184"/>
      <c r="M664" s="190"/>
      <c r="N664" s="191"/>
      <c r="O664" s="191"/>
      <c r="P664" s="191"/>
      <c r="Q664" s="191"/>
      <c r="R664" s="191"/>
      <c r="S664" s="191"/>
      <c r="T664" s="192"/>
      <c r="AT664" s="193" t="s">
        <v>1885</v>
      </c>
      <c r="AU664" s="193" t="s">
        <v>1828</v>
      </c>
      <c r="AV664" s="12" t="s">
        <v>1767</v>
      </c>
      <c r="AW664" s="12" t="s">
        <v>1783</v>
      </c>
      <c r="AX664" s="12" t="s">
        <v>1820</v>
      </c>
      <c r="AY664" s="193" t="s">
        <v>1872</v>
      </c>
    </row>
    <row r="665" spans="2:51" s="11" customFormat="1" ht="13.5">
      <c r="B665" s="176"/>
      <c r="D665" s="173" t="s">
        <v>1885</v>
      </c>
      <c r="E665" s="177" t="s">
        <v>1766</v>
      </c>
      <c r="F665" s="178" t="s">
        <v>450</v>
      </c>
      <c r="H665" s="179">
        <v>7</v>
      </c>
      <c r="I665" s="180"/>
      <c r="L665" s="176"/>
      <c r="M665" s="181"/>
      <c r="N665" s="182"/>
      <c r="O665" s="182"/>
      <c r="P665" s="182"/>
      <c r="Q665" s="182"/>
      <c r="R665" s="182"/>
      <c r="S665" s="182"/>
      <c r="T665" s="183"/>
      <c r="AT665" s="177" t="s">
        <v>1885</v>
      </c>
      <c r="AU665" s="177" t="s">
        <v>1828</v>
      </c>
      <c r="AV665" s="11" t="s">
        <v>1828</v>
      </c>
      <c r="AW665" s="11" t="s">
        <v>1783</v>
      </c>
      <c r="AX665" s="11" t="s">
        <v>1820</v>
      </c>
      <c r="AY665" s="177" t="s">
        <v>1872</v>
      </c>
    </row>
    <row r="666" spans="2:51" s="11" customFormat="1" ht="13.5">
      <c r="B666" s="176"/>
      <c r="D666" s="173" t="s">
        <v>1885</v>
      </c>
      <c r="E666" s="177" t="s">
        <v>1766</v>
      </c>
      <c r="F666" s="178" t="s">
        <v>451</v>
      </c>
      <c r="H666" s="179">
        <v>7</v>
      </c>
      <c r="I666" s="180"/>
      <c r="L666" s="176"/>
      <c r="M666" s="181"/>
      <c r="N666" s="182"/>
      <c r="O666" s="182"/>
      <c r="P666" s="182"/>
      <c r="Q666" s="182"/>
      <c r="R666" s="182"/>
      <c r="S666" s="182"/>
      <c r="T666" s="183"/>
      <c r="AT666" s="177" t="s">
        <v>1885</v>
      </c>
      <c r="AU666" s="177" t="s">
        <v>1828</v>
      </c>
      <c r="AV666" s="11" t="s">
        <v>1828</v>
      </c>
      <c r="AW666" s="11" t="s">
        <v>1783</v>
      </c>
      <c r="AX666" s="11" t="s">
        <v>1820</v>
      </c>
      <c r="AY666" s="177" t="s">
        <v>1872</v>
      </c>
    </row>
    <row r="667" spans="2:51" s="13" customFormat="1" ht="13.5">
      <c r="B667" s="199"/>
      <c r="D667" s="173" t="s">
        <v>1885</v>
      </c>
      <c r="E667" s="219" t="s">
        <v>1766</v>
      </c>
      <c r="F667" s="220" t="s">
        <v>1916</v>
      </c>
      <c r="H667" s="221">
        <v>14</v>
      </c>
      <c r="I667" s="203"/>
      <c r="L667" s="199"/>
      <c r="M667" s="204"/>
      <c r="N667" s="205"/>
      <c r="O667" s="205"/>
      <c r="P667" s="205"/>
      <c r="Q667" s="205"/>
      <c r="R667" s="205"/>
      <c r="S667" s="205"/>
      <c r="T667" s="206"/>
      <c r="AT667" s="207" t="s">
        <v>1885</v>
      </c>
      <c r="AU667" s="207" t="s">
        <v>1828</v>
      </c>
      <c r="AV667" s="13" t="s">
        <v>1879</v>
      </c>
      <c r="AW667" s="13" t="s">
        <v>1783</v>
      </c>
      <c r="AX667" s="13" t="s">
        <v>1767</v>
      </c>
      <c r="AY667" s="207" t="s">
        <v>1872</v>
      </c>
    </row>
    <row r="668" spans="2:51" s="11" customFormat="1" ht="13.5">
      <c r="B668" s="176"/>
      <c r="D668" s="185" t="s">
        <v>1885</v>
      </c>
      <c r="F668" s="195" t="s">
        <v>526</v>
      </c>
      <c r="H668" s="196">
        <v>14.42</v>
      </c>
      <c r="I668" s="180"/>
      <c r="L668" s="176"/>
      <c r="M668" s="181"/>
      <c r="N668" s="182"/>
      <c r="O668" s="182"/>
      <c r="P668" s="182"/>
      <c r="Q668" s="182"/>
      <c r="R668" s="182"/>
      <c r="S668" s="182"/>
      <c r="T668" s="183"/>
      <c r="AT668" s="177" t="s">
        <v>1885</v>
      </c>
      <c r="AU668" s="177" t="s">
        <v>1828</v>
      </c>
      <c r="AV668" s="11" t="s">
        <v>1828</v>
      </c>
      <c r="AW668" s="11" t="s">
        <v>1748</v>
      </c>
      <c r="AX668" s="11" t="s">
        <v>1767</v>
      </c>
      <c r="AY668" s="177" t="s">
        <v>1872</v>
      </c>
    </row>
    <row r="669" spans="2:65" s="1" customFormat="1" ht="22.5" customHeight="1">
      <c r="B669" s="160"/>
      <c r="C669" s="161" t="s">
        <v>1619</v>
      </c>
      <c r="D669" s="161" t="s">
        <v>1874</v>
      </c>
      <c r="E669" s="162" t="s">
        <v>527</v>
      </c>
      <c r="F669" s="163" t="s">
        <v>528</v>
      </c>
      <c r="G669" s="164" t="s">
        <v>1877</v>
      </c>
      <c r="H669" s="165">
        <v>88</v>
      </c>
      <c r="I669" s="166"/>
      <c r="J669" s="167">
        <f>ROUND(I669*H669,2)</f>
        <v>0</v>
      </c>
      <c r="K669" s="163" t="s">
        <v>1878</v>
      </c>
      <c r="L669" s="35"/>
      <c r="M669" s="168" t="s">
        <v>1766</v>
      </c>
      <c r="N669" s="169" t="s">
        <v>1791</v>
      </c>
      <c r="O669" s="36"/>
      <c r="P669" s="170">
        <f>O669*H669</f>
        <v>0</v>
      </c>
      <c r="Q669" s="170">
        <v>0.08565</v>
      </c>
      <c r="R669" s="170">
        <f>Q669*H669</f>
        <v>7.5372</v>
      </c>
      <c r="S669" s="170">
        <v>0</v>
      </c>
      <c r="T669" s="171">
        <f>S669*H669</f>
        <v>0</v>
      </c>
      <c r="AR669" s="18" t="s">
        <v>1879</v>
      </c>
      <c r="AT669" s="18" t="s">
        <v>1874</v>
      </c>
      <c r="AU669" s="18" t="s">
        <v>1828</v>
      </c>
      <c r="AY669" s="18" t="s">
        <v>1872</v>
      </c>
      <c r="BE669" s="172">
        <f>IF(N669="základní",J669,0)</f>
        <v>0</v>
      </c>
      <c r="BF669" s="172">
        <f>IF(N669="snížená",J669,0)</f>
        <v>0</v>
      </c>
      <c r="BG669" s="172">
        <f>IF(N669="zákl. přenesená",J669,0)</f>
        <v>0</v>
      </c>
      <c r="BH669" s="172">
        <f>IF(N669="sníž. přenesená",J669,0)</f>
        <v>0</v>
      </c>
      <c r="BI669" s="172">
        <f>IF(N669="nulová",J669,0)</f>
        <v>0</v>
      </c>
      <c r="BJ669" s="18" t="s">
        <v>1767</v>
      </c>
      <c r="BK669" s="172">
        <f>ROUND(I669*H669,2)</f>
        <v>0</v>
      </c>
      <c r="BL669" s="18" t="s">
        <v>1879</v>
      </c>
      <c r="BM669" s="18" t="s">
        <v>529</v>
      </c>
    </row>
    <row r="670" spans="2:47" s="1" customFormat="1" ht="40.5">
      <c r="B670" s="35"/>
      <c r="D670" s="173" t="s">
        <v>1881</v>
      </c>
      <c r="F670" s="174" t="s">
        <v>530</v>
      </c>
      <c r="I670" s="134"/>
      <c r="L670" s="35"/>
      <c r="M670" s="65"/>
      <c r="N670" s="36"/>
      <c r="O670" s="36"/>
      <c r="P670" s="36"/>
      <c r="Q670" s="36"/>
      <c r="R670" s="36"/>
      <c r="S670" s="36"/>
      <c r="T670" s="66"/>
      <c r="AT670" s="18" t="s">
        <v>1881</v>
      </c>
      <c r="AU670" s="18" t="s">
        <v>1828</v>
      </c>
    </row>
    <row r="671" spans="2:47" s="1" customFormat="1" ht="121.5">
      <c r="B671" s="35"/>
      <c r="D671" s="173" t="s">
        <v>1883</v>
      </c>
      <c r="F671" s="175" t="s">
        <v>509</v>
      </c>
      <c r="I671" s="134"/>
      <c r="L671" s="35"/>
      <c r="M671" s="65"/>
      <c r="N671" s="36"/>
      <c r="O671" s="36"/>
      <c r="P671" s="36"/>
      <c r="Q671" s="36"/>
      <c r="R671" s="36"/>
      <c r="S671" s="36"/>
      <c r="T671" s="66"/>
      <c r="AT671" s="18" t="s">
        <v>1883</v>
      </c>
      <c r="AU671" s="18" t="s">
        <v>1828</v>
      </c>
    </row>
    <row r="672" spans="2:51" s="12" customFormat="1" ht="13.5">
      <c r="B672" s="184"/>
      <c r="D672" s="173" t="s">
        <v>1885</v>
      </c>
      <c r="E672" s="197" t="s">
        <v>1766</v>
      </c>
      <c r="F672" s="198" t="s">
        <v>442</v>
      </c>
      <c r="H672" s="193" t="s">
        <v>1766</v>
      </c>
      <c r="I672" s="189"/>
      <c r="L672" s="184"/>
      <c r="M672" s="190"/>
      <c r="N672" s="191"/>
      <c r="O672" s="191"/>
      <c r="P672" s="191"/>
      <c r="Q672" s="191"/>
      <c r="R672" s="191"/>
      <c r="S672" s="191"/>
      <c r="T672" s="192"/>
      <c r="AT672" s="193" t="s">
        <v>1885</v>
      </c>
      <c r="AU672" s="193" t="s">
        <v>1828</v>
      </c>
      <c r="AV672" s="12" t="s">
        <v>1767</v>
      </c>
      <c r="AW672" s="12" t="s">
        <v>1783</v>
      </c>
      <c r="AX672" s="12" t="s">
        <v>1820</v>
      </c>
      <c r="AY672" s="193" t="s">
        <v>1872</v>
      </c>
    </row>
    <row r="673" spans="2:51" s="12" customFormat="1" ht="13.5">
      <c r="B673" s="184"/>
      <c r="D673" s="173" t="s">
        <v>1885</v>
      </c>
      <c r="E673" s="197" t="s">
        <v>1766</v>
      </c>
      <c r="F673" s="198" t="s">
        <v>443</v>
      </c>
      <c r="H673" s="193" t="s">
        <v>1766</v>
      </c>
      <c r="I673" s="189"/>
      <c r="L673" s="184"/>
      <c r="M673" s="190"/>
      <c r="N673" s="191"/>
      <c r="O673" s="191"/>
      <c r="P673" s="191"/>
      <c r="Q673" s="191"/>
      <c r="R673" s="191"/>
      <c r="S673" s="191"/>
      <c r="T673" s="192"/>
      <c r="AT673" s="193" t="s">
        <v>1885</v>
      </c>
      <c r="AU673" s="193" t="s">
        <v>1828</v>
      </c>
      <c r="AV673" s="12" t="s">
        <v>1767</v>
      </c>
      <c r="AW673" s="12" t="s">
        <v>1783</v>
      </c>
      <c r="AX673" s="12" t="s">
        <v>1820</v>
      </c>
      <c r="AY673" s="193" t="s">
        <v>1872</v>
      </c>
    </row>
    <row r="674" spans="2:51" s="11" customFormat="1" ht="13.5">
      <c r="B674" s="176"/>
      <c r="D674" s="173" t="s">
        <v>1885</v>
      </c>
      <c r="E674" s="177" t="s">
        <v>1766</v>
      </c>
      <c r="F674" s="178" t="s">
        <v>468</v>
      </c>
      <c r="H674" s="179">
        <v>45</v>
      </c>
      <c r="I674" s="180"/>
      <c r="L674" s="176"/>
      <c r="M674" s="181"/>
      <c r="N674" s="182"/>
      <c r="O674" s="182"/>
      <c r="P674" s="182"/>
      <c r="Q674" s="182"/>
      <c r="R674" s="182"/>
      <c r="S674" s="182"/>
      <c r="T674" s="183"/>
      <c r="AT674" s="177" t="s">
        <v>1885</v>
      </c>
      <c r="AU674" s="177" t="s">
        <v>1828</v>
      </c>
      <c r="AV674" s="11" t="s">
        <v>1828</v>
      </c>
      <c r="AW674" s="11" t="s">
        <v>1783</v>
      </c>
      <c r="AX674" s="11" t="s">
        <v>1820</v>
      </c>
      <c r="AY674" s="177" t="s">
        <v>1872</v>
      </c>
    </row>
    <row r="675" spans="2:51" s="11" customFormat="1" ht="13.5">
      <c r="B675" s="176"/>
      <c r="D675" s="173" t="s">
        <v>1885</v>
      </c>
      <c r="E675" s="177" t="s">
        <v>1766</v>
      </c>
      <c r="F675" s="178" t="s">
        <v>469</v>
      </c>
      <c r="H675" s="179">
        <v>43</v>
      </c>
      <c r="I675" s="180"/>
      <c r="L675" s="176"/>
      <c r="M675" s="181"/>
      <c r="N675" s="182"/>
      <c r="O675" s="182"/>
      <c r="P675" s="182"/>
      <c r="Q675" s="182"/>
      <c r="R675" s="182"/>
      <c r="S675" s="182"/>
      <c r="T675" s="183"/>
      <c r="AT675" s="177" t="s">
        <v>1885</v>
      </c>
      <c r="AU675" s="177" t="s">
        <v>1828</v>
      </c>
      <c r="AV675" s="11" t="s">
        <v>1828</v>
      </c>
      <c r="AW675" s="11" t="s">
        <v>1783</v>
      </c>
      <c r="AX675" s="11" t="s">
        <v>1820</v>
      </c>
      <c r="AY675" s="177" t="s">
        <v>1872</v>
      </c>
    </row>
    <row r="676" spans="2:51" s="13" customFormat="1" ht="13.5">
      <c r="B676" s="199"/>
      <c r="D676" s="185" t="s">
        <v>1885</v>
      </c>
      <c r="E676" s="200" t="s">
        <v>1766</v>
      </c>
      <c r="F676" s="201" t="s">
        <v>1916</v>
      </c>
      <c r="H676" s="202">
        <v>88</v>
      </c>
      <c r="I676" s="203"/>
      <c r="L676" s="199"/>
      <c r="M676" s="204"/>
      <c r="N676" s="205"/>
      <c r="O676" s="205"/>
      <c r="P676" s="205"/>
      <c r="Q676" s="205"/>
      <c r="R676" s="205"/>
      <c r="S676" s="205"/>
      <c r="T676" s="206"/>
      <c r="AT676" s="207" t="s">
        <v>1885</v>
      </c>
      <c r="AU676" s="207" t="s">
        <v>1828</v>
      </c>
      <c r="AV676" s="13" t="s">
        <v>1879</v>
      </c>
      <c r="AW676" s="13" t="s">
        <v>1783</v>
      </c>
      <c r="AX676" s="13" t="s">
        <v>1767</v>
      </c>
      <c r="AY676" s="207" t="s">
        <v>1872</v>
      </c>
    </row>
    <row r="677" spans="2:65" s="1" customFormat="1" ht="22.5" customHeight="1">
      <c r="B677" s="160"/>
      <c r="C677" s="209" t="s">
        <v>1624</v>
      </c>
      <c r="D677" s="209" t="s">
        <v>1282</v>
      </c>
      <c r="E677" s="210" t="s">
        <v>531</v>
      </c>
      <c r="F677" s="211" t="s">
        <v>532</v>
      </c>
      <c r="G677" s="212" t="s">
        <v>1877</v>
      </c>
      <c r="H677" s="213">
        <v>90.64</v>
      </c>
      <c r="I677" s="214"/>
      <c r="J677" s="215">
        <f>ROUND(I677*H677,2)</f>
        <v>0</v>
      </c>
      <c r="K677" s="211" t="s">
        <v>1766</v>
      </c>
      <c r="L677" s="216"/>
      <c r="M677" s="217" t="s">
        <v>1766</v>
      </c>
      <c r="N677" s="218" t="s">
        <v>1791</v>
      </c>
      <c r="O677" s="36"/>
      <c r="P677" s="170">
        <f>O677*H677</f>
        <v>0</v>
      </c>
      <c r="Q677" s="170">
        <v>0.176</v>
      </c>
      <c r="R677" s="170">
        <f>Q677*H677</f>
        <v>15.952639999999999</v>
      </c>
      <c r="S677" s="170">
        <v>0</v>
      </c>
      <c r="T677" s="171">
        <f>S677*H677</f>
        <v>0</v>
      </c>
      <c r="AR677" s="18" t="s">
        <v>1933</v>
      </c>
      <c r="AT677" s="18" t="s">
        <v>1282</v>
      </c>
      <c r="AU677" s="18" t="s">
        <v>1828</v>
      </c>
      <c r="AY677" s="18" t="s">
        <v>1872</v>
      </c>
      <c r="BE677" s="172">
        <f>IF(N677="základní",J677,0)</f>
        <v>0</v>
      </c>
      <c r="BF677" s="172">
        <f>IF(N677="snížená",J677,0)</f>
        <v>0</v>
      </c>
      <c r="BG677" s="172">
        <f>IF(N677="zákl. přenesená",J677,0)</f>
        <v>0</v>
      </c>
      <c r="BH677" s="172">
        <f>IF(N677="sníž. přenesená",J677,0)</f>
        <v>0</v>
      </c>
      <c r="BI677" s="172">
        <f>IF(N677="nulová",J677,0)</f>
        <v>0</v>
      </c>
      <c r="BJ677" s="18" t="s">
        <v>1767</v>
      </c>
      <c r="BK677" s="172">
        <f>ROUND(I677*H677,2)</f>
        <v>0</v>
      </c>
      <c r="BL677" s="18" t="s">
        <v>1879</v>
      </c>
      <c r="BM677" s="18" t="s">
        <v>533</v>
      </c>
    </row>
    <row r="678" spans="2:47" s="1" customFormat="1" ht="27">
      <c r="B678" s="35"/>
      <c r="D678" s="173" t="s">
        <v>1881</v>
      </c>
      <c r="F678" s="174" t="s">
        <v>534</v>
      </c>
      <c r="I678" s="134"/>
      <c r="L678" s="35"/>
      <c r="M678" s="65"/>
      <c r="N678" s="36"/>
      <c r="O678" s="36"/>
      <c r="P678" s="36"/>
      <c r="Q678" s="36"/>
      <c r="R678" s="36"/>
      <c r="S678" s="36"/>
      <c r="T678" s="66"/>
      <c r="AT678" s="18" t="s">
        <v>1881</v>
      </c>
      <c r="AU678" s="18" t="s">
        <v>1828</v>
      </c>
    </row>
    <row r="679" spans="2:51" s="11" customFormat="1" ht="13.5">
      <c r="B679" s="176"/>
      <c r="D679" s="185" t="s">
        <v>1885</v>
      </c>
      <c r="F679" s="195" t="s">
        <v>535</v>
      </c>
      <c r="H679" s="196">
        <v>90.64</v>
      </c>
      <c r="I679" s="180"/>
      <c r="L679" s="176"/>
      <c r="M679" s="181"/>
      <c r="N679" s="182"/>
      <c r="O679" s="182"/>
      <c r="P679" s="182"/>
      <c r="Q679" s="182"/>
      <c r="R679" s="182"/>
      <c r="S679" s="182"/>
      <c r="T679" s="183"/>
      <c r="AT679" s="177" t="s">
        <v>1885</v>
      </c>
      <c r="AU679" s="177" t="s">
        <v>1828</v>
      </c>
      <c r="AV679" s="11" t="s">
        <v>1828</v>
      </c>
      <c r="AW679" s="11" t="s">
        <v>1748</v>
      </c>
      <c r="AX679" s="11" t="s">
        <v>1767</v>
      </c>
      <c r="AY679" s="177" t="s">
        <v>1872</v>
      </c>
    </row>
    <row r="680" spans="2:65" s="1" customFormat="1" ht="22.5" customHeight="1">
      <c r="B680" s="160"/>
      <c r="C680" s="161" t="s">
        <v>1630</v>
      </c>
      <c r="D680" s="161" t="s">
        <v>1874</v>
      </c>
      <c r="E680" s="162" t="s">
        <v>536</v>
      </c>
      <c r="F680" s="163" t="s">
        <v>537</v>
      </c>
      <c r="G680" s="164" t="s">
        <v>1877</v>
      </c>
      <c r="H680" s="165">
        <v>195</v>
      </c>
      <c r="I680" s="166"/>
      <c r="J680" s="167">
        <f>ROUND(I680*H680,2)</f>
        <v>0</v>
      </c>
      <c r="K680" s="163" t="s">
        <v>1878</v>
      </c>
      <c r="L680" s="35"/>
      <c r="M680" s="168" t="s">
        <v>1766</v>
      </c>
      <c r="N680" s="169" t="s">
        <v>1791</v>
      </c>
      <c r="O680" s="36"/>
      <c r="P680" s="170">
        <f>O680*H680</f>
        <v>0</v>
      </c>
      <c r="Q680" s="170">
        <v>0.10362</v>
      </c>
      <c r="R680" s="170">
        <f>Q680*H680</f>
        <v>20.2059</v>
      </c>
      <c r="S680" s="170">
        <v>0</v>
      </c>
      <c r="T680" s="171">
        <f>S680*H680</f>
        <v>0</v>
      </c>
      <c r="AR680" s="18" t="s">
        <v>1879</v>
      </c>
      <c r="AT680" s="18" t="s">
        <v>1874</v>
      </c>
      <c r="AU680" s="18" t="s">
        <v>1828</v>
      </c>
      <c r="AY680" s="18" t="s">
        <v>1872</v>
      </c>
      <c r="BE680" s="172">
        <f>IF(N680="základní",J680,0)</f>
        <v>0</v>
      </c>
      <c r="BF680" s="172">
        <f>IF(N680="snížená",J680,0)</f>
        <v>0</v>
      </c>
      <c r="BG680" s="172">
        <f>IF(N680="zákl. přenesená",J680,0)</f>
        <v>0</v>
      </c>
      <c r="BH680" s="172">
        <f>IF(N680="sníž. přenesená",J680,0)</f>
        <v>0</v>
      </c>
      <c r="BI680" s="172">
        <f>IF(N680="nulová",J680,0)</f>
        <v>0</v>
      </c>
      <c r="BJ680" s="18" t="s">
        <v>1767</v>
      </c>
      <c r="BK680" s="172">
        <f>ROUND(I680*H680,2)</f>
        <v>0</v>
      </c>
      <c r="BL680" s="18" t="s">
        <v>1879</v>
      </c>
      <c r="BM680" s="18" t="s">
        <v>538</v>
      </c>
    </row>
    <row r="681" spans="2:47" s="1" customFormat="1" ht="40.5">
      <c r="B681" s="35"/>
      <c r="D681" s="173" t="s">
        <v>1881</v>
      </c>
      <c r="F681" s="174" t="s">
        <v>539</v>
      </c>
      <c r="I681" s="134"/>
      <c r="L681" s="35"/>
      <c r="M681" s="65"/>
      <c r="N681" s="36"/>
      <c r="O681" s="36"/>
      <c r="P681" s="36"/>
      <c r="Q681" s="36"/>
      <c r="R681" s="36"/>
      <c r="S681" s="36"/>
      <c r="T681" s="66"/>
      <c r="AT681" s="18" t="s">
        <v>1881</v>
      </c>
      <c r="AU681" s="18" t="s">
        <v>1828</v>
      </c>
    </row>
    <row r="682" spans="2:47" s="1" customFormat="1" ht="121.5">
      <c r="B682" s="35"/>
      <c r="D682" s="173" t="s">
        <v>1883</v>
      </c>
      <c r="F682" s="175" t="s">
        <v>540</v>
      </c>
      <c r="I682" s="134"/>
      <c r="L682" s="35"/>
      <c r="M682" s="65"/>
      <c r="N682" s="36"/>
      <c r="O682" s="36"/>
      <c r="P682" s="36"/>
      <c r="Q682" s="36"/>
      <c r="R682" s="36"/>
      <c r="S682" s="36"/>
      <c r="T682" s="66"/>
      <c r="AT682" s="18" t="s">
        <v>1883</v>
      </c>
      <c r="AU682" s="18" t="s">
        <v>1828</v>
      </c>
    </row>
    <row r="683" spans="2:51" s="12" customFormat="1" ht="13.5">
      <c r="B683" s="184"/>
      <c r="D683" s="173" t="s">
        <v>1885</v>
      </c>
      <c r="E683" s="197" t="s">
        <v>1766</v>
      </c>
      <c r="F683" s="198" t="s">
        <v>430</v>
      </c>
      <c r="H683" s="193" t="s">
        <v>1766</v>
      </c>
      <c r="I683" s="189"/>
      <c r="L683" s="184"/>
      <c r="M683" s="190"/>
      <c r="N683" s="191"/>
      <c r="O683" s="191"/>
      <c r="P683" s="191"/>
      <c r="Q683" s="191"/>
      <c r="R683" s="191"/>
      <c r="S683" s="191"/>
      <c r="T683" s="192"/>
      <c r="AT683" s="193" t="s">
        <v>1885</v>
      </c>
      <c r="AU683" s="193" t="s">
        <v>1828</v>
      </c>
      <c r="AV683" s="12" t="s">
        <v>1767</v>
      </c>
      <c r="AW683" s="12" t="s">
        <v>1783</v>
      </c>
      <c r="AX683" s="12" t="s">
        <v>1820</v>
      </c>
      <c r="AY683" s="193" t="s">
        <v>1872</v>
      </c>
    </row>
    <row r="684" spans="2:51" s="11" customFormat="1" ht="13.5">
      <c r="B684" s="176"/>
      <c r="D684" s="173" t="s">
        <v>1885</v>
      </c>
      <c r="E684" s="177" t="s">
        <v>1766</v>
      </c>
      <c r="F684" s="178" t="s">
        <v>431</v>
      </c>
      <c r="H684" s="179">
        <v>35</v>
      </c>
      <c r="I684" s="180"/>
      <c r="L684" s="176"/>
      <c r="M684" s="181"/>
      <c r="N684" s="182"/>
      <c r="O684" s="182"/>
      <c r="P684" s="182"/>
      <c r="Q684" s="182"/>
      <c r="R684" s="182"/>
      <c r="S684" s="182"/>
      <c r="T684" s="183"/>
      <c r="AT684" s="177" t="s">
        <v>1885</v>
      </c>
      <c r="AU684" s="177" t="s">
        <v>1828</v>
      </c>
      <c r="AV684" s="11" t="s">
        <v>1828</v>
      </c>
      <c r="AW684" s="11" t="s">
        <v>1783</v>
      </c>
      <c r="AX684" s="11" t="s">
        <v>1820</v>
      </c>
      <c r="AY684" s="177" t="s">
        <v>1872</v>
      </c>
    </row>
    <row r="685" spans="2:51" s="11" customFormat="1" ht="13.5">
      <c r="B685" s="176"/>
      <c r="D685" s="173" t="s">
        <v>1885</v>
      </c>
      <c r="E685" s="177" t="s">
        <v>1766</v>
      </c>
      <c r="F685" s="178" t="s">
        <v>432</v>
      </c>
      <c r="H685" s="179">
        <v>35</v>
      </c>
      <c r="I685" s="180"/>
      <c r="L685" s="176"/>
      <c r="M685" s="181"/>
      <c r="N685" s="182"/>
      <c r="O685" s="182"/>
      <c r="P685" s="182"/>
      <c r="Q685" s="182"/>
      <c r="R685" s="182"/>
      <c r="S685" s="182"/>
      <c r="T685" s="183"/>
      <c r="AT685" s="177" t="s">
        <v>1885</v>
      </c>
      <c r="AU685" s="177" t="s">
        <v>1828</v>
      </c>
      <c r="AV685" s="11" t="s">
        <v>1828</v>
      </c>
      <c r="AW685" s="11" t="s">
        <v>1783</v>
      </c>
      <c r="AX685" s="11" t="s">
        <v>1820</v>
      </c>
      <c r="AY685" s="177" t="s">
        <v>1872</v>
      </c>
    </row>
    <row r="686" spans="2:51" s="11" customFormat="1" ht="13.5">
      <c r="B686" s="176"/>
      <c r="D686" s="173" t="s">
        <v>1885</v>
      </c>
      <c r="E686" s="177" t="s">
        <v>1766</v>
      </c>
      <c r="F686" s="178" t="s">
        <v>433</v>
      </c>
      <c r="H686" s="179">
        <v>35</v>
      </c>
      <c r="I686" s="180"/>
      <c r="L686" s="176"/>
      <c r="M686" s="181"/>
      <c r="N686" s="182"/>
      <c r="O686" s="182"/>
      <c r="P686" s="182"/>
      <c r="Q686" s="182"/>
      <c r="R686" s="182"/>
      <c r="S686" s="182"/>
      <c r="T686" s="183"/>
      <c r="AT686" s="177" t="s">
        <v>1885</v>
      </c>
      <c r="AU686" s="177" t="s">
        <v>1828</v>
      </c>
      <c r="AV686" s="11" t="s">
        <v>1828</v>
      </c>
      <c r="AW686" s="11" t="s">
        <v>1783</v>
      </c>
      <c r="AX686" s="11" t="s">
        <v>1820</v>
      </c>
      <c r="AY686" s="177" t="s">
        <v>1872</v>
      </c>
    </row>
    <row r="687" spans="2:51" s="11" customFormat="1" ht="13.5">
      <c r="B687" s="176"/>
      <c r="D687" s="173" t="s">
        <v>1885</v>
      </c>
      <c r="E687" s="177" t="s">
        <v>1766</v>
      </c>
      <c r="F687" s="178" t="s">
        <v>434</v>
      </c>
      <c r="H687" s="179">
        <v>35</v>
      </c>
      <c r="I687" s="180"/>
      <c r="L687" s="176"/>
      <c r="M687" s="181"/>
      <c r="N687" s="182"/>
      <c r="O687" s="182"/>
      <c r="P687" s="182"/>
      <c r="Q687" s="182"/>
      <c r="R687" s="182"/>
      <c r="S687" s="182"/>
      <c r="T687" s="183"/>
      <c r="AT687" s="177" t="s">
        <v>1885</v>
      </c>
      <c r="AU687" s="177" t="s">
        <v>1828</v>
      </c>
      <c r="AV687" s="11" t="s">
        <v>1828</v>
      </c>
      <c r="AW687" s="11" t="s">
        <v>1783</v>
      </c>
      <c r="AX687" s="11" t="s">
        <v>1820</v>
      </c>
      <c r="AY687" s="177" t="s">
        <v>1872</v>
      </c>
    </row>
    <row r="688" spans="2:51" s="11" customFormat="1" ht="13.5">
      <c r="B688" s="176"/>
      <c r="D688" s="173" t="s">
        <v>1885</v>
      </c>
      <c r="E688" s="177" t="s">
        <v>1766</v>
      </c>
      <c r="F688" s="178" t="s">
        <v>435</v>
      </c>
      <c r="H688" s="179">
        <v>55</v>
      </c>
      <c r="I688" s="180"/>
      <c r="L688" s="176"/>
      <c r="M688" s="181"/>
      <c r="N688" s="182"/>
      <c r="O688" s="182"/>
      <c r="P688" s="182"/>
      <c r="Q688" s="182"/>
      <c r="R688" s="182"/>
      <c r="S688" s="182"/>
      <c r="T688" s="183"/>
      <c r="AT688" s="177" t="s">
        <v>1885</v>
      </c>
      <c r="AU688" s="177" t="s">
        <v>1828</v>
      </c>
      <c r="AV688" s="11" t="s">
        <v>1828</v>
      </c>
      <c r="AW688" s="11" t="s">
        <v>1783</v>
      </c>
      <c r="AX688" s="11" t="s">
        <v>1820</v>
      </c>
      <c r="AY688" s="177" t="s">
        <v>1872</v>
      </c>
    </row>
    <row r="689" spans="2:51" s="13" customFormat="1" ht="13.5">
      <c r="B689" s="199"/>
      <c r="D689" s="185" t="s">
        <v>1885</v>
      </c>
      <c r="E689" s="200" t="s">
        <v>1766</v>
      </c>
      <c r="F689" s="201" t="s">
        <v>1916</v>
      </c>
      <c r="H689" s="202">
        <v>195</v>
      </c>
      <c r="I689" s="203"/>
      <c r="L689" s="199"/>
      <c r="M689" s="204"/>
      <c r="N689" s="205"/>
      <c r="O689" s="205"/>
      <c r="P689" s="205"/>
      <c r="Q689" s="205"/>
      <c r="R689" s="205"/>
      <c r="S689" s="205"/>
      <c r="T689" s="206"/>
      <c r="AT689" s="207" t="s">
        <v>1885</v>
      </c>
      <c r="AU689" s="207" t="s">
        <v>1828</v>
      </c>
      <c r="AV689" s="13" t="s">
        <v>1879</v>
      </c>
      <c r="AW689" s="13" t="s">
        <v>1783</v>
      </c>
      <c r="AX689" s="13" t="s">
        <v>1767</v>
      </c>
      <c r="AY689" s="207" t="s">
        <v>1872</v>
      </c>
    </row>
    <row r="690" spans="2:65" s="1" customFormat="1" ht="22.5" customHeight="1">
      <c r="B690" s="160"/>
      <c r="C690" s="209" t="s">
        <v>1636</v>
      </c>
      <c r="D690" s="209" t="s">
        <v>1282</v>
      </c>
      <c r="E690" s="210" t="s">
        <v>990</v>
      </c>
      <c r="F690" s="211" t="s">
        <v>991</v>
      </c>
      <c r="G690" s="212" t="s">
        <v>1877</v>
      </c>
      <c r="H690" s="213">
        <v>200.85</v>
      </c>
      <c r="I690" s="214"/>
      <c r="J690" s="215">
        <f>ROUND(I690*H690,2)</f>
        <v>0</v>
      </c>
      <c r="K690" s="211" t="s">
        <v>1878</v>
      </c>
      <c r="L690" s="216"/>
      <c r="M690" s="217" t="s">
        <v>1766</v>
      </c>
      <c r="N690" s="218" t="s">
        <v>1791</v>
      </c>
      <c r="O690" s="36"/>
      <c r="P690" s="170">
        <f>O690*H690</f>
        <v>0</v>
      </c>
      <c r="Q690" s="170">
        <v>0.176</v>
      </c>
      <c r="R690" s="170">
        <f>Q690*H690</f>
        <v>35.349599999999995</v>
      </c>
      <c r="S690" s="170">
        <v>0</v>
      </c>
      <c r="T690" s="171">
        <f>S690*H690</f>
        <v>0</v>
      </c>
      <c r="AR690" s="18" t="s">
        <v>1933</v>
      </c>
      <c r="AT690" s="18" t="s">
        <v>1282</v>
      </c>
      <c r="AU690" s="18" t="s">
        <v>1828</v>
      </c>
      <c r="AY690" s="18" t="s">
        <v>1872</v>
      </c>
      <c r="BE690" s="172">
        <f>IF(N690="základní",J690,0)</f>
        <v>0</v>
      </c>
      <c r="BF690" s="172">
        <f>IF(N690="snížená",J690,0)</f>
        <v>0</v>
      </c>
      <c r="BG690" s="172">
        <f>IF(N690="zákl. přenesená",J690,0)</f>
        <v>0</v>
      </c>
      <c r="BH690" s="172">
        <f>IF(N690="sníž. přenesená",J690,0)</f>
        <v>0</v>
      </c>
      <c r="BI690" s="172">
        <f>IF(N690="nulová",J690,0)</f>
        <v>0</v>
      </c>
      <c r="BJ690" s="18" t="s">
        <v>1767</v>
      </c>
      <c r="BK690" s="172">
        <f>ROUND(I690*H690,2)</f>
        <v>0</v>
      </c>
      <c r="BL690" s="18" t="s">
        <v>1879</v>
      </c>
      <c r="BM690" s="18" t="s">
        <v>541</v>
      </c>
    </row>
    <row r="691" spans="2:47" s="1" customFormat="1" ht="40.5">
      <c r="B691" s="35"/>
      <c r="D691" s="173" t="s">
        <v>1881</v>
      </c>
      <c r="F691" s="174" t="s">
        <v>993</v>
      </c>
      <c r="I691" s="134"/>
      <c r="L691" s="35"/>
      <c r="M691" s="65"/>
      <c r="N691" s="36"/>
      <c r="O691" s="36"/>
      <c r="P691" s="36"/>
      <c r="Q691" s="36"/>
      <c r="R691" s="36"/>
      <c r="S691" s="36"/>
      <c r="T691" s="66"/>
      <c r="AT691" s="18" t="s">
        <v>1881</v>
      </c>
      <c r="AU691" s="18" t="s">
        <v>1828</v>
      </c>
    </row>
    <row r="692" spans="2:51" s="11" customFormat="1" ht="13.5">
      <c r="B692" s="176"/>
      <c r="D692" s="185" t="s">
        <v>1885</v>
      </c>
      <c r="F692" s="195" t="s">
        <v>542</v>
      </c>
      <c r="H692" s="196">
        <v>200.85</v>
      </c>
      <c r="I692" s="180"/>
      <c r="L692" s="176"/>
      <c r="M692" s="181"/>
      <c r="N692" s="182"/>
      <c r="O692" s="182"/>
      <c r="P692" s="182"/>
      <c r="Q692" s="182"/>
      <c r="R692" s="182"/>
      <c r="S692" s="182"/>
      <c r="T692" s="183"/>
      <c r="AT692" s="177" t="s">
        <v>1885</v>
      </c>
      <c r="AU692" s="177" t="s">
        <v>1828</v>
      </c>
      <c r="AV692" s="11" t="s">
        <v>1828</v>
      </c>
      <c r="AW692" s="11" t="s">
        <v>1748</v>
      </c>
      <c r="AX692" s="11" t="s">
        <v>1767</v>
      </c>
      <c r="AY692" s="177" t="s">
        <v>1872</v>
      </c>
    </row>
    <row r="693" spans="2:65" s="1" customFormat="1" ht="31.5" customHeight="1">
      <c r="B693" s="160"/>
      <c r="C693" s="161" t="s">
        <v>1644</v>
      </c>
      <c r="D693" s="161" t="s">
        <v>1874</v>
      </c>
      <c r="E693" s="162" t="s">
        <v>543</v>
      </c>
      <c r="F693" s="163" t="s">
        <v>544</v>
      </c>
      <c r="G693" s="164" t="s">
        <v>1877</v>
      </c>
      <c r="H693" s="165">
        <v>18</v>
      </c>
      <c r="I693" s="166"/>
      <c r="J693" s="167">
        <f>ROUND(I693*H693,2)</f>
        <v>0</v>
      </c>
      <c r="K693" s="163" t="s">
        <v>1878</v>
      </c>
      <c r="L693" s="35"/>
      <c r="M693" s="168" t="s">
        <v>1766</v>
      </c>
      <c r="N693" s="169" t="s">
        <v>1791</v>
      </c>
      <c r="O693" s="36"/>
      <c r="P693" s="170">
        <f>O693*H693</f>
        <v>0</v>
      </c>
      <c r="Q693" s="170">
        <v>0.101</v>
      </c>
      <c r="R693" s="170">
        <f>Q693*H693</f>
        <v>1.818</v>
      </c>
      <c r="S693" s="170">
        <v>0</v>
      </c>
      <c r="T693" s="171">
        <f>S693*H693</f>
        <v>0</v>
      </c>
      <c r="AR693" s="18" t="s">
        <v>1879</v>
      </c>
      <c r="AT693" s="18" t="s">
        <v>1874</v>
      </c>
      <c r="AU693" s="18" t="s">
        <v>1828</v>
      </c>
      <c r="AY693" s="18" t="s">
        <v>1872</v>
      </c>
      <c r="BE693" s="172">
        <f>IF(N693="základní",J693,0)</f>
        <v>0</v>
      </c>
      <c r="BF693" s="172">
        <f>IF(N693="snížená",J693,0)</f>
        <v>0</v>
      </c>
      <c r="BG693" s="172">
        <f>IF(N693="zákl. přenesená",J693,0)</f>
        <v>0</v>
      </c>
      <c r="BH693" s="172">
        <f>IF(N693="sníž. přenesená",J693,0)</f>
        <v>0</v>
      </c>
      <c r="BI693" s="172">
        <f>IF(N693="nulová",J693,0)</f>
        <v>0</v>
      </c>
      <c r="BJ693" s="18" t="s">
        <v>1767</v>
      </c>
      <c r="BK693" s="172">
        <f>ROUND(I693*H693,2)</f>
        <v>0</v>
      </c>
      <c r="BL693" s="18" t="s">
        <v>1879</v>
      </c>
      <c r="BM693" s="18" t="s">
        <v>545</v>
      </c>
    </row>
    <row r="694" spans="2:47" s="1" customFormat="1" ht="40.5">
      <c r="B694" s="35"/>
      <c r="D694" s="173" t="s">
        <v>1881</v>
      </c>
      <c r="F694" s="174" t="s">
        <v>546</v>
      </c>
      <c r="I694" s="134"/>
      <c r="L694" s="35"/>
      <c r="M694" s="65"/>
      <c r="N694" s="36"/>
      <c r="O694" s="36"/>
      <c r="P694" s="36"/>
      <c r="Q694" s="36"/>
      <c r="R694" s="36"/>
      <c r="S694" s="36"/>
      <c r="T694" s="66"/>
      <c r="AT694" s="18" t="s">
        <v>1881</v>
      </c>
      <c r="AU694" s="18" t="s">
        <v>1828</v>
      </c>
    </row>
    <row r="695" spans="2:47" s="1" customFormat="1" ht="81">
      <c r="B695" s="35"/>
      <c r="D695" s="173" t="s">
        <v>1883</v>
      </c>
      <c r="F695" s="175" t="s">
        <v>547</v>
      </c>
      <c r="I695" s="134"/>
      <c r="L695" s="35"/>
      <c r="M695" s="65"/>
      <c r="N695" s="36"/>
      <c r="O695" s="36"/>
      <c r="P695" s="36"/>
      <c r="Q695" s="36"/>
      <c r="R695" s="36"/>
      <c r="S695" s="36"/>
      <c r="T695" s="66"/>
      <c r="AT695" s="18" t="s">
        <v>1883</v>
      </c>
      <c r="AU695" s="18" t="s">
        <v>1828</v>
      </c>
    </row>
    <row r="696" spans="2:51" s="12" customFormat="1" ht="13.5">
      <c r="B696" s="184"/>
      <c r="D696" s="173" t="s">
        <v>1885</v>
      </c>
      <c r="E696" s="197" t="s">
        <v>1766</v>
      </c>
      <c r="F696" s="198" t="s">
        <v>442</v>
      </c>
      <c r="H696" s="193" t="s">
        <v>1766</v>
      </c>
      <c r="I696" s="189"/>
      <c r="L696" s="184"/>
      <c r="M696" s="190"/>
      <c r="N696" s="191"/>
      <c r="O696" s="191"/>
      <c r="P696" s="191"/>
      <c r="Q696" s="191"/>
      <c r="R696" s="191"/>
      <c r="S696" s="191"/>
      <c r="T696" s="192"/>
      <c r="AT696" s="193" t="s">
        <v>1885</v>
      </c>
      <c r="AU696" s="193" t="s">
        <v>1828</v>
      </c>
      <c r="AV696" s="12" t="s">
        <v>1767</v>
      </c>
      <c r="AW696" s="12" t="s">
        <v>1783</v>
      </c>
      <c r="AX696" s="12" t="s">
        <v>1820</v>
      </c>
      <c r="AY696" s="193" t="s">
        <v>1872</v>
      </c>
    </row>
    <row r="697" spans="2:51" s="12" customFormat="1" ht="13.5">
      <c r="B697" s="184"/>
      <c r="D697" s="173" t="s">
        <v>1885</v>
      </c>
      <c r="E697" s="197" t="s">
        <v>1766</v>
      </c>
      <c r="F697" s="198" t="s">
        <v>452</v>
      </c>
      <c r="H697" s="193" t="s">
        <v>1766</v>
      </c>
      <c r="I697" s="189"/>
      <c r="L697" s="184"/>
      <c r="M697" s="190"/>
      <c r="N697" s="191"/>
      <c r="O697" s="191"/>
      <c r="P697" s="191"/>
      <c r="Q697" s="191"/>
      <c r="R697" s="191"/>
      <c r="S697" s="191"/>
      <c r="T697" s="192"/>
      <c r="AT697" s="193" t="s">
        <v>1885</v>
      </c>
      <c r="AU697" s="193" t="s">
        <v>1828</v>
      </c>
      <c r="AV697" s="12" t="s">
        <v>1767</v>
      </c>
      <c r="AW697" s="12" t="s">
        <v>1783</v>
      </c>
      <c r="AX697" s="12" t="s">
        <v>1820</v>
      </c>
      <c r="AY697" s="193" t="s">
        <v>1872</v>
      </c>
    </row>
    <row r="698" spans="2:51" s="11" customFormat="1" ht="13.5">
      <c r="B698" s="176"/>
      <c r="D698" s="185" t="s">
        <v>1885</v>
      </c>
      <c r="E698" s="194" t="s">
        <v>1766</v>
      </c>
      <c r="F698" s="195" t="s">
        <v>453</v>
      </c>
      <c r="H698" s="196">
        <v>18</v>
      </c>
      <c r="I698" s="180"/>
      <c r="L698" s="176"/>
      <c r="M698" s="181"/>
      <c r="N698" s="182"/>
      <c r="O698" s="182"/>
      <c r="P698" s="182"/>
      <c r="Q698" s="182"/>
      <c r="R698" s="182"/>
      <c r="S698" s="182"/>
      <c r="T698" s="183"/>
      <c r="AT698" s="177" t="s">
        <v>1885</v>
      </c>
      <c r="AU698" s="177" t="s">
        <v>1828</v>
      </c>
      <c r="AV698" s="11" t="s">
        <v>1828</v>
      </c>
      <c r="AW698" s="11" t="s">
        <v>1783</v>
      </c>
      <c r="AX698" s="11" t="s">
        <v>1767</v>
      </c>
      <c r="AY698" s="177" t="s">
        <v>1872</v>
      </c>
    </row>
    <row r="699" spans="2:65" s="1" customFormat="1" ht="22.5" customHeight="1">
      <c r="B699" s="160"/>
      <c r="C699" s="209" t="s">
        <v>1652</v>
      </c>
      <c r="D699" s="209" t="s">
        <v>1282</v>
      </c>
      <c r="E699" s="210" t="s">
        <v>548</v>
      </c>
      <c r="F699" s="211" t="s">
        <v>549</v>
      </c>
      <c r="G699" s="212" t="s">
        <v>1877</v>
      </c>
      <c r="H699" s="213">
        <v>18.54</v>
      </c>
      <c r="I699" s="214"/>
      <c r="J699" s="215">
        <f>ROUND(I699*H699,2)</f>
        <v>0</v>
      </c>
      <c r="K699" s="211" t="s">
        <v>1766</v>
      </c>
      <c r="L699" s="216"/>
      <c r="M699" s="217" t="s">
        <v>1766</v>
      </c>
      <c r="N699" s="218" t="s">
        <v>1791</v>
      </c>
      <c r="O699" s="36"/>
      <c r="P699" s="170">
        <f>O699*H699</f>
        <v>0</v>
      </c>
      <c r="Q699" s="170">
        <v>0.18</v>
      </c>
      <c r="R699" s="170">
        <f>Q699*H699</f>
        <v>3.3371999999999997</v>
      </c>
      <c r="S699" s="170">
        <v>0</v>
      </c>
      <c r="T699" s="171">
        <f>S699*H699</f>
        <v>0</v>
      </c>
      <c r="AR699" s="18" t="s">
        <v>1933</v>
      </c>
      <c r="AT699" s="18" t="s">
        <v>1282</v>
      </c>
      <c r="AU699" s="18" t="s">
        <v>1828</v>
      </c>
      <c r="AY699" s="18" t="s">
        <v>1872</v>
      </c>
      <c r="BE699" s="172">
        <f>IF(N699="základní",J699,0)</f>
        <v>0</v>
      </c>
      <c r="BF699" s="172">
        <f>IF(N699="snížená",J699,0)</f>
        <v>0</v>
      </c>
      <c r="BG699" s="172">
        <f>IF(N699="zákl. přenesená",J699,0)</f>
        <v>0</v>
      </c>
      <c r="BH699" s="172">
        <f>IF(N699="sníž. přenesená",J699,0)</f>
        <v>0</v>
      </c>
      <c r="BI699" s="172">
        <f>IF(N699="nulová",J699,0)</f>
        <v>0</v>
      </c>
      <c r="BJ699" s="18" t="s">
        <v>1767</v>
      </c>
      <c r="BK699" s="172">
        <f>ROUND(I699*H699,2)</f>
        <v>0</v>
      </c>
      <c r="BL699" s="18" t="s">
        <v>1879</v>
      </c>
      <c r="BM699" s="18" t="s">
        <v>550</v>
      </c>
    </row>
    <row r="700" spans="2:47" s="1" customFormat="1" ht="13.5">
      <c r="B700" s="35"/>
      <c r="D700" s="173" t="s">
        <v>1881</v>
      </c>
      <c r="F700" s="174" t="s">
        <v>551</v>
      </c>
      <c r="I700" s="134"/>
      <c r="L700" s="35"/>
      <c r="M700" s="65"/>
      <c r="N700" s="36"/>
      <c r="O700" s="36"/>
      <c r="P700" s="36"/>
      <c r="Q700" s="36"/>
      <c r="R700" s="36"/>
      <c r="S700" s="36"/>
      <c r="T700" s="66"/>
      <c r="AT700" s="18" t="s">
        <v>1881</v>
      </c>
      <c r="AU700" s="18" t="s">
        <v>1828</v>
      </c>
    </row>
    <row r="701" spans="2:51" s="11" customFormat="1" ht="13.5">
      <c r="B701" s="176"/>
      <c r="D701" s="173" t="s">
        <v>1885</v>
      </c>
      <c r="F701" s="178" t="s">
        <v>552</v>
      </c>
      <c r="H701" s="179">
        <v>18.54</v>
      </c>
      <c r="I701" s="180"/>
      <c r="L701" s="176"/>
      <c r="M701" s="181"/>
      <c r="N701" s="182"/>
      <c r="O701" s="182"/>
      <c r="P701" s="182"/>
      <c r="Q701" s="182"/>
      <c r="R701" s="182"/>
      <c r="S701" s="182"/>
      <c r="T701" s="183"/>
      <c r="AT701" s="177" t="s">
        <v>1885</v>
      </c>
      <c r="AU701" s="177" t="s">
        <v>1828</v>
      </c>
      <c r="AV701" s="11" t="s">
        <v>1828</v>
      </c>
      <c r="AW701" s="11" t="s">
        <v>1748</v>
      </c>
      <c r="AX701" s="11" t="s">
        <v>1767</v>
      </c>
      <c r="AY701" s="177" t="s">
        <v>1872</v>
      </c>
    </row>
    <row r="702" spans="2:63" s="10" customFormat="1" ht="29.25" customHeight="1">
      <c r="B702" s="146"/>
      <c r="D702" s="157" t="s">
        <v>1819</v>
      </c>
      <c r="E702" s="158" t="s">
        <v>1933</v>
      </c>
      <c r="F702" s="158" t="s">
        <v>1443</v>
      </c>
      <c r="I702" s="149"/>
      <c r="J702" s="159">
        <f>BK702</f>
        <v>0</v>
      </c>
      <c r="L702" s="146"/>
      <c r="M702" s="151"/>
      <c r="N702" s="152"/>
      <c r="O702" s="152"/>
      <c r="P702" s="153">
        <f>SUM(P703:P886)</f>
        <v>0</v>
      </c>
      <c r="Q702" s="152"/>
      <c r="R702" s="153">
        <f>SUM(R703:R886)</f>
        <v>88.05541840000002</v>
      </c>
      <c r="S702" s="152"/>
      <c r="T702" s="154">
        <f>SUM(T703:T886)</f>
        <v>5.731699999999999</v>
      </c>
      <c r="AR702" s="147" t="s">
        <v>1767</v>
      </c>
      <c r="AT702" s="155" t="s">
        <v>1819</v>
      </c>
      <c r="AU702" s="155" t="s">
        <v>1767</v>
      </c>
      <c r="AY702" s="147" t="s">
        <v>1872</v>
      </c>
      <c r="BK702" s="156">
        <f>SUM(BK703:BK886)</f>
        <v>0</v>
      </c>
    </row>
    <row r="703" spans="2:65" s="1" customFormat="1" ht="22.5" customHeight="1">
      <c r="B703" s="160"/>
      <c r="C703" s="161" t="s">
        <v>1683</v>
      </c>
      <c r="D703" s="161" t="s">
        <v>1874</v>
      </c>
      <c r="E703" s="162" t="s">
        <v>1445</v>
      </c>
      <c r="F703" s="163" t="s">
        <v>1446</v>
      </c>
      <c r="G703" s="164" t="s">
        <v>1347</v>
      </c>
      <c r="H703" s="165">
        <v>2</v>
      </c>
      <c r="I703" s="166"/>
      <c r="J703" s="167">
        <f>ROUND(I703*H703,2)</f>
        <v>0</v>
      </c>
      <c r="K703" s="163" t="s">
        <v>1878</v>
      </c>
      <c r="L703" s="35"/>
      <c r="M703" s="168" t="s">
        <v>1766</v>
      </c>
      <c r="N703" s="169" t="s">
        <v>1791</v>
      </c>
      <c r="O703" s="36"/>
      <c r="P703" s="170">
        <f>O703*H703</f>
        <v>0</v>
      </c>
      <c r="Q703" s="170">
        <v>0.00273</v>
      </c>
      <c r="R703" s="170">
        <f>Q703*H703</f>
        <v>0.00546</v>
      </c>
      <c r="S703" s="170">
        <v>0</v>
      </c>
      <c r="T703" s="171">
        <f>S703*H703</f>
        <v>0</v>
      </c>
      <c r="AR703" s="18" t="s">
        <v>1879</v>
      </c>
      <c r="AT703" s="18" t="s">
        <v>1874</v>
      </c>
      <c r="AU703" s="18" t="s">
        <v>1828</v>
      </c>
      <c r="AY703" s="18" t="s">
        <v>1872</v>
      </c>
      <c r="BE703" s="172">
        <f>IF(N703="základní",J703,0)</f>
        <v>0</v>
      </c>
      <c r="BF703" s="172">
        <f>IF(N703="snížená",J703,0)</f>
        <v>0</v>
      </c>
      <c r="BG703" s="172">
        <f>IF(N703="zákl. přenesená",J703,0)</f>
        <v>0</v>
      </c>
      <c r="BH703" s="172">
        <f>IF(N703="sníž. přenesená",J703,0)</f>
        <v>0</v>
      </c>
      <c r="BI703" s="172">
        <f>IF(N703="nulová",J703,0)</f>
        <v>0</v>
      </c>
      <c r="BJ703" s="18" t="s">
        <v>1767</v>
      </c>
      <c r="BK703" s="172">
        <f>ROUND(I703*H703,2)</f>
        <v>0</v>
      </c>
      <c r="BL703" s="18" t="s">
        <v>1879</v>
      </c>
      <c r="BM703" s="18" t="s">
        <v>1447</v>
      </c>
    </row>
    <row r="704" spans="2:47" s="1" customFormat="1" ht="13.5">
      <c r="B704" s="35"/>
      <c r="D704" s="173" t="s">
        <v>1881</v>
      </c>
      <c r="F704" s="174" t="s">
        <v>1448</v>
      </c>
      <c r="I704" s="134"/>
      <c r="L704" s="35"/>
      <c r="M704" s="65"/>
      <c r="N704" s="36"/>
      <c r="O704" s="36"/>
      <c r="P704" s="36"/>
      <c r="Q704" s="36"/>
      <c r="R704" s="36"/>
      <c r="S704" s="36"/>
      <c r="T704" s="66"/>
      <c r="AT704" s="18" t="s">
        <v>1881</v>
      </c>
      <c r="AU704" s="18" t="s">
        <v>1828</v>
      </c>
    </row>
    <row r="705" spans="2:47" s="1" customFormat="1" ht="94.5">
      <c r="B705" s="35"/>
      <c r="D705" s="173" t="s">
        <v>1883</v>
      </c>
      <c r="F705" s="175" t="s">
        <v>1449</v>
      </c>
      <c r="I705" s="134"/>
      <c r="L705" s="35"/>
      <c r="M705" s="65"/>
      <c r="N705" s="36"/>
      <c r="O705" s="36"/>
      <c r="P705" s="36"/>
      <c r="Q705" s="36"/>
      <c r="R705" s="36"/>
      <c r="S705" s="36"/>
      <c r="T705" s="66"/>
      <c r="AT705" s="18" t="s">
        <v>1883</v>
      </c>
      <c r="AU705" s="18" t="s">
        <v>1828</v>
      </c>
    </row>
    <row r="706" spans="2:51" s="11" customFormat="1" ht="13.5">
      <c r="B706" s="176"/>
      <c r="D706" s="185" t="s">
        <v>1885</v>
      </c>
      <c r="E706" s="194" t="s">
        <v>1766</v>
      </c>
      <c r="F706" s="195" t="s">
        <v>553</v>
      </c>
      <c r="H706" s="196">
        <v>2</v>
      </c>
      <c r="I706" s="180"/>
      <c r="L706" s="176"/>
      <c r="M706" s="181"/>
      <c r="N706" s="182"/>
      <c r="O706" s="182"/>
      <c r="P706" s="182"/>
      <c r="Q706" s="182"/>
      <c r="R706" s="182"/>
      <c r="S706" s="182"/>
      <c r="T706" s="183"/>
      <c r="AT706" s="177" t="s">
        <v>1885</v>
      </c>
      <c r="AU706" s="177" t="s">
        <v>1828</v>
      </c>
      <c r="AV706" s="11" t="s">
        <v>1828</v>
      </c>
      <c r="AW706" s="11" t="s">
        <v>1783</v>
      </c>
      <c r="AX706" s="11" t="s">
        <v>1767</v>
      </c>
      <c r="AY706" s="177" t="s">
        <v>1872</v>
      </c>
    </row>
    <row r="707" spans="2:65" s="1" customFormat="1" ht="22.5" customHeight="1">
      <c r="B707" s="160"/>
      <c r="C707" s="161" t="s">
        <v>1690</v>
      </c>
      <c r="D707" s="161" t="s">
        <v>1874</v>
      </c>
      <c r="E707" s="162" t="s">
        <v>554</v>
      </c>
      <c r="F707" s="163" t="s">
        <v>555</v>
      </c>
      <c r="G707" s="164" t="s">
        <v>1347</v>
      </c>
      <c r="H707" s="165">
        <v>7</v>
      </c>
      <c r="I707" s="166"/>
      <c r="J707" s="167">
        <f>ROUND(I707*H707,2)</f>
        <v>0</v>
      </c>
      <c r="K707" s="163" t="s">
        <v>1878</v>
      </c>
      <c r="L707" s="35"/>
      <c r="M707" s="168" t="s">
        <v>1766</v>
      </c>
      <c r="N707" s="169" t="s">
        <v>1791</v>
      </c>
      <c r="O707" s="36"/>
      <c r="P707" s="170">
        <f>O707*H707</f>
        <v>0</v>
      </c>
      <c r="Q707" s="170">
        <v>1.12181</v>
      </c>
      <c r="R707" s="170">
        <f>Q707*H707</f>
        <v>7.85267</v>
      </c>
      <c r="S707" s="170">
        <v>0</v>
      </c>
      <c r="T707" s="171">
        <f>S707*H707</f>
        <v>0</v>
      </c>
      <c r="AR707" s="18" t="s">
        <v>1879</v>
      </c>
      <c r="AT707" s="18" t="s">
        <v>1874</v>
      </c>
      <c r="AU707" s="18" t="s">
        <v>1828</v>
      </c>
      <c r="AY707" s="18" t="s">
        <v>1872</v>
      </c>
      <c r="BE707" s="172">
        <f>IF(N707="základní",J707,0)</f>
        <v>0</v>
      </c>
      <c r="BF707" s="172">
        <f>IF(N707="snížená",J707,0)</f>
        <v>0</v>
      </c>
      <c r="BG707" s="172">
        <f>IF(N707="zákl. přenesená",J707,0)</f>
        <v>0</v>
      </c>
      <c r="BH707" s="172">
        <f>IF(N707="sníž. přenesená",J707,0)</f>
        <v>0</v>
      </c>
      <c r="BI707" s="172">
        <f>IF(N707="nulová",J707,0)</f>
        <v>0</v>
      </c>
      <c r="BJ707" s="18" t="s">
        <v>1767</v>
      </c>
      <c r="BK707" s="172">
        <f>ROUND(I707*H707,2)</f>
        <v>0</v>
      </c>
      <c r="BL707" s="18" t="s">
        <v>1879</v>
      </c>
      <c r="BM707" s="18" t="s">
        <v>556</v>
      </c>
    </row>
    <row r="708" spans="2:47" s="1" customFormat="1" ht="13.5">
      <c r="B708" s="35"/>
      <c r="D708" s="173" t="s">
        <v>1881</v>
      </c>
      <c r="F708" s="174" t="s">
        <v>557</v>
      </c>
      <c r="I708" s="134"/>
      <c r="L708" s="35"/>
      <c r="M708" s="65"/>
      <c r="N708" s="36"/>
      <c r="O708" s="36"/>
      <c r="P708" s="36"/>
      <c r="Q708" s="36"/>
      <c r="R708" s="36"/>
      <c r="S708" s="36"/>
      <c r="T708" s="66"/>
      <c r="AT708" s="18" t="s">
        <v>1881</v>
      </c>
      <c r="AU708" s="18" t="s">
        <v>1828</v>
      </c>
    </row>
    <row r="709" spans="2:47" s="1" customFormat="1" ht="67.5">
      <c r="B709" s="35"/>
      <c r="D709" s="173" t="s">
        <v>1883</v>
      </c>
      <c r="F709" s="175" t="s">
        <v>1457</v>
      </c>
      <c r="I709" s="134"/>
      <c r="L709" s="35"/>
      <c r="M709" s="65"/>
      <c r="N709" s="36"/>
      <c r="O709" s="36"/>
      <c r="P709" s="36"/>
      <c r="Q709" s="36"/>
      <c r="R709" s="36"/>
      <c r="S709" s="36"/>
      <c r="T709" s="66"/>
      <c r="AT709" s="18" t="s">
        <v>1883</v>
      </c>
      <c r="AU709" s="18" t="s">
        <v>1828</v>
      </c>
    </row>
    <row r="710" spans="2:51" s="11" customFormat="1" ht="13.5">
      <c r="B710" s="176"/>
      <c r="D710" s="185" t="s">
        <v>1885</v>
      </c>
      <c r="E710" s="194" t="s">
        <v>1766</v>
      </c>
      <c r="F710" s="195" t="s">
        <v>558</v>
      </c>
      <c r="H710" s="196">
        <v>7</v>
      </c>
      <c r="I710" s="180"/>
      <c r="L710" s="176"/>
      <c r="M710" s="181"/>
      <c r="N710" s="182"/>
      <c r="O710" s="182"/>
      <c r="P710" s="182"/>
      <c r="Q710" s="182"/>
      <c r="R710" s="182"/>
      <c r="S710" s="182"/>
      <c r="T710" s="183"/>
      <c r="AT710" s="177" t="s">
        <v>1885</v>
      </c>
      <c r="AU710" s="177" t="s">
        <v>1828</v>
      </c>
      <c r="AV710" s="11" t="s">
        <v>1828</v>
      </c>
      <c r="AW710" s="11" t="s">
        <v>1783</v>
      </c>
      <c r="AX710" s="11" t="s">
        <v>1767</v>
      </c>
      <c r="AY710" s="177" t="s">
        <v>1872</v>
      </c>
    </row>
    <row r="711" spans="2:65" s="1" customFormat="1" ht="31.5" customHeight="1">
      <c r="B711" s="160"/>
      <c r="C711" s="209" t="s">
        <v>1698</v>
      </c>
      <c r="D711" s="209" t="s">
        <v>1282</v>
      </c>
      <c r="E711" s="210" t="s">
        <v>559</v>
      </c>
      <c r="F711" s="211" t="s">
        <v>560</v>
      </c>
      <c r="G711" s="212" t="s">
        <v>1347</v>
      </c>
      <c r="H711" s="213">
        <v>7</v>
      </c>
      <c r="I711" s="214"/>
      <c r="J711" s="215">
        <f>ROUND(I711*H711,2)</f>
        <v>0</v>
      </c>
      <c r="K711" s="211" t="s">
        <v>1878</v>
      </c>
      <c r="L711" s="216"/>
      <c r="M711" s="217" t="s">
        <v>1766</v>
      </c>
      <c r="N711" s="218" t="s">
        <v>1791</v>
      </c>
      <c r="O711" s="36"/>
      <c r="P711" s="170">
        <f>O711*H711</f>
        <v>0</v>
      </c>
      <c r="Q711" s="170">
        <v>0.032</v>
      </c>
      <c r="R711" s="170">
        <f>Q711*H711</f>
        <v>0.224</v>
      </c>
      <c r="S711" s="170">
        <v>0</v>
      </c>
      <c r="T711" s="171">
        <f>S711*H711</f>
        <v>0</v>
      </c>
      <c r="AR711" s="18" t="s">
        <v>1933</v>
      </c>
      <c r="AT711" s="18" t="s">
        <v>1282</v>
      </c>
      <c r="AU711" s="18" t="s">
        <v>1828</v>
      </c>
      <c r="AY711" s="18" t="s">
        <v>1872</v>
      </c>
      <c r="BE711" s="172">
        <f>IF(N711="základní",J711,0)</f>
        <v>0</v>
      </c>
      <c r="BF711" s="172">
        <f>IF(N711="snížená",J711,0)</f>
        <v>0</v>
      </c>
      <c r="BG711" s="172">
        <f>IF(N711="zákl. přenesená",J711,0)</f>
        <v>0</v>
      </c>
      <c r="BH711" s="172">
        <f>IF(N711="sníž. přenesená",J711,0)</f>
        <v>0</v>
      </c>
      <c r="BI711" s="172">
        <f>IF(N711="nulová",J711,0)</f>
        <v>0</v>
      </c>
      <c r="BJ711" s="18" t="s">
        <v>1767</v>
      </c>
      <c r="BK711" s="172">
        <f>ROUND(I711*H711,2)</f>
        <v>0</v>
      </c>
      <c r="BL711" s="18" t="s">
        <v>1879</v>
      </c>
      <c r="BM711" s="18" t="s">
        <v>561</v>
      </c>
    </row>
    <row r="712" spans="2:47" s="1" customFormat="1" ht="27">
      <c r="B712" s="35"/>
      <c r="D712" s="185" t="s">
        <v>1881</v>
      </c>
      <c r="F712" s="222" t="s">
        <v>562</v>
      </c>
      <c r="I712" s="134"/>
      <c r="L712" s="35"/>
      <c r="M712" s="65"/>
      <c r="N712" s="36"/>
      <c r="O712" s="36"/>
      <c r="P712" s="36"/>
      <c r="Q712" s="36"/>
      <c r="R712" s="36"/>
      <c r="S712" s="36"/>
      <c r="T712" s="66"/>
      <c r="AT712" s="18" t="s">
        <v>1881</v>
      </c>
      <c r="AU712" s="18" t="s">
        <v>1828</v>
      </c>
    </row>
    <row r="713" spans="2:65" s="1" customFormat="1" ht="22.5" customHeight="1">
      <c r="B713" s="160"/>
      <c r="C713" s="161" t="s">
        <v>1704</v>
      </c>
      <c r="D713" s="161" t="s">
        <v>1874</v>
      </c>
      <c r="E713" s="162" t="s">
        <v>1453</v>
      </c>
      <c r="F713" s="163" t="s">
        <v>1454</v>
      </c>
      <c r="G713" s="164" t="s">
        <v>1347</v>
      </c>
      <c r="H713" s="165">
        <v>2</v>
      </c>
      <c r="I713" s="166"/>
      <c r="J713" s="167">
        <f>ROUND(I713*H713,2)</f>
        <v>0</v>
      </c>
      <c r="K713" s="163" t="s">
        <v>1878</v>
      </c>
      <c r="L713" s="35"/>
      <c r="M713" s="168" t="s">
        <v>1766</v>
      </c>
      <c r="N713" s="169" t="s">
        <v>1791</v>
      </c>
      <c r="O713" s="36"/>
      <c r="P713" s="170">
        <f>O713*H713</f>
        <v>0</v>
      </c>
      <c r="Q713" s="170">
        <v>1.2794</v>
      </c>
      <c r="R713" s="170">
        <f>Q713*H713</f>
        <v>2.5588</v>
      </c>
      <c r="S713" s="170">
        <v>0</v>
      </c>
      <c r="T713" s="171">
        <f>S713*H713</f>
        <v>0</v>
      </c>
      <c r="AR713" s="18" t="s">
        <v>1879</v>
      </c>
      <c r="AT713" s="18" t="s">
        <v>1874</v>
      </c>
      <c r="AU713" s="18" t="s">
        <v>1828</v>
      </c>
      <c r="AY713" s="18" t="s">
        <v>1872</v>
      </c>
      <c r="BE713" s="172">
        <f>IF(N713="základní",J713,0)</f>
        <v>0</v>
      </c>
      <c r="BF713" s="172">
        <f>IF(N713="snížená",J713,0)</f>
        <v>0</v>
      </c>
      <c r="BG713" s="172">
        <f>IF(N713="zákl. přenesená",J713,0)</f>
        <v>0</v>
      </c>
      <c r="BH713" s="172">
        <f>IF(N713="sníž. přenesená",J713,0)</f>
        <v>0</v>
      </c>
      <c r="BI713" s="172">
        <f>IF(N713="nulová",J713,0)</f>
        <v>0</v>
      </c>
      <c r="BJ713" s="18" t="s">
        <v>1767</v>
      </c>
      <c r="BK713" s="172">
        <f>ROUND(I713*H713,2)</f>
        <v>0</v>
      </c>
      <c r="BL713" s="18" t="s">
        <v>1879</v>
      </c>
      <c r="BM713" s="18" t="s">
        <v>1455</v>
      </c>
    </row>
    <row r="714" spans="2:47" s="1" customFormat="1" ht="13.5">
      <c r="B714" s="35"/>
      <c r="D714" s="173" t="s">
        <v>1881</v>
      </c>
      <c r="F714" s="174" t="s">
        <v>1456</v>
      </c>
      <c r="I714" s="134"/>
      <c r="L714" s="35"/>
      <c r="M714" s="65"/>
      <c r="N714" s="36"/>
      <c r="O714" s="36"/>
      <c r="P714" s="36"/>
      <c r="Q714" s="36"/>
      <c r="R714" s="36"/>
      <c r="S714" s="36"/>
      <c r="T714" s="66"/>
      <c r="AT714" s="18" t="s">
        <v>1881</v>
      </c>
      <c r="AU714" s="18" t="s">
        <v>1828</v>
      </c>
    </row>
    <row r="715" spans="2:47" s="1" customFormat="1" ht="67.5">
      <c r="B715" s="35"/>
      <c r="D715" s="173" t="s">
        <v>1883</v>
      </c>
      <c r="F715" s="175" t="s">
        <v>1457</v>
      </c>
      <c r="I715" s="134"/>
      <c r="L715" s="35"/>
      <c r="M715" s="65"/>
      <c r="N715" s="36"/>
      <c r="O715" s="36"/>
      <c r="P715" s="36"/>
      <c r="Q715" s="36"/>
      <c r="R715" s="36"/>
      <c r="S715" s="36"/>
      <c r="T715" s="66"/>
      <c r="AT715" s="18" t="s">
        <v>1883</v>
      </c>
      <c r="AU715" s="18" t="s">
        <v>1828</v>
      </c>
    </row>
    <row r="716" spans="2:51" s="11" customFormat="1" ht="13.5">
      <c r="B716" s="176"/>
      <c r="D716" s="185" t="s">
        <v>1885</v>
      </c>
      <c r="E716" s="194" t="s">
        <v>1766</v>
      </c>
      <c r="F716" s="195" t="s">
        <v>563</v>
      </c>
      <c r="H716" s="196">
        <v>2</v>
      </c>
      <c r="I716" s="180"/>
      <c r="L716" s="176"/>
      <c r="M716" s="181"/>
      <c r="N716" s="182"/>
      <c r="O716" s="182"/>
      <c r="P716" s="182"/>
      <c r="Q716" s="182"/>
      <c r="R716" s="182"/>
      <c r="S716" s="182"/>
      <c r="T716" s="183"/>
      <c r="AT716" s="177" t="s">
        <v>1885</v>
      </c>
      <c r="AU716" s="177" t="s">
        <v>1828</v>
      </c>
      <c r="AV716" s="11" t="s">
        <v>1828</v>
      </c>
      <c r="AW716" s="11" t="s">
        <v>1783</v>
      </c>
      <c r="AX716" s="11" t="s">
        <v>1767</v>
      </c>
      <c r="AY716" s="177" t="s">
        <v>1872</v>
      </c>
    </row>
    <row r="717" spans="2:65" s="1" customFormat="1" ht="31.5" customHeight="1">
      <c r="B717" s="160"/>
      <c r="C717" s="209" t="s">
        <v>1711</v>
      </c>
      <c r="D717" s="209" t="s">
        <v>1282</v>
      </c>
      <c r="E717" s="210" t="s">
        <v>1461</v>
      </c>
      <c r="F717" s="211" t="s">
        <v>1462</v>
      </c>
      <c r="G717" s="212" t="s">
        <v>1347</v>
      </c>
      <c r="H717" s="213">
        <v>2</v>
      </c>
      <c r="I717" s="214"/>
      <c r="J717" s="215">
        <f>ROUND(I717*H717,2)</f>
        <v>0</v>
      </c>
      <c r="K717" s="211" t="s">
        <v>1878</v>
      </c>
      <c r="L717" s="216"/>
      <c r="M717" s="217" t="s">
        <v>1766</v>
      </c>
      <c r="N717" s="218" t="s">
        <v>1791</v>
      </c>
      <c r="O717" s="36"/>
      <c r="P717" s="170">
        <f>O717*H717</f>
        <v>0</v>
      </c>
      <c r="Q717" s="170">
        <v>0.042</v>
      </c>
      <c r="R717" s="170">
        <f>Q717*H717</f>
        <v>0.084</v>
      </c>
      <c r="S717" s="170">
        <v>0</v>
      </c>
      <c r="T717" s="171">
        <f>S717*H717</f>
        <v>0</v>
      </c>
      <c r="AR717" s="18" t="s">
        <v>1933</v>
      </c>
      <c r="AT717" s="18" t="s">
        <v>1282</v>
      </c>
      <c r="AU717" s="18" t="s">
        <v>1828</v>
      </c>
      <c r="AY717" s="18" t="s">
        <v>1872</v>
      </c>
      <c r="BE717" s="172">
        <f>IF(N717="základní",J717,0)</f>
        <v>0</v>
      </c>
      <c r="BF717" s="172">
        <f>IF(N717="snížená",J717,0)</f>
        <v>0</v>
      </c>
      <c r="BG717" s="172">
        <f>IF(N717="zákl. přenesená",J717,0)</f>
        <v>0</v>
      </c>
      <c r="BH717" s="172">
        <f>IF(N717="sníž. přenesená",J717,0)</f>
        <v>0</v>
      </c>
      <c r="BI717" s="172">
        <f>IF(N717="nulová",J717,0)</f>
        <v>0</v>
      </c>
      <c r="BJ717" s="18" t="s">
        <v>1767</v>
      </c>
      <c r="BK717" s="172">
        <f>ROUND(I717*H717,2)</f>
        <v>0</v>
      </c>
      <c r="BL717" s="18" t="s">
        <v>1879</v>
      </c>
      <c r="BM717" s="18" t="s">
        <v>1463</v>
      </c>
    </row>
    <row r="718" spans="2:47" s="1" customFormat="1" ht="27">
      <c r="B718" s="35"/>
      <c r="D718" s="185" t="s">
        <v>1881</v>
      </c>
      <c r="F718" s="222" t="s">
        <v>1464</v>
      </c>
      <c r="I718" s="134"/>
      <c r="L718" s="35"/>
      <c r="M718" s="65"/>
      <c r="N718" s="36"/>
      <c r="O718" s="36"/>
      <c r="P718" s="36"/>
      <c r="Q718" s="36"/>
      <c r="R718" s="36"/>
      <c r="S718" s="36"/>
      <c r="T718" s="66"/>
      <c r="AT718" s="18" t="s">
        <v>1881</v>
      </c>
      <c r="AU718" s="18" t="s">
        <v>1828</v>
      </c>
    </row>
    <row r="719" spans="2:65" s="1" customFormat="1" ht="22.5" customHeight="1">
      <c r="B719" s="160"/>
      <c r="C719" s="161" t="s">
        <v>1718</v>
      </c>
      <c r="D719" s="161" t="s">
        <v>1874</v>
      </c>
      <c r="E719" s="162" t="s">
        <v>1466</v>
      </c>
      <c r="F719" s="163" t="s">
        <v>1467</v>
      </c>
      <c r="G719" s="164" t="s">
        <v>1347</v>
      </c>
      <c r="H719" s="165">
        <v>7</v>
      </c>
      <c r="I719" s="166"/>
      <c r="J719" s="167">
        <f>ROUND(I719*H719,2)</f>
        <v>0</v>
      </c>
      <c r="K719" s="163" t="s">
        <v>1878</v>
      </c>
      <c r="L719" s="35"/>
      <c r="M719" s="168" t="s">
        <v>1766</v>
      </c>
      <c r="N719" s="169" t="s">
        <v>1791</v>
      </c>
      <c r="O719" s="36"/>
      <c r="P719" s="170">
        <f>O719*H719</f>
        <v>0</v>
      </c>
      <c r="Q719" s="170">
        <v>1.47325</v>
      </c>
      <c r="R719" s="170">
        <f>Q719*H719</f>
        <v>10.31275</v>
      </c>
      <c r="S719" s="170">
        <v>0</v>
      </c>
      <c r="T719" s="171">
        <f>S719*H719</f>
        <v>0</v>
      </c>
      <c r="AR719" s="18" t="s">
        <v>1879</v>
      </c>
      <c r="AT719" s="18" t="s">
        <v>1874</v>
      </c>
      <c r="AU719" s="18" t="s">
        <v>1828</v>
      </c>
      <c r="AY719" s="18" t="s">
        <v>1872</v>
      </c>
      <c r="BE719" s="172">
        <f>IF(N719="základní",J719,0)</f>
        <v>0</v>
      </c>
      <c r="BF719" s="172">
        <f>IF(N719="snížená",J719,0)</f>
        <v>0</v>
      </c>
      <c r="BG719" s="172">
        <f>IF(N719="zákl. přenesená",J719,0)</f>
        <v>0</v>
      </c>
      <c r="BH719" s="172">
        <f>IF(N719="sníž. přenesená",J719,0)</f>
        <v>0</v>
      </c>
      <c r="BI719" s="172">
        <f>IF(N719="nulová",J719,0)</f>
        <v>0</v>
      </c>
      <c r="BJ719" s="18" t="s">
        <v>1767</v>
      </c>
      <c r="BK719" s="172">
        <f>ROUND(I719*H719,2)</f>
        <v>0</v>
      </c>
      <c r="BL719" s="18" t="s">
        <v>1879</v>
      </c>
      <c r="BM719" s="18" t="s">
        <v>1468</v>
      </c>
    </row>
    <row r="720" spans="2:47" s="1" customFormat="1" ht="13.5">
      <c r="B720" s="35"/>
      <c r="D720" s="173" t="s">
        <v>1881</v>
      </c>
      <c r="F720" s="174" t="s">
        <v>1469</v>
      </c>
      <c r="I720" s="134"/>
      <c r="L720" s="35"/>
      <c r="M720" s="65"/>
      <c r="N720" s="36"/>
      <c r="O720" s="36"/>
      <c r="P720" s="36"/>
      <c r="Q720" s="36"/>
      <c r="R720" s="36"/>
      <c r="S720" s="36"/>
      <c r="T720" s="66"/>
      <c r="AT720" s="18" t="s">
        <v>1881</v>
      </c>
      <c r="AU720" s="18" t="s">
        <v>1828</v>
      </c>
    </row>
    <row r="721" spans="2:47" s="1" customFormat="1" ht="67.5">
      <c r="B721" s="35"/>
      <c r="D721" s="173" t="s">
        <v>1883</v>
      </c>
      <c r="F721" s="175" t="s">
        <v>1457</v>
      </c>
      <c r="I721" s="134"/>
      <c r="L721" s="35"/>
      <c r="M721" s="65"/>
      <c r="N721" s="36"/>
      <c r="O721" s="36"/>
      <c r="P721" s="36"/>
      <c r="Q721" s="36"/>
      <c r="R721" s="36"/>
      <c r="S721" s="36"/>
      <c r="T721" s="66"/>
      <c r="AT721" s="18" t="s">
        <v>1883</v>
      </c>
      <c r="AU721" s="18" t="s">
        <v>1828</v>
      </c>
    </row>
    <row r="722" spans="2:51" s="11" customFormat="1" ht="13.5">
      <c r="B722" s="176"/>
      <c r="D722" s="185" t="s">
        <v>1885</v>
      </c>
      <c r="E722" s="194" t="s">
        <v>1766</v>
      </c>
      <c r="F722" s="195" t="s">
        <v>558</v>
      </c>
      <c r="H722" s="196">
        <v>7</v>
      </c>
      <c r="I722" s="180"/>
      <c r="L722" s="176"/>
      <c r="M722" s="181"/>
      <c r="N722" s="182"/>
      <c r="O722" s="182"/>
      <c r="P722" s="182"/>
      <c r="Q722" s="182"/>
      <c r="R722" s="182"/>
      <c r="S722" s="182"/>
      <c r="T722" s="183"/>
      <c r="AT722" s="177" t="s">
        <v>1885</v>
      </c>
      <c r="AU722" s="177" t="s">
        <v>1828</v>
      </c>
      <c r="AV722" s="11" t="s">
        <v>1828</v>
      </c>
      <c r="AW722" s="11" t="s">
        <v>1783</v>
      </c>
      <c r="AX722" s="11" t="s">
        <v>1767</v>
      </c>
      <c r="AY722" s="177" t="s">
        <v>1872</v>
      </c>
    </row>
    <row r="723" spans="2:65" s="1" customFormat="1" ht="31.5" customHeight="1">
      <c r="B723" s="160"/>
      <c r="C723" s="209" t="s">
        <v>1725</v>
      </c>
      <c r="D723" s="209" t="s">
        <v>1282</v>
      </c>
      <c r="E723" s="210" t="s">
        <v>1472</v>
      </c>
      <c r="F723" s="211" t="s">
        <v>1473</v>
      </c>
      <c r="G723" s="212" t="s">
        <v>1347</v>
      </c>
      <c r="H723" s="213">
        <v>7</v>
      </c>
      <c r="I723" s="214"/>
      <c r="J723" s="215">
        <f>ROUND(I723*H723,2)</f>
        <v>0</v>
      </c>
      <c r="K723" s="211" t="s">
        <v>1878</v>
      </c>
      <c r="L723" s="216"/>
      <c r="M723" s="217" t="s">
        <v>1766</v>
      </c>
      <c r="N723" s="218" t="s">
        <v>1791</v>
      </c>
      <c r="O723" s="36"/>
      <c r="P723" s="170">
        <f>O723*H723</f>
        <v>0</v>
      </c>
      <c r="Q723" s="170">
        <v>0.073</v>
      </c>
      <c r="R723" s="170">
        <f>Q723*H723</f>
        <v>0.511</v>
      </c>
      <c r="S723" s="170">
        <v>0</v>
      </c>
      <c r="T723" s="171">
        <f>S723*H723</f>
        <v>0</v>
      </c>
      <c r="AR723" s="18" t="s">
        <v>1933</v>
      </c>
      <c r="AT723" s="18" t="s">
        <v>1282</v>
      </c>
      <c r="AU723" s="18" t="s">
        <v>1828</v>
      </c>
      <c r="AY723" s="18" t="s">
        <v>1872</v>
      </c>
      <c r="BE723" s="172">
        <f>IF(N723="základní",J723,0)</f>
        <v>0</v>
      </c>
      <c r="BF723" s="172">
        <f>IF(N723="snížená",J723,0)</f>
        <v>0</v>
      </c>
      <c r="BG723" s="172">
        <f>IF(N723="zákl. přenesená",J723,0)</f>
        <v>0</v>
      </c>
      <c r="BH723" s="172">
        <f>IF(N723="sníž. přenesená",J723,0)</f>
        <v>0</v>
      </c>
      <c r="BI723" s="172">
        <f>IF(N723="nulová",J723,0)</f>
        <v>0</v>
      </c>
      <c r="BJ723" s="18" t="s">
        <v>1767</v>
      </c>
      <c r="BK723" s="172">
        <f>ROUND(I723*H723,2)</f>
        <v>0</v>
      </c>
      <c r="BL723" s="18" t="s">
        <v>1879</v>
      </c>
      <c r="BM723" s="18" t="s">
        <v>1474</v>
      </c>
    </row>
    <row r="724" spans="2:47" s="1" customFormat="1" ht="27">
      <c r="B724" s="35"/>
      <c r="D724" s="185" t="s">
        <v>1881</v>
      </c>
      <c r="F724" s="222" t="s">
        <v>1475</v>
      </c>
      <c r="I724" s="134"/>
      <c r="L724" s="35"/>
      <c r="M724" s="65"/>
      <c r="N724" s="36"/>
      <c r="O724" s="36"/>
      <c r="P724" s="36"/>
      <c r="Q724" s="36"/>
      <c r="R724" s="36"/>
      <c r="S724" s="36"/>
      <c r="T724" s="66"/>
      <c r="AT724" s="18" t="s">
        <v>1881</v>
      </c>
      <c r="AU724" s="18" t="s">
        <v>1828</v>
      </c>
    </row>
    <row r="725" spans="2:65" s="1" customFormat="1" ht="22.5" customHeight="1">
      <c r="B725" s="160"/>
      <c r="C725" s="161" t="s">
        <v>1732</v>
      </c>
      <c r="D725" s="161" t="s">
        <v>1874</v>
      </c>
      <c r="E725" s="162" t="s">
        <v>1477</v>
      </c>
      <c r="F725" s="163" t="s">
        <v>1478</v>
      </c>
      <c r="G725" s="164" t="s">
        <v>1347</v>
      </c>
      <c r="H725" s="165">
        <v>3</v>
      </c>
      <c r="I725" s="166"/>
      <c r="J725" s="167">
        <f>ROUND(I725*H725,2)</f>
        <v>0</v>
      </c>
      <c r="K725" s="163" t="s">
        <v>1878</v>
      </c>
      <c r="L725" s="35"/>
      <c r="M725" s="168" t="s">
        <v>1766</v>
      </c>
      <c r="N725" s="169" t="s">
        <v>1791</v>
      </c>
      <c r="O725" s="36"/>
      <c r="P725" s="170">
        <f>O725*H725</f>
        <v>0</v>
      </c>
      <c r="Q725" s="170">
        <v>0</v>
      </c>
      <c r="R725" s="170">
        <f>Q725*H725</f>
        <v>0</v>
      </c>
      <c r="S725" s="170">
        <v>0</v>
      </c>
      <c r="T725" s="171">
        <f>S725*H725</f>
        <v>0</v>
      </c>
      <c r="AR725" s="18" t="s">
        <v>1879</v>
      </c>
      <c r="AT725" s="18" t="s">
        <v>1874</v>
      </c>
      <c r="AU725" s="18" t="s">
        <v>1828</v>
      </c>
      <c r="AY725" s="18" t="s">
        <v>1872</v>
      </c>
      <c r="BE725" s="172">
        <f>IF(N725="základní",J725,0)</f>
        <v>0</v>
      </c>
      <c r="BF725" s="172">
        <f>IF(N725="snížená",J725,0)</f>
        <v>0</v>
      </c>
      <c r="BG725" s="172">
        <f>IF(N725="zákl. přenesená",J725,0)</f>
        <v>0</v>
      </c>
      <c r="BH725" s="172">
        <f>IF(N725="sníž. přenesená",J725,0)</f>
        <v>0</v>
      </c>
      <c r="BI725" s="172">
        <f>IF(N725="nulová",J725,0)</f>
        <v>0</v>
      </c>
      <c r="BJ725" s="18" t="s">
        <v>1767</v>
      </c>
      <c r="BK725" s="172">
        <f>ROUND(I725*H725,2)</f>
        <v>0</v>
      </c>
      <c r="BL725" s="18" t="s">
        <v>1879</v>
      </c>
      <c r="BM725" s="18" t="s">
        <v>1479</v>
      </c>
    </row>
    <row r="726" spans="2:47" s="1" customFormat="1" ht="13.5">
      <c r="B726" s="35"/>
      <c r="D726" s="173" t="s">
        <v>1881</v>
      </c>
      <c r="F726" s="174" t="s">
        <v>1478</v>
      </c>
      <c r="I726" s="134"/>
      <c r="L726" s="35"/>
      <c r="M726" s="65"/>
      <c r="N726" s="36"/>
      <c r="O726" s="36"/>
      <c r="P726" s="36"/>
      <c r="Q726" s="36"/>
      <c r="R726" s="36"/>
      <c r="S726" s="36"/>
      <c r="T726" s="66"/>
      <c r="AT726" s="18" t="s">
        <v>1881</v>
      </c>
      <c r="AU726" s="18" t="s">
        <v>1828</v>
      </c>
    </row>
    <row r="727" spans="2:47" s="1" customFormat="1" ht="81">
      <c r="B727" s="35"/>
      <c r="D727" s="173" t="s">
        <v>1883</v>
      </c>
      <c r="F727" s="175" t="s">
        <v>1480</v>
      </c>
      <c r="I727" s="134"/>
      <c r="L727" s="35"/>
      <c r="M727" s="65"/>
      <c r="N727" s="36"/>
      <c r="O727" s="36"/>
      <c r="P727" s="36"/>
      <c r="Q727" s="36"/>
      <c r="R727" s="36"/>
      <c r="S727" s="36"/>
      <c r="T727" s="66"/>
      <c r="AT727" s="18" t="s">
        <v>1883</v>
      </c>
      <c r="AU727" s="18" t="s">
        <v>1828</v>
      </c>
    </row>
    <row r="728" spans="2:51" s="11" customFormat="1" ht="13.5">
      <c r="B728" s="176"/>
      <c r="D728" s="185" t="s">
        <v>1885</v>
      </c>
      <c r="E728" s="194" t="s">
        <v>1766</v>
      </c>
      <c r="F728" s="195" t="s">
        <v>1481</v>
      </c>
      <c r="H728" s="196">
        <v>3</v>
      </c>
      <c r="I728" s="180"/>
      <c r="L728" s="176"/>
      <c r="M728" s="181"/>
      <c r="N728" s="182"/>
      <c r="O728" s="182"/>
      <c r="P728" s="182"/>
      <c r="Q728" s="182"/>
      <c r="R728" s="182"/>
      <c r="S728" s="182"/>
      <c r="T728" s="183"/>
      <c r="AT728" s="177" t="s">
        <v>1885</v>
      </c>
      <c r="AU728" s="177" t="s">
        <v>1828</v>
      </c>
      <c r="AV728" s="11" t="s">
        <v>1828</v>
      </c>
      <c r="AW728" s="11" t="s">
        <v>1783</v>
      </c>
      <c r="AX728" s="11" t="s">
        <v>1767</v>
      </c>
      <c r="AY728" s="177" t="s">
        <v>1872</v>
      </c>
    </row>
    <row r="729" spans="2:65" s="1" customFormat="1" ht="22.5" customHeight="1">
      <c r="B729" s="160"/>
      <c r="C729" s="161" t="s">
        <v>1739</v>
      </c>
      <c r="D729" s="161" t="s">
        <v>1874</v>
      </c>
      <c r="E729" s="162" t="s">
        <v>1484</v>
      </c>
      <c r="F729" s="163" t="s">
        <v>1485</v>
      </c>
      <c r="G729" s="164" t="s">
        <v>1347</v>
      </c>
      <c r="H729" s="165">
        <v>6</v>
      </c>
      <c r="I729" s="166"/>
      <c r="J729" s="167">
        <f>ROUND(I729*H729,2)</f>
        <v>0</v>
      </c>
      <c r="K729" s="163" t="s">
        <v>1878</v>
      </c>
      <c r="L729" s="35"/>
      <c r="M729" s="168" t="s">
        <v>1766</v>
      </c>
      <c r="N729" s="169" t="s">
        <v>1791</v>
      </c>
      <c r="O729" s="36"/>
      <c r="P729" s="170">
        <f>O729*H729</f>
        <v>0</v>
      </c>
      <c r="Q729" s="170">
        <v>0</v>
      </c>
      <c r="R729" s="170">
        <f>Q729*H729</f>
        <v>0</v>
      </c>
      <c r="S729" s="170">
        <v>0</v>
      </c>
      <c r="T729" s="171">
        <f>S729*H729</f>
        <v>0</v>
      </c>
      <c r="AR729" s="18" t="s">
        <v>1879</v>
      </c>
      <c r="AT729" s="18" t="s">
        <v>1874</v>
      </c>
      <c r="AU729" s="18" t="s">
        <v>1828</v>
      </c>
      <c r="AY729" s="18" t="s">
        <v>1872</v>
      </c>
      <c r="BE729" s="172">
        <f>IF(N729="základní",J729,0)</f>
        <v>0</v>
      </c>
      <c r="BF729" s="172">
        <f>IF(N729="snížená",J729,0)</f>
        <v>0</v>
      </c>
      <c r="BG729" s="172">
        <f>IF(N729="zákl. přenesená",J729,0)</f>
        <v>0</v>
      </c>
      <c r="BH729" s="172">
        <f>IF(N729="sníž. přenesená",J729,0)</f>
        <v>0</v>
      </c>
      <c r="BI729" s="172">
        <f>IF(N729="nulová",J729,0)</f>
        <v>0</v>
      </c>
      <c r="BJ729" s="18" t="s">
        <v>1767</v>
      </c>
      <c r="BK729" s="172">
        <f>ROUND(I729*H729,2)</f>
        <v>0</v>
      </c>
      <c r="BL729" s="18" t="s">
        <v>1879</v>
      </c>
      <c r="BM729" s="18" t="s">
        <v>1486</v>
      </c>
    </row>
    <row r="730" spans="2:47" s="1" customFormat="1" ht="13.5">
      <c r="B730" s="35"/>
      <c r="D730" s="173" t="s">
        <v>1881</v>
      </c>
      <c r="F730" s="174" t="s">
        <v>1485</v>
      </c>
      <c r="I730" s="134"/>
      <c r="L730" s="35"/>
      <c r="M730" s="65"/>
      <c r="N730" s="36"/>
      <c r="O730" s="36"/>
      <c r="P730" s="36"/>
      <c r="Q730" s="36"/>
      <c r="R730" s="36"/>
      <c r="S730" s="36"/>
      <c r="T730" s="66"/>
      <c r="AT730" s="18" t="s">
        <v>1881</v>
      </c>
      <c r="AU730" s="18" t="s">
        <v>1828</v>
      </c>
    </row>
    <row r="731" spans="2:47" s="1" customFormat="1" ht="81">
      <c r="B731" s="35"/>
      <c r="D731" s="173" t="s">
        <v>1883</v>
      </c>
      <c r="F731" s="175" t="s">
        <v>1480</v>
      </c>
      <c r="I731" s="134"/>
      <c r="L731" s="35"/>
      <c r="M731" s="65"/>
      <c r="N731" s="36"/>
      <c r="O731" s="36"/>
      <c r="P731" s="36"/>
      <c r="Q731" s="36"/>
      <c r="R731" s="36"/>
      <c r="S731" s="36"/>
      <c r="T731" s="66"/>
      <c r="AT731" s="18" t="s">
        <v>1883</v>
      </c>
      <c r="AU731" s="18" t="s">
        <v>1828</v>
      </c>
    </row>
    <row r="732" spans="2:51" s="11" customFormat="1" ht="13.5">
      <c r="B732" s="176"/>
      <c r="D732" s="185" t="s">
        <v>1885</v>
      </c>
      <c r="E732" s="194" t="s">
        <v>1766</v>
      </c>
      <c r="F732" s="195" t="s">
        <v>564</v>
      </c>
      <c r="H732" s="196">
        <v>6</v>
      </c>
      <c r="I732" s="180"/>
      <c r="L732" s="176"/>
      <c r="M732" s="181"/>
      <c r="N732" s="182"/>
      <c r="O732" s="182"/>
      <c r="P732" s="182"/>
      <c r="Q732" s="182"/>
      <c r="R732" s="182"/>
      <c r="S732" s="182"/>
      <c r="T732" s="183"/>
      <c r="AT732" s="177" t="s">
        <v>1885</v>
      </c>
      <c r="AU732" s="177" t="s">
        <v>1828</v>
      </c>
      <c r="AV732" s="11" t="s">
        <v>1828</v>
      </c>
      <c r="AW732" s="11" t="s">
        <v>1783</v>
      </c>
      <c r="AX732" s="11" t="s">
        <v>1767</v>
      </c>
      <c r="AY732" s="177" t="s">
        <v>1872</v>
      </c>
    </row>
    <row r="733" spans="2:65" s="1" customFormat="1" ht="31.5" customHeight="1">
      <c r="B733" s="160"/>
      <c r="C733" s="161" t="s">
        <v>862</v>
      </c>
      <c r="D733" s="161" t="s">
        <v>1874</v>
      </c>
      <c r="E733" s="162" t="s">
        <v>1496</v>
      </c>
      <c r="F733" s="163" t="s">
        <v>1497</v>
      </c>
      <c r="G733" s="164" t="s">
        <v>1920</v>
      </c>
      <c r="H733" s="165">
        <v>130.5</v>
      </c>
      <c r="I733" s="166"/>
      <c r="J733" s="167">
        <f>ROUND(I733*H733,2)</f>
        <v>0</v>
      </c>
      <c r="K733" s="163" t="s">
        <v>1878</v>
      </c>
      <c r="L733" s="35"/>
      <c r="M733" s="168" t="s">
        <v>1766</v>
      </c>
      <c r="N733" s="169" t="s">
        <v>1791</v>
      </c>
      <c r="O733" s="36"/>
      <c r="P733" s="170">
        <f>O733*H733</f>
        <v>0</v>
      </c>
      <c r="Q733" s="170">
        <v>0</v>
      </c>
      <c r="R733" s="170">
        <f>Q733*H733</f>
        <v>0</v>
      </c>
      <c r="S733" s="170">
        <v>0</v>
      </c>
      <c r="T733" s="171">
        <f>S733*H733</f>
        <v>0</v>
      </c>
      <c r="AR733" s="18" t="s">
        <v>1879</v>
      </c>
      <c r="AT733" s="18" t="s">
        <v>1874</v>
      </c>
      <c r="AU733" s="18" t="s">
        <v>1828</v>
      </c>
      <c r="AY733" s="18" t="s">
        <v>1872</v>
      </c>
      <c r="BE733" s="172">
        <f>IF(N733="základní",J733,0)</f>
        <v>0</v>
      </c>
      <c r="BF733" s="172">
        <f>IF(N733="snížená",J733,0)</f>
        <v>0</v>
      </c>
      <c r="BG733" s="172">
        <f>IF(N733="zákl. přenesená",J733,0)</f>
        <v>0</v>
      </c>
      <c r="BH733" s="172">
        <f>IF(N733="sníž. přenesená",J733,0)</f>
        <v>0</v>
      </c>
      <c r="BI733" s="172">
        <f>IF(N733="nulová",J733,0)</f>
        <v>0</v>
      </c>
      <c r="BJ733" s="18" t="s">
        <v>1767</v>
      </c>
      <c r="BK733" s="172">
        <f>ROUND(I733*H733,2)</f>
        <v>0</v>
      </c>
      <c r="BL733" s="18" t="s">
        <v>1879</v>
      </c>
      <c r="BM733" s="18" t="s">
        <v>1498</v>
      </c>
    </row>
    <row r="734" spans="2:47" s="1" customFormat="1" ht="27">
      <c r="B734" s="35"/>
      <c r="D734" s="173" t="s">
        <v>1881</v>
      </c>
      <c r="F734" s="174" t="s">
        <v>1499</v>
      </c>
      <c r="I734" s="134"/>
      <c r="L734" s="35"/>
      <c r="M734" s="65"/>
      <c r="N734" s="36"/>
      <c r="O734" s="36"/>
      <c r="P734" s="36"/>
      <c r="Q734" s="36"/>
      <c r="R734" s="36"/>
      <c r="S734" s="36"/>
      <c r="T734" s="66"/>
      <c r="AT734" s="18" t="s">
        <v>1881</v>
      </c>
      <c r="AU734" s="18" t="s">
        <v>1828</v>
      </c>
    </row>
    <row r="735" spans="2:47" s="1" customFormat="1" ht="94.5">
      <c r="B735" s="35"/>
      <c r="D735" s="173" t="s">
        <v>1883</v>
      </c>
      <c r="F735" s="175" t="s">
        <v>1500</v>
      </c>
      <c r="I735" s="134"/>
      <c r="L735" s="35"/>
      <c r="M735" s="65"/>
      <c r="N735" s="36"/>
      <c r="O735" s="36"/>
      <c r="P735" s="36"/>
      <c r="Q735" s="36"/>
      <c r="R735" s="36"/>
      <c r="S735" s="36"/>
      <c r="T735" s="66"/>
      <c r="AT735" s="18" t="s">
        <v>1883</v>
      </c>
      <c r="AU735" s="18" t="s">
        <v>1828</v>
      </c>
    </row>
    <row r="736" spans="2:51" s="12" customFormat="1" ht="13.5">
      <c r="B736" s="184"/>
      <c r="D736" s="173" t="s">
        <v>1885</v>
      </c>
      <c r="E736" s="197" t="s">
        <v>1766</v>
      </c>
      <c r="F736" s="198" t="s">
        <v>1501</v>
      </c>
      <c r="H736" s="193" t="s">
        <v>1766</v>
      </c>
      <c r="I736" s="189"/>
      <c r="L736" s="184"/>
      <c r="M736" s="190"/>
      <c r="N736" s="191"/>
      <c r="O736" s="191"/>
      <c r="P736" s="191"/>
      <c r="Q736" s="191"/>
      <c r="R736" s="191"/>
      <c r="S736" s="191"/>
      <c r="T736" s="192"/>
      <c r="AT736" s="193" t="s">
        <v>1885</v>
      </c>
      <c r="AU736" s="193" t="s">
        <v>1828</v>
      </c>
      <c r="AV736" s="12" t="s">
        <v>1767</v>
      </c>
      <c r="AW736" s="12" t="s">
        <v>1783</v>
      </c>
      <c r="AX736" s="12" t="s">
        <v>1820</v>
      </c>
      <c r="AY736" s="193" t="s">
        <v>1872</v>
      </c>
    </row>
    <row r="737" spans="2:51" s="11" customFormat="1" ht="13.5">
      <c r="B737" s="176"/>
      <c r="D737" s="173" t="s">
        <v>1885</v>
      </c>
      <c r="E737" s="177" t="s">
        <v>1766</v>
      </c>
      <c r="F737" s="178" t="s">
        <v>565</v>
      </c>
      <c r="H737" s="179">
        <v>3</v>
      </c>
      <c r="I737" s="180"/>
      <c r="L737" s="176"/>
      <c r="M737" s="181"/>
      <c r="N737" s="182"/>
      <c r="O737" s="182"/>
      <c r="P737" s="182"/>
      <c r="Q737" s="182"/>
      <c r="R737" s="182"/>
      <c r="S737" s="182"/>
      <c r="T737" s="183"/>
      <c r="AT737" s="177" t="s">
        <v>1885</v>
      </c>
      <c r="AU737" s="177" t="s">
        <v>1828</v>
      </c>
      <c r="AV737" s="11" t="s">
        <v>1828</v>
      </c>
      <c r="AW737" s="11" t="s">
        <v>1783</v>
      </c>
      <c r="AX737" s="11" t="s">
        <v>1820</v>
      </c>
      <c r="AY737" s="177" t="s">
        <v>1872</v>
      </c>
    </row>
    <row r="738" spans="2:51" s="11" customFormat="1" ht="13.5">
      <c r="B738" s="176"/>
      <c r="D738" s="173" t="s">
        <v>1885</v>
      </c>
      <c r="E738" s="177" t="s">
        <v>1766</v>
      </c>
      <c r="F738" s="178" t="s">
        <v>566</v>
      </c>
      <c r="H738" s="179">
        <v>3.5</v>
      </c>
      <c r="I738" s="180"/>
      <c r="L738" s="176"/>
      <c r="M738" s="181"/>
      <c r="N738" s="182"/>
      <c r="O738" s="182"/>
      <c r="P738" s="182"/>
      <c r="Q738" s="182"/>
      <c r="R738" s="182"/>
      <c r="S738" s="182"/>
      <c r="T738" s="183"/>
      <c r="AT738" s="177" t="s">
        <v>1885</v>
      </c>
      <c r="AU738" s="177" t="s">
        <v>1828</v>
      </c>
      <c r="AV738" s="11" t="s">
        <v>1828</v>
      </c>
      <c r="AW738" s="11" t="s">
        <v>1783</v>
      </c>
      <c r="AX738" s="11" t="s">
        <v>1820</v>
      </c>
      <c r="AY738" s="177" t="s">
        <v>1872</v>
      </c>
    </row>
    <row r="739" spans="2:51" s="11" customFormat="1" ht="13.5">
      <c r="B739" s="176"/>
      <c r="D739" s="173" t="s">
        <v>1885</v>
      </c>
      <c r="E739" s="177" t="s">
        <v>1766</v>
      </c>
      <c r="F739" s="178" t="s">
        <v>567</v>
      </c>
      <c r="H739" s="179">
        <v>3.5</v>
      </c>
      <c r="I739" s="180"/>
      <c r="L739" s="176"/>
      <c r="M739" s="181"/>
      <c r="N739" s="182"/>
      <c r="O739" s="182"/>
      <c r="P739" s="182"/>
      <c r="Q739" s="182"/>
      <c r="R739" s="182"/>
      <c r="S739" s="182"/>
      <c r="T739" s="183"/>
      <c r="AT739" s="177" t="s">
        <v>1885</v>
      </c>
      <c r="AU739" s="177" t="s">
        <v>1828</v>
      </c>
      <c r="AV739" s="11" t="s">
        <v>1828</v>
      </c>
      <c r="AW739" s="11" t="s">
        <v>1783</v>
      </c>
      <c r="AX739" s="11" t="s">
        <v>1820</v>
      </c>
      <c r="AY739" s="177" t="s">
        <v>1872</v>
      </c>
    </row>
    <row r="740" spans="2:51" s="11" customFormat="1" ht="13.5">
      <c r="B740" s="176"/>
      <c r="D740" s="173" t="s">
        <v>1885</v>
      </c>
      <c r="E740" s="177" t="s">
        <v>1766</v>
      </c>
      <c r="F740" s="178" t="s">
        <v>568</v>
      </c>
      <c r="H740" s="179">
        <v>4</v>
      </c>
      <c r="I740" s="180"/>
      <c r="L740" s="176"/>
      <c r="M740" s="181"/>
      <c r="N740" s="182"/>
      <c r="O740" s="182"/>
      <c r="P740" s="182"/>
      <c r="Q740" s="182"/>
      <c r="R740" s="182"/>
      <c r="S740" s="182"/>
      <c r="T740" s="183"/>
      <c r="AT740" s="177" t="s">
        <v>1885</v>
      </c>
      <c r="AU740" s="177" t="s">
        <v>1828</v>
      </c>
      <c r="AV740" s="11" t="s">
        <v>1828</v>
      </c>
      <c r="AW740" s="11" t="s">
        <v>1783</v>
      </c>
      <c r="AX740" s="11" t="s">
        <v>1820</v>
      </c>
      <c r="AY740" s="177" t="s">
        <v>1872</v>
      </c>
    </row>
    <row r="741" spans="2:51" s="11" customFormat="1" ht="13.5">
      <c r="B741" s="176"/>
      <c r="D741" s="173" t="s">
        <v>1885</v>
      </c>
      <c r="E741" s="177" t="s">
        <v>1766</v>
      </c>
      <c r="F741" s="178" t="s">
        <v>569</v>
      </c>
      <c r="H741" s="179">
        <v>4</v>
      </c>
      <c r="I741" s="180"/>
      <c r="L741" s="176"/>
      <c r="M741" s="181"/>
      <c r="N741" s="182"/>
      <c r="O741" s="182"/>
      <c r="P741" s="182"/>
      <c r="Q741" s="182"/>
      <c r="R741" s="182"/>
      <c r="S741" s="182"/>
      <c r="T741" s="183"/>
      <c r="AT741" s="177" t="s">
        <v>1885</v>
      </c>
      <c r="AU741" s="177" t="s">
        <v>1828</v>
      </c>
      <c r="AV741" s="11" t="s">
        <v>1828</v>
      </c>
      <c r="AW741" s="11" t="s">
        <v>1783</v>
      </c>
      <c r="AX741" s="11" t="s">
        <v>1820</v>
      </c>
      <c r="AY741" s="177" t="s">
        <v>1872</v>
      </c>
    </row>
    <row r="742" spans="2:51" s="11" customFormat="1" ht="13.5">
      <c r="B742" s="176"/>
      <c r="D742" s="173" t="s">
        <v>1885</v>
      </c>
      <c r="E742" s="177" t="s">
        <v>1766</v>
      </c>
      <c r="F742" s="178" t="s">
        <v>570</v>
      </c>
      <c r="H742" s="179">
        <v>4</v>
      </c>
      <c r="I742" s="180"/>
      <c r="L742" s="176"/>
      <c r="M742" s="181"/>
      <c r="N742" s="182"/>
      <c r="O742" s="182"/>
      <c r="P742" s="182"/>
      <c r="Q742" s="182"/>
      <c r="R742" s="182"/>
      <c r="S742" s="182"/>
      <c r="T742" s="183"/>
      <c r="AT742" s="177" t="s">
        <v>1885</v>
      </c>
      <c r="AU742" s="177" t="s">
        <v>1828</v>
      </c>
      <c r="AV742" s="11" t="s">
        <v>1828</v>
      </c>
      <c r="AW742" s="11" t="s">
        <v>1783</v>
      </c>
      <c r="AX742" s="11" t="s">
        <v>1820</v>
      </c>
      <c r="AY742" s="177" t="s">
        <v>1872</v>
      </c>
    </row>
    <row r="743" spans="2:51" s="11" customFormat="1" ht="13.5">
      <c r="B743" s="176"/>
      <c r="D743" s="173" t="s">
        <v>1885</v>
      </c>
      <c r="E743" s="177" t="s">
        <v>1766</v>
      </c>
      <c r="F743" s="178" t="s">
        <v>571</v>
      </c>
      <c r="H743" s="179">
        <v>4</v>
      </c>
      <c r="I743" s="180"/>
      <c r="L743" s="176"/>
      <c r="M743" s="181"/>
      <c r="N743" s="182"/>
      <c r="O743" s="182"/>
      <c r="P743" s="182"/>
      <c r="Q743" s="182"/>
      <c r="R743" s="182"/>
      <c r="S743" s="182"/>
      <c r="T743" s="183"/>
      <c r="AT743" s="177" t="s">
        <v>1885</v>
      </c>
      <c r="AU743" s="177" t="s">
        <v>1828</v>
      </c>
      <c r="AV743" s="11" t="s">
        <v>1828</v>
      </c>
      <c r="AW743" s="11" t="s">
        <v>1783</v>
      </c>
      <c r="AX743" s="11" t="s">
        <v>1820</v>
      </c>
      <c r="AY743" s="177" t="s">
        <v>1872</v>
      </c>
    </row>
    <row r="744" spans="2:51" s="11" customFormat="1" ht="13.5">
      <c r="B744" s="176"/>
      <c r="D744" s="173" t="s">
        <v>1885</v>
      </c>
      <c r="E744" s="177" t="s">
        <v>1766</v>
      </c>
      <c r="F744" s="178" t="s">
        <v>572</v>
      </c>
      <c r="H744" s="179">
        <v>2.5</v>
      </c>
      <c r="I744" s="180"/>
      <c r="L744" s="176"/>
      <c r="M744" s="181"/>
      <c r="N744" s="182"/>
      <c r="O744" s="182"/>
      <c r="P744" s="182"/>
      <c r="Q744" s="182"/>
      <c r="R744" s="182"/>
      <c r="S744" s="182"/>
      <c r="T744" s="183"/>
      <c r="AT744" s="177" t="s">
        <v>1885</v>
      </c>
      <c r="AU744" s="177" t="s">
        <v>1828</v>
      </c>
      <c r="AV744" s="11" t="s">
        <v>1828</v>
      </c>
      <c r="AW744" s="11" t="s">
        <v>1783</v>
      </c>
      <c r="AX744" s="11" t="s">
        <v>1820</v>
      </c>
      <c r="AY744" s="177" t="s">
        <v>1872</v>
      </c>
    </row>
    <row r="745" spans="2:51" s="11" customFormat="1" ht="13.5">
      <c r="B745" s="176"/>
      <c r="D745" s="173" t="s">
        <v>1885</v>
      </c>
      <c r="E745" s="177" t="s">
        <v>1766</v>
      </c>
      <c r="F745" s="178" t="s">
        <v>573</v>
      </c>
      <c r="H745" s="179">
        <v>1</v>
      </c>
      <c r="I745" s="180"/>
      <c r="L745" s="176"/>
      <c r="M745" s="181"/>
      <c r="N745" s="182"/>
      <c r="O745" s="182"/>
      <c r="P745" s="182"/>
      <c r="Q745" s="182"/>
      <c r="R745" s="182"/>
      <c r="S745" s="182"/>
      <c r="T745" s="183"/>
      <c r="AT745" s="177" t="s">
        <v>1885</v>
      </c>
      <c r="AU745" s="177" t="s">
        <v>1828</v>
      </c>
      <c r="AV745" s="11" t="s">
        <v>1828</v>
      </c>
      <c r="AW745" s="11" t="s">
        <v>1783</v>
      </c>
      <c r="AX745" s="11" t="s">
        <v>1820</v>
      </c>
      <c r="AY745" s="177" t="s">
        <v>1872</v>
      </c>
    </row>
    <row r="746" spans="2:51" s="11" customFormat="1" ht="13.5">
      <c r="B746" s="176"/>
      <c r="D746" s="173" t="s">
        <v>1885</v>
      </c>
      <c r="E746" s="177" t="s">
        <v>1766</v>
      </c>
      <c r="F746" s="178" t="s">
        <v>574</v>
      </c>
      <c r="H746" s="179">
        <v>1</v>
      </c>
      <c r="I746" s="180"/>
      <c r="L746" s="176"/>
      <c r="M746" s="181"/>
      <c r="N746" s="182"/>
      <c r="O746" s="182"/>
      <c r="P746" s="182"/>
      <c r="Q746" s="182"/>
      <c r="R746" s="182"/>
      <c r="S746" s="182"/>
      <c r="T746" s="183"/>
      <c r="AT746" s="177" t="s">
        <v>1885</v>
      </c>
      <c r="AU746" s="177" t="s">
        <v>1828</v>
      </c>
      <c r="AV746" s="11" t="s">
        <v>1828</v>
      </c>
      <c r="AW746" s="11" t="s">
        <v>1783</v>
      </c>
      <c r="AX746" s="11" t="s">
        <v>1820</v>
      </c>
      <c r="AY746" s="177" t="s">
        <v>1872</v>
      </c>
    </row>
    <row r="747" spans="2:51" s="11" customFormat="1" ht="13.5">
      <c r="B747" s="176"/>
      <c r="D747" s="173" t="s">
        <v>1885</v>
      </c>
      <c r="E747" s="177" t="s">
        <v>1766</v>
      </c>
      <c r="F747" s="178" t="s">
        <v>575</v>
      </c>
      <c r="H747" s="179">
        <v>6.5</v>
      </c>
      <c r="I747" s="180"/>
      <c r="L747" s="176"/>
      <c r="M747" s="181"/>
      <c r="N747" s="182"/>
      <c r="O747" s="182"/>
      <c r="P747" s="182"/>
      <c r="Q747" s="182"/>
      <c r="R747" s="182"/>
      <c r="S747" s="182"/>
      <c r="T747" s="183"/>
      <c r="AT747" s="177" t="s">
        <v>1885</v>
      </c>
      <c r="AU747" s="177" t="s">
        <v>1828</v>
      </c>
      <c r="AV747" s="11" t="s">
        <v>1828</v>
      </c>
      <c r="AW747" s="11" t="s">
        <v>1783</v>
      </c>
      <c r="AX747" s="11" t="s">
        <v>1820</v>
      </c>
      <c r="AY747" s="177" t="s">
        <v>1872</v>
      </c>
    </row>
    <row r="748" spans="2:51" s="11" customFormat="1" ht="13.5">
      <c r="B748" s="176"/>
      <c r="D748" s="173" t="s">
        <v>1885</v>
      </c>
      <c r="E748" s="177" t="s">
        <v>1766</v>
      </c>
      <c r="F748" s="178" t="s">
        <v>576</v>
      </c>
      <c r="H748" s="179">
        <v>1</v>
      </c>
      <c r="I748" s="180"/>
      <c r="L748" s="176"/>
      <c r="M748" s="181"/>
      <c r="N748" s="182"/>
      <c r="O748" s="182"/>
      <c r="P748" s="182"/>
      <c r="Q748" s="182"/>
      <c r="R748" s="182"/>
      <c r="S748" s="182"/>
      <c r="T748" s="183"/>
      <c r="AT748" s="177" t="s">
        <v>1885</v>
      </c>
      <c r="AU748" s="177" t="s">
        <v>1828</v>
      </c>
      <c r="AV748" s="11" t="s">
        <v>1828</v>
      </c>
      <c r="AW748" s="11" t="s">
        <v>1783</v>
      </c>
      <c r="AX748" s="11" t="s">
        <v>1820</v>
      </c>
      <c r="AY748" s="177" t="s">
        <v>1872</v>
      </c>
    </row>
    <row r="749" spans="2:51" s="11" customFormat="1" ht="13.5">
      <c r="B749" s="176"/>
      <c r="D749" s="173" t="s">
        <v>1885</v>
      </c>
      <c r="E749" s="177" t="s">
        <v>1766</v>
      </c>
      <c r="F749" s="178" t="s">
        <v>577</v>
      </c>
      <c r="H749" s="179">
        <v>1.5</v>
      </c>
      <c r="I749" s="180"/>
      <c r="L749" s="176"/>
      <c r="M749" s="181"/>
      <c r="N749" s="182"/>
      <c r="O749" s="182"/>
      <c r="P749" s="182"/>
      <c r="Q749" s="182"/>
      <c r="R749" s="182"/>
      <c r="S749" s="182"/>
      <c r="T749" s="183"/>
      <c r="AT749" s="177" t="s">
        <v>1885</v>
      </c>
      <c r="AU749" s="177" t="s">
        <v>1828</v>
      </c>
      <c r="AV749" s="11" t="s">
        <v>1828</v>
      </c>
      <c r="AW749" s="11" t="s">
        <v>1783</v>
      </c>
      <c r="AX749" s="11" t="s">
        <v>1820</v>
      </c>
      <c r="AY749" s="177" t="s">
        <v>1872</v>
      </c>
    </row>
    <row r="750" spans="2:51" s="11" customFormat="1" ht="13.5">
      <c r="B750" s="176"/>
      <c r="D750" s="173" t="s">
        <v>1885</v>
      </c>
      <c r="E750" s="177" t="s">
        <v>1766</v>
      </c>
      <c r="F750" s="178" t="s">
        <v>578</v>
      </c>
      <c r="H750" s="179">
        <v>12</v>
      </c>
      <c r="I750" s="180"/>
      <c r="L750" s="176"/>
      <c r="M750" s="181"/>
      <c r="N750" s="182"/>
      <c r="O750" s="182"/>
      <c r="P750" s="182"/>
      <c r="Q750" s="182"/>
      <c r="R750" s="182"/>
      <c r="S750" s="182"/>
      <c r="T750" s="183"/>
      <c r="AT750" s="177" t="s">
        <v>1885</v>
      </c>
      <c r="AU750" s="177" t="s">
        <v>1828</v>
      </c>
      <c r="AV750" s="11" t="s">
        <v>1828</v>
      </c>
      <c r="AW750" s="11" t="s">
        <v>1783</v>
      </c>
      <c r="AX750" s="11" t="s">
        <v>1820</v>
      </c>
      <c r="AY750" s="177" t="s">
        <v>1872</v>
      </c>
    </row>
    <row r="751" spans="2:51" s="11" customFormat="1" ht="13.5">
      <c r="B751" s="176"/>
      <c r="D751" s="173" t="s">
        <v>1885</v>
      </c>
      <c r="E751" s="177" t="s">
        <v>1766</v>
      </c>
      <c r="F751" s="178" t="s">
        <v>579</v>
      </c>
      <c r="H751" s="179">
        <v>12.5</v>
      </c>
      <c r="I751" s="180"/>
      <c r="L751" s="176"/>
      <c r="M751" s="181"/>
      <c r="N751" s="182"/>
      <c r="O751" s="182"/>
      <c r="P751" s="182"/>
      <c r="Q751" s="182"/>
      <c r="R751" s="182"/>
      <c r="S751" s="182"/>
      <c r="T751" s="183"/>
      <c r="AT751" s="177" t="s">
        <v>1885</v>
      </c>
      <c r="AU751" s="177" t="s">
        <v>1828</v>
      </c>
      <c r="AV751" s="11" t="s">
        <v>1828</v>
      </c>
      <c r="AW751" s="11" t="s">
        <v>1783</v>
      </c>
      <c r="AX751" s="11" t="s">
        <v>1820</v>
      </c>
      <c r="AY751" s="177" t="s">
        <v>1872</v>
      </c>
    </row>
    <row r="752" spans="2:51" s="11" customFormat="1" ht="13.5">
      <c r="B752" s="176"/>
      <c r="D752" s="173" t="s">
        <v>1885</v>
      </c>
      <c r="E752" s="177" t="s">
        <v>1766</v>
      </c>
      <c r="F752" s="178" t="s">
        <v>580</v>
      </c>
      <c r="H752" s="179">
        <v>6.5</v>
      </c>
      <c r="I752" s="180"/>
      <c r="L752" s="176"/>
      <c r="M752" s="181"/>
      <c r="N752" s="182"/>
      <c r="O752" s="182"/>
      <c r="P752" s="182"/>
      <c r="Q752" s="182"/>
      <c r="R752" s="182"/>
      <c r="S752" s="182"/>
      <c r="T752" s="183"/>
      <c r="AT752" s="177" t="s">
        <v>1885</v>
      </c>
      <c r="AU752" s="177" t="s">
        <v>1828</v>
      </c>
      <c r="AV752" s="11" t="s">
        <v>1828</v>
      </c>
      <c r="AW752" s="11" t="s">
        <v>1783</v>
      </c>
      <c r="AX752" s="11" t="s">
        <v>1820</v>
      </c>
      <c r="AY752" s="177" t="s">
        <v>1872</v>
      </c>
    </row>
    <row r="753" spans="2:51" s="11" customFormat="1" ht="13.5">
      <c r="B753" s="176"/>
      <c r="D753" s="173" t="s">
        <v>1885</v>
      </c>
      <c r="E753" s="177" t="s">
        <v>1766</v>
      </c>
      <c r="F753" s="178" t="s">
        <v>581</v>
      </c>
      <c r="H753" s="179">
        <v>6.5</v>
      </c>
      <c r="I753" s="180"/>
      <c r="L753" s="176"/>
      <c r="M753" s="181"/>
      <c r="N753" s="182"/>
      <c r="O753" s="182"/>
      <c r="P753" s="182"/>
      <c r="Q753" s="182"/>
      <c r="R753" s="182"/>
      <c r="S753" s="182"/>
      <c r="T753" s="183"/>
      <c r="AT753" s="177" t="s">
        <v>1885</v>
      </c>
      <c r="AU753" s="177" t="s">
        <v>1828</v>
      </c>
      <c r="AV753" s="11" t="s">
        <v>1828</v>
      </c>
      <c r="AW753" s="11" t="s">
        <v>1783</v>
      </c>
      <c r="AX753" s="11" t="s">
        <v>1820</v>
      </c>
      <c r="AY753" s="177" t="s">
        <v>1872</v>
      </c>
    </row>
    <row r="754" spans="2:51" s="11" customFormat="1" ht="13.5">
      <c r="B754" s="176"/>
      <c r="D754" s="173" t="s">
        <v>1885</v>
      </c>
      <c r="E754" s="177" t="s">
        <v>1766</v>
      </c>
      <c r="F754" s="178" t="s">
        <v>582</v>
      </c>
      <c r="H754" s="179">
        <v>2.5</v>
      </c>
      <c r="I754" s="180"/>
      <c r="L754" s="176"/>
      <c r="M754" s="181"/>
      <c r="N754" s="182"/>
      <c r="O754" s="182"/>
      <c r="P754" s="182"/>
      <c r="Q754" s="182"/>
      <c r="R754" s="182"/>
      <c r="S754" s="182"/>
      <c r="T754" s="183"/>
      <c r="AT754" s="177" t="s">
        <v>1885</v>
      </c>
      <c r="AU754" s="177" t="s">
        <v>1828</v>
      </c>
      <c r="AV754" s="11" t="s">
        <v>1828</v>
      </c>
      <c r="AW754" s="11" t="s">
        <v>1783</v>
      </c>
      <c r="AX754" s="11" t="s">
        <v>1820</v>
      </c>
      <c r="AY754" s="177" t="s">
        <v>1872</v>
      </c>
    </row>
    <row r="755" spans="2:51" s="11" customFormat="1" ht="13.5">
      <c r="B755" s="176"/>
      <c r="D755" s="173" t="s">
        <v>1885</v>
      </c>
      <c r="E755" s="177" t="s">
        <v>1766</v>
      </c>
      <c r="F755" s="178" t="s">
        <v>1766</v>
      </c>
      <c r="H755" s="179">
        <v>0</v>
      </c>
      <c r="I755" s="180"/>
      <c r="L755" s="176"/>
      <c r="M755" s="181"/>
      <c r="N755" s="182"/>
      <c r="O755" s="182"/>
      <c r="P755" s="182"/>
      <c r="Q755" s="182"/>
      <c r="R755" s="182"/>
      <c r="S755" s="182"/>
      <c r="T755" s="183"/>
      <c r="AT755" s="177" t="s">
        <v>1885</v>
      </c>
      <c r="AU755" s="177" t="s">
        <v>1828</v>
      </c>
      <c r="AV755" s="11" t="s">
        <v>1828</v>
      </c>
      <c r="AW755" s="11" t="s">
        <v>1783</v>
      </c>
      <c r="AX755" s="11" t="s">
        <v>1820</v>
      </c>
      <c r="AY755" s="177" t="s">
        <v>1872</v>
      </c>
    </row>
    <row r="756" spans="2:51" s="11" customFormat="1" ht="13.5">
      <c r="B756" s="176"/>
      <c r="D756" s="173" t="s">
        <v>1885</v>
      </c>
      <c r="E756" s="177" t="s">
        <v>1766</v>
      </c>
      <c r="F756" s="178" t="s">
        <v>583</v>
      </c>
      <c r="H756" s="179">
        <v>51</v>
      </c>
      <c r="I756" s="180"/>
      <c r="L756" s="176"/>
      <c r="M756" s="181"/>
      <c r="N756" s="182"/>
      <c r="O756" s="182"/>
      <c r="P756" s="182"/>
      <c r="Q756" s="182"/>
      <c r="R756" s="182"/>
      <c r="S756" s="182"/>
      <c r="T756" s="183"/>
      <c r="AT756" s="177" t="s">
        <v>1885</v>
      </c>
      <c r="AU756" s="177" t="s">
        <v>1828</v>
      </c>
      <c r="AV756" s="11" t="s">
        <v>1828</v>
      </c>
      <c r="AW756" s="11" t="s">
        <v>1783</v>
      </c>
      <c r="AX756" s="11" t="s">
        <v>1820</v>
      </c>
      <c r="AY756" s="177" t="s">
        <v>1872</v>
      </c>
    </row>
    <row r="757" spans="2:51" s="13" customFormat="1" ht="13.5">
      <c r="B757" s="199"/>
      <c r="D757" s="185" t="s">
        <v>1885</v>
      </c>
      <c r="E757" s="200" t="s">
        <v>1766</v>
      </c>
      <c r="F757" s="201" t="s">
        <v>1916</v>
      </c>
      <c r="H757" s="202">
        <v>130.5</v>
      </c>
      <c r="I757" s="203"/>
      <c r="L757" s="199"/>
      <c r="M757" s="204"/>
      <c r="N757" s="205"/>
      <c r="O757" s="205"/>
      <c r="P757" s="205"/>
      <c r="Q757" s="205"/>
      <c r="R757" s="205"/>
      <c r="S757" s="205"/>
      <c r="T757" s="206"/>
      <c r="AT757" s="207" t="s">
        <v>1885</v>
      </c>
      <c r="AU757" s="207" t="s">
        <v>1828</v>
      </c>
      <c r="AV757" s="13" t="s">
        <v>1879</v>
      </c>
      <c r="AW757" s="13" t="s">
        <v>1783</v>
      </c>
      <c r="AX757" s="13" t="s">
        <v>1767</v>
      </c>
      <c r="AY757" s="207" t="s">
        <v>1872</v>
      </c>
    </row>
    <row r="758" spans="2:65" s="1" customFormat="1" ht="22.5" customHeight="1">
      <c r="B758" s="160"/>
      <c r="C758" s="209" t="s">
        <v>873</v>
      </c>
      <c r="D758" s="209" t="s">
        <v>1282</v>
      </c>
      <c r="E758" s="210" t="s">
        <v>1526</v>
      </c>
      <c r="F758" s="211" t="s">
        <v>1527</v>
      </c>
      <c r="G758" s="212" t="s">
        <v>1920</v>
      </c>
      <c r="H758" s="213">
        <v>142.637</v>
      </c>
      <c r="I758" s="214"/>
      <c r="J758" s="215">
        <f>ROUND(I758*H758,2)</f>
        <v>0</v>
      </c>
      <c r="K758" s="211" t="s">
        <v>1878</v>
      </c>
      <c r="L758" s="216"/>
      <c r="M758" s="217" t="s">
        <v>1766</v>
      </c>
      <c r="N758" s="218" t="s">
        <v>1791</v>
      </c>
      <c r="O758" s="36"/>
      <c r="P758" s="170">
        <f>O758*H758</f>
        <v>0</v>
      </c>
      <c r="Q758" s="170">
        <v>0.0032</v>
      </c>
      <c r="R758" s="170">
        <f>Q758*H758</f>
        <v>0.4564384</v>
      </c>
      <c r="S758" s="170">
        <v>0</v>
      </c>
      <c r="T758" s="171">
        <f>S758*H758</f>
        <v>0</v>
      </c>
      <c r="AR758" s="18" t="s">
        <v>1933</v>
      </c>
      <c r="AT758" s="18" t="s">
        <v>1282</v>
      </c>
      <c r="AU758" s="18" t="s">
        <v>1828</v>
      </c>
      <c r="AY758" s="18" t="s">
        <v>1872</v>
      </c>
      <c r="BE758" s="172">
        <f>IF(N758="základní",J758,0)</f>
        <v>0</v>
      </c>
      <c r="BF758" s="172">
        <f>IF(N758="snížená",J758,0)</f>
        <v>0</v>
      </c>
      <c r="BG758" s="172">
        <f>IF(N758="zákl. přenesená",J758,0)</f>
        <v>0</v>
      </c>
      <c r="BH758" s="172">
        <f>IF(N758="sníž. přenesená",J758,0)</f>
        <v>0</v>
      </c>
      <c r="BI758" s="172">
        <f>IF(N758="nulová",J758,0)</f>
        <v>0</v>
      </c>
      <c r="BJ758" s="18" t="s">
        <v>1767</v>
      </c>
      <c r="BK758" s="172">
        <f>ROUND(I758*H758,2)</f>
        <v>0</v>
      </c>
      <c r="BL758" s="18" t="s">
        <v>1879</v>
      </c>
      <c r="BM758" s="18" t="s">
        <v>1528</v>
      </c>
    </row>
    <row r="759" spans="2:47" s="1" customFormat="1" ht="27">
      <c r="B759" s="35"/>
      <c r="D759" s="173" t="s">
        <v>1881</v>
      </c>
      <c r="F759" s="174" t="s">
        <v>1529</v>
      </c>
      <c r="I759" s="134"/>
      <c r="L759" s="35"/>
      <c r="M759" s="65"/>
      <c r="N759" s="36"/>
      <c r="O759" s="36"/>
      <c r="P759" s="36"/>
      <c r="Q759" s="36"/>
      <c r="R759" s="36"/>
      <c r="S759" s="36"/>
      <c r="T759" s="66"/>
      <c r="AT759" s="18" t="s">
        <v>1881</v>
      </c>
      <c r="AU759" s="18" t="s">
        <v>1828</v>
      </c>
    </row>
    <row r="760" spans="2:51" s="11" customFormat="1" ht="13.5">
      <c r="B760" s="176"/>
      <c r="D760" s="185" t="s">
        <v>1885</v>
      </c>
      <c r="F760" s="195" t="s">
        <v>584</v>
      </c>
      <c r="H760" s="196">
        <v>142.637</v>
      </c>
      <c r="I760" s="180"/>
      <c r="L760" s="176"/>
      <c r="M760" s="181"/>
      <c r="N760" s="182"/>
      <c r="O760" s="182"/>
      <c r="P760" s="182"/>
      <c r="Q760" s="182"/>
      <c r="R760" s="182"/>
      <c r="S760" s="182"/>
      <c r="T760" s="183"/>
      <c r="AT760" s="177" t="s">
        <v>1885</v>
      </c>
      <c r="AU760" s="177" t="s">
        <v>1828</v>
      </c>
      <c r="AV760" s="11" t="s">
        <v>1828</v>
      </c>
      <c r="AW760" s="11" t="s">
        <v>1748</v>
      </c>
      <c r="AX760" s="11" t="s">
        <v>1767</v>
      </c>
      <c r="AY760" s="177" t="s">
        <v>1872</v>
      </c>
    </row>
    <row r="761" spans="2:65" s="1" customFormat="1" ht="31.5" customHeight="1">
      <c r="B761" s="160"/>
      <c r="C761" s="161" t="s">
        <v>880</v>
      </c>
      <c r="D761" s="161" t="s">
        <v>1874</v>
      </c>
      <c r="E761" s="162" t="s">
        <v>1532</v>
      </c>
      <c r="F761" s="163" t="s">
        <v>1533</v>
      </c>
      <c r="G761" s="164" t="s">
        <v>1347</v>
      </c>
      <c r="H761" s="165">
        <v>16</v>
      </c>
      <c r="I761" s="166"/>
      <c r="J761" s="167">
        <f>ROUND(I761*H761,2)</f>
        <v>0</v>
      </c>
      <c r="K761" s="163" t="s">
        <v>1878</v>
      </c>
      <c r="L761" s="35"/>
      <c r="M761" s="168" t="s">
        <v>1766</v>
      </c>
      <c r="N761" s="169" t="s">
        <v>1791</v>
      </c>
      <c r="O761" s="36"/>
      <c r="P761" s="170">
        <f>O761*H761</f>
        <v>0</v>
      </c>
      <c r="Q761" s="170">
        <v>0</v>
      </c>
      <c r="R761" s="170">
        <f>Q761*H761</f>
        <v>0</v>
      </c>
      <c r="S761" s="170">
        <v>0</v>
      </c>
      <c r="T761" s="171">
        <f>S761*H761</f>
        <v>0</v>
      </c>
      <c r="AR761" s="18" t="s">
        <v>1879</v>
      </c>
      <c r="AT761" s="18" t="s">
        <v>1874</v>
      </c>
      <c r="AU761" s="18" t="s">
        <v>1828</v>
      </c>
      <c r="AY761" s="18" t="s">
        <v>1872</v>
      </c>
      <c r="BE761" s="172">
        <f>IF(N761="základní",J761,0)</f>
        <v>0</v>
      </c>
      <c r="BF761" s="172">
        <f>IF(N761="snížená",J761,0)</f>
        <v>0</v>
      </c>
      <c r="BG761" s="172">
        <f>IF(N761="zákl. přenesená",J761,0)</f>
        <v>0</v>
      </c>
      <c r="BH761" s="172">
        <f>IF(N761="sníž. přenesená",J761,0)</f>
        <v>0</v>
      </c>
      <c r="BI761" s="172">
        <f>IF(N761="nulová",J761,0)</f>
        <v>0</v>
      </c>
      <c r="BJ761" s="18" t="s">
        <v>1767</v>
      </c>
      <c r="BK761" s="172">
        <f>ROUND(I761*H761,2)</f>
        <v>0</v>
      </c>
      <c r="BL761" s="18" t="s">
        <v>1879</v>
      </c>
      <c r="BM761" s="18" t="s">
        <v>1534</v>
      </c>
    </row>
    <row r="762" spans="2:47" s="1" customFormat="1" ht="27">
      <c r="B762" s="35"/>
      <c r="D762" s="173" t="s">
        <v>1881</v>
      </c>
      <c r="F762" s="174" t="s">
        <v>1535</v>
      </c>
      <c r="I762" s="134"/>
      <c r="L762" s="35"/>
      <c r="M762" s="65"/>
      <c r="N762" s="36"/>
      <c r="O762" s="36"/>
      <c r="P762" s="36"/>
      <c r="Q762" s="36"/>
      <c r="R762" s="36"/>
      <c r="S762" s="36"/>
      <c r="T762" s="66"/>
      <c r="AT762" s="18" t="s">
        <v>1881</v>
      </c>
      <c r="AU762" s="18" t="s">
        <v>1828</v>
      </c>
    </row>
    <row r="763" spans="2:47" s="1" customFormat="1" ht="27">
      <c r="B763" s="35"/>
      <c r="D763" s="173" t="s">
        <v>1883</v>
      </c>
      <c r="F763" s="175" t="s">
        <v>1536</v>
      </c>
      <c r="I763" s="134"/>
      <c r="L763" s="35"/>
      <c r="M763" s="65"/>
      <c r="N763" s="36"/>
      <c r="O763" s="36"/>
      <c r="P763" s="36"/>
      <c r="Q763" s="36"/>
      <c r="R763" s="36"/>
      <c r="S763" s="36"/>
      <c r="T763" s="66"/>
      <c r="AT763" s="18" t="s">
        <v>1883</v>
      </c>
      <c r="AU763" s="18" t="s">
        <v>1828</v>
      </c>
    </row>
    <row r="764" spans="2:51" s="11" customFormat="1" ht="13.5">
      <c r="B764" s="176"/>
      <c r="D764" s="173" t="s">
        <v>1885</v>
      </c>
      <c r="E764" s="177" t="s">
        <v>1766</v>
      </c>
      <c r="F764" s="178" t="s">
        <v>585</v>
      </c>
      <c r="H764" s="179">
        <v>4</v>
      </c>
      <c r="I764" s="180"/>
      <c r="L764" s="176"/>
      <c r="M764" s="181"/>
      <c r="N764" s="182"/>
      <c r="O764" s="182"/>
      <c r="P764" s="182"/>
      <c r="Q764" s="182"/>
      <c r="R764" s="182"/>
      <c r="S764" s="182"/>
      <c r="T764" s="183"/>
      <c r="AT764" s="177" t="s">
        <v>1885</v>
      </c>
      <c r="AU764" s="177" t="s">
        <v>1828</v>
      </c>
      <c r="AV764" s="11" t="s">
        <v>1828</v>
      </c>
      <c r="AW764" s="11" t="s">
        <v>1783</v>
      </c>
      <c r="AX764" s="11" t="s">
        <v>1820</v>
      </c>
      <c r="AY764" s="177" t="s">
        <v>1872</v>
      </c>
    </row>
    <row r="765" spans="2:51" s="11" customFormat="1" ht="13.5">
      <c r="B765" s="176"/>
      <c r="D765" s="173" t="s">
        <v>1885</v>
      </c>
      <c r="E765" s="177" t="s">
        <v>1766</v>
      </c>
      <c r="F765" s="178" t="s">
        <v>586</v>
      </c>
      <c r="H765" s="179">
        <v>12</v>
      </c>
      <c r="I765" s="180"/>
      <c r="L765" s="176"/>
      <c r="M765" s="181"/>
      <c r="N765" s="182"/>
      <c r="O765" s="182"/>
      <c r="P765" s="182"/>
      <c r="Q765" s="182"/>
      <c r="R765" s="182"/>
      <c r="S765" s="182"/>
      <c r="T765" s="183"/>
      <c r="AT765" s="177" t="s">
        <v>1885</v>
      </c>
      <c r="AU765" s="177" t="s">
        <v>1828</v>
      </c>
      <c r="AV765" s="11" t="s">
        <v>1828</v>
      </c>
      <c r="AW765" s="11" t="s">
        <v>1783</v>
      </c>
      <c r="AX765" s="11" t="s">
        <v>1820</v>
      </c>
      <c r="AY765" s="177" t="s">
        <v>1872</v>
      </c>
    </row>
    <row r="766" spans="2:51" s="13" customFormat="1" ht="13.5">
      <c r="B766" s="199"/>
      <c r="D766" s="185" t="s">
        <v>1885</v>
      </c>
      <c r="E766" s="200" t="s">
        <v>1766</v>
      </c>
      <c r="F766" s="201" t="s">
        <v>1916</v>
      </c>
      <c r="H766" s="202">
        <v>16</v>
      </c>
      <c r="I766" s="203"/>
      <c r="L766" s="199"/>
      <c r="M766" s="204"/>
      <c r="N766" s="205"/>
      <c r="O766" s="205"/>
      <c r="P766" s="205"/>
      <c r="Q766" s="205"/>
      <c r="R766" s="205"/>
      <c r="S766" s="205"/>
      <c r="T766" s="206"/>
      <c r="AT766" s="207" t="s">
        <v>1885</v>
      </c>
      <c r="AU766" s="207" t="s">
        <v>1828</v>
      </c>
      <c r="AV766" s="13" t="s">
        <v>1879</v>
      </c>
      <c r="AW766" s="13" t="s">
        <v>1783</v>
      </c>
      <c r="AX766" s="13" t="s">
        <v>1767</v>
      </c>
      <c r="AY766" s="207" t="s">
        <v>1872</v>
      </c>
    </row>
    <row r="767" spans="2:65" s="1" customFormat="1" ht="22.5" customHeight="1">
      <c r="B767" s="160"/>
      <c r="C767" s="209" t="s">
        <v>885</v>
      </c>
      <c r="D767" s="209" t="s">
        <v>1282</v>
      </c>
      <c r="E767" s="210" t="s">
        <v>1540</v>
      </c>
      <c r="F767" s="211" t="s">
        <v>1541</v>
      </c>
      <c r="G767" s="212" t="s">
        <v>1347</v>
      </c>
      <c r="H767" s="213">
        <v>4</v>
      </c>
      <c r="I767" s="214"/>
      <c r="J767" s="215">
        <f>ROUND(I767*H767,2)</f>
        <v>0</v>
      </c>
      <c r="K767" s="211" t="s">
        <v>1878</v>
      </c>
      <c r="L767" s="216"/>
      <c r="M767" s="217" t="s">
        <v>1766</v>
      </c>
      <c r="N767" s="218" t="s">
        <v>1791</v>
      </c>
      <c r="O767" s="36"/>
      <c r="P767" s="170">
        <f>O767*H767</f>
        <v>0</v>
      </c>
      <c r="Q767" s="170">
        <v>0.00065</v>
      </c>
      <c r="R767" s="170">
        <f>Q767*H767</f>
        <v>0.0026</v>
      </c>
      <c r="S767" s="170">
        <v>0</v>
      </c>
      <c r="T767" s="171">
        <f>S767*H767</f>
        <v>0</v>
      </c>
      <c r="AR767" s="18" t="s">
        <v>1933</v>
      </c>
      <c r="AT767" s="18" t="s">
        <v>1282</v>
      </c>
      <c r="AU767" s="18" t="s">
        <v>1828</v>
      </c>
      <c r="AY767" s="18" t="s">
        <v>1872</v>
      </c>
      <c r="BE767" s="172">
        <f>IF(N767="základní",J767,0)</f>
        <v>0</v>
      </c>
      <c r="BF767" s="172">
        <f>IF(N767="snížená",J767,0)</f>
        <v>0</v>
      </c>
      <c r="BG767" s="172">
        <f>IF(N767="zákl. přenesená",J767,0)</f>
        <v>0</v>
      </c>
      <c r="BH767" s="172">
        <f>IF(N767="sníž. přenesená",J767,0)</f>
        <v>0</v>
      </c>
      <c r="BI767" s="172">
        <f>IF(N767="nulová",J767,0)</f>
        <v>0</v>
      </c>
      <c r="BJ767" s="18" t="s">
        <v>1767</v>
      </c>
      <c r="BK767" s="172">
        <f>ROUND(I767*H767,2)</f>
        <v>0</v>
      </c>
      <c r="BL767" s="18" t="s">
        <v>1879</v>
      </c>
      <c r="BM767" s="18" t="s">
        <v>1542</v>
      </c>
    </row>
    <row r="768" spans="2:47" s="1" customFormat="1" ht="27">
      <c r="B768" s="35"/>
      <c r="D768" s="173" t="s">
        <v>1881</v>
      </c>
      <c r="F768" s="174" t="s">
        <v>1543</v>
      </c>
      <c r="I768" s="134"/>
      <c r="L768" s="35"/>
      <c r="M768" s="65"/>
      <c r="N768" s="36"/>
      <c r="O768" s="36"/>
      <c r="P768" s="36"/>
      <c r="Q768" s="36"/>
      <c r="R768" s="36"/>
      <c r="S768" s="36"/>
      <c r="T768" s="66"/>
      <c r="AT768" s="18" t="s">
        <v>1881</v>
      </c>
      <c r="AU768" s="18" t="s">
        <v>1828</v>
      </c>
    </row>
    <row r="769" spans="2:51" s="11" customFormat="1" ht="13.5">
      <c r="B769" s="176"/>
      <c r="D769" s="185" t="s">
        <v>1885</v>
      </c>
      <c r="E769" s="194" t="s">
        <v>1766</v>
      </c>
      <c r="F769" s="195" t="s">
        <v>587</v>
      </c>
      <c r="H769" s="196">
        <v>4</v>
      </c>
      <c r="I769" s="180"/>
      <c r="L769" s="176"/>
      <c r="M769" s="181"/>
      <c r="N769" s="182"/>
      <c r="O769" s="182"/>
      <c r="P769" s="182"/>
      <c r="Q769" s="182"/>
      <c r="R769" s="182"/>
      <c r="S769" s="182"/>
      <c r="T769" s="183"/>
      <c r="AT769" s="177" t="s">
        <v>1885</v>
      </c>
      <c r="AU769" s="177" t="s">
        <v>1828</v>
      </c>
      <c r="AV769" s="11" t="s">
        <v>1828</v>
      </c>
      <c r="AW769" s="11" t="s">
        <v>1783</v>
      </c>
      <c r="AX769" s="11" t="s">
        <v>1767</v>
      </c>
      <c r="AY769" s="177" t="s">
        <v>1872</v>
      </c>
    </row>
    <row r="770" spans="2:65" s="1" customFormat="1" ht="22.5" customHeight="1">
      <c r="B770" s="160"/>
      <c r="C770" s="209" t="s">
        <v>890</v>
      </c>
      <c r="D770" s="209" t="s">
        <v>1282</v>
      </c>
      <c r="E770" s="210" t="s">
        <v>588</v>
      </c>
      <c r="F770" s="211" t="s">
        <v>589</v>
      </c>
      <c r="G770" s="212" t="s">
        <v>1347</v>
      </c>
      <c r="H770" s="213">
        <v>12</v>
      </c>
      <c r="I770" s="214"/>
      <c r="J770" s="215">
        <f>ROUND(I770*H770,2)</f>
        <v>0</v>
      </c>
      <c r="K770" s="211" t="s">
        <v>1878</v>
      </c>
      <c r="L770" s="216"/>
      <c r="M770" s="217" t="s">
        <v>1766</v>
      </c>
      <c r="N770" s="218" t="s">
        <v>1791</v>
      </c>
      <c r="O770" s="36"/>
      <c r="P770" s="170">
        <f>O770*H770</f>
        <v>0</v>
      </c>
      <c r="Q770" s="170">
        <v>0.00046</v>
      </c>
      <c r="R770" s="170">
        <f>Q770*H770</f>
        <v>0.005520000000000001</v>
      </c>
      <c r="S770" s="170">
        <v>0</v>
      </c>
      <c r="T770" s="171">
        <f>S770*H770</f>
        <v>0</v>
      </c>
      <c r="AR770" s="18" t="s">
        <v>1933</v>
      </c>
      <c r="AT770" s="18" t="s">
        <v>1282</v>
      </c>
      <c r="AU770" s="18" t="s">
        <v>1828</v>
      </c>
      <c r="AY770" s="18" t="s">
        <v>1872</v>
      </c>
      <c r="BE770" s="172">
        <f>IF(N770="základní",J770,0)</f>
        <v>0</v>
      </c>
      <c r="BF770" s="172">
        <f>IF(N770="snížená",J770,0)</f>
        <v>0</v>
      </c>
      <c r="BG770" s="172">
        <f>IF(N770="zákl. přenesená",J770,0)</f>
        <v>0</v>
      </c>
      <c r="BH770" s="172">
        <f>IF(N770="sníž. přenesená",J770,0)</f>
        <v>0</v>
      </c>
      <c r="BI770" s="172">
        <f>IF(N770="nulová",J770,0)</f>
        <v>0</v>
      </c>
      <c r="BJ770" s="18" t="s">
        <v>1767</v>
      </c>
      <c r="BK770" s="172">
        <f>ROUND(I770*H770,2)</f>
        <v>0</v>
      </c>
      <c r="BL770" s="18" t="s">
        <v>1879</v>
      </c>
      <c r="BM770" s="18" t="s">
        <v>590</v>
      </c>
    </row>
    <row r="771" spans="2:47" s="1" customFormat="1" ht="27">
      <c r="B771" s="35"/>
      <c r="D771" s="173" t="s">
        <v>1881</v>
      </c>
      <c r="F771" s="174" t="s">
        <v>591</v>
      </c>
      <c r="I771" s="134"/>
      <c r="L771" s="35"/>
      <c r="M771" s="65"/>
      <c r="N771" s="36"/>
      <c r="O771" s="36"/>
      <c r="P771" s="36"/>
      <c r="Q771" s="36"/>
      <c r="R771" s="36"/>
      <c r="S771" s="36"/>
      <c r="T771" s="66"/>
      <c r="AT771" s="18" t="s">
        <v>1881</v>
      </c>
      <c r="AU771" s="18" t="s">
        <v>1828</v>
      </c>
    </row>
    <row r="772" spans="2:51" s="11" customFormat="1" ht="13.5">
      <c r="B772" s="176"/>
      <c r="D772" s="185" t="s">
        <v>1885</v>
      </c>
      <c r="E772" s="194" t="s">
        <v>1766</v>
      </c>
      <c r="F772" s="195" t="s">
        <v>895</v>
      </c>
      <c r="H772" s="196">
        <v>12</v>
      </c>
      <c r="I772" s="180"/>
      <c r="L772" s="176"/>
      <c r="M772" s="181"/>
      <c r="N772" s="182"/>
      <c r="O772" s="182"/>
      <c r="P772" s="182"/>
      <c r="Q772" s="182"/>
      <c r="R772" s="182"/>
      <c r="S772" s="182"/>
      <c r="T772" s="183"/>
      <c r="AT772" s="177" t="s">
        <v>1885</v>
      </c>
      <c r="AU772" s="177" t="s">
        <v>1828</v>
      </c>
      <c r="AV772" s="11" t="s">
        <v>1828</v>
      </c>
      <c r="AW772" s="11" t="s">
        <v>1783</v>
      </c>
      <c r="AX772" s="11" t="s">
        <v>1767</v>
      </c>
      <c r="AY772" s="177" t="s">
        <v>1872</v>
      </c>
    </row>
    <row r="773" spans="2:65" s="1" customFormat="1" ht="31.5" customHeight="1">
      <c r="B773" s="160"/>
      <c r="C773" s="161" t="s">
        <v>896</v>
      </c>
      <c r="D773" s="161" t="s">
        <v>1874</v>
      </c>
      <c r="E773" s="162" t="s">
        <v>592</v>
      </c>
      <c r="F773" s="163" t="s">
        <v>593</v>
      </c>
      <c r="G773" s="164" t="s">
        <v>1347</v>
      </c>
      <c r="H773" s="165">
        <v>2</v>
      </c>
      <c r="I773" s="166"/>
      <c r="J773" s="167">
        <f>ROUND(I773*H773,2)</f>
        <v>0</v>
      </c>
      <c r="K773" s="163" t="s">
        <v>1878</v>
      </c>
      <c r="L773" s="35"/>
      <c r="M773" s="168" t="s">
        <v>1766</v>
      </c>
      <c r="N773" s="169" t="s">
        <v>1791</v>
      </c>
      <c r="O773" s="36"/>
      <c r="P773" s="170">
        <f>O773*H773</f>
        <v>0</v>
      </c>
      <c r="Q773" s="170">
        <v>1E-05</v>
      </c>
      <c r="R773" s="170">
        <f>Q773*H773</f>
        <v>2E-05</v>
      </c>
      <c r="S773" s="170">
        <v>0</v>
      </c>
      <c r="T773" s="171">
        <f>S773*H773</f>
        <v>0</v>
      </c>
      <c r="AR773" s="18" t="s">
        <v>1879</v>
      </c>
      <c r="AT773" s="18" t="s">
        <v>1874</v>
      </c>
      <c r="AU773" s="18" t="s">
        <v>1828</v>
      </c>
      <c r="AY773" s="18" t="s">
        <v>1872</v>
      </c>
      <c r="BE773" s="172">
        <f>IF(N773="základní",J773,0)</f>
        <v>0</v>
      </c>
      <c r="BF773" s="172">
        <f>IF(N773="snížená",J773,0)</f>
        <v>0</v>
      </c>
      <c r="BG773" s="172">
        <f>IF(N773="zákl. přenesená",J773,0)</f>
        <v>0</v>
      </c>
      <c r="BH773" s="172">
        <f>IF(N773="sníž. přenesená",J773,0)</f>
        <v>0</v>
      </c>
      <c r="BI773" s="172">
        <f>IF(N773="nulová",J773,0)</f>
        <v>0</v>
      </c>
      <c r="BJ773" s="18" t="s">
        <v>1767</v>
      </c>
      <c r="BK773" s="172">
        <f>ROUND(I773*H773,2)</f>
        <v>0</v>
      </c>
      <c r="BL773" s="18" t="s">
        <v>1879</v>
      </c>
      <c r="BM773" s="18" t="s">
        <v>594</v>
      </c>
    </row>
    <row r="774" spans="2:47" s="1" customFormat="1" ht="27">
      <c r="B774" s="35"/>
      <c r="D774" s="173" t="s">
        <v>1881</v>
      </c>
      <c r="F774" s="174" t="s">
        <v>595</v>
      </c>
      <c r="I774" s="134"/>
      <c r="L774" s="35"/>
      <c r="M774" s="65"/>
      <c r="N774" s="36"/>
      <c r="O774" s="36"/>
      <c r="P774" s="36"/>
      <c r="Q774" s="36"/>
      <c r="R774" s="36"/>
      <c r="S774" s="36"/>
      <c r="T774" s="66"/>
      <c r="AT774" s="18" t="s">
        <v>1881</v>
      </c>
      <c r="AU774" s="18" t="s">
        <v>1828</v>
      </c>
    </row>
    <row r="775" spans="2:47" s="1" customFormat="1" ht="27">
      <c r="B775" s="35"/>
      <c r="D775" s="173" t="s">
        <v>1883</v>
      </c>
      <c r="F775" s="175" t="s">
        <v>1536</v>
      </c>
      <c r="I775" s="134"/>
      <c r="L775" s="35"/>
      <c r="M775" s="65"/>
      <c r="N775" s="36"/>
      <c r="O775" s="36"/>
      <c r="P775" s="36"/>
      <c r="Q775" s="36"/>
      <c r="R775" s="36"/>
      <c r="S775" s="36"/>
      <c r="T775" s="66"/>
      <c r="AT775" s="18" t="s">
        <v>1883</v>
      </c>
      <c r="AU775" s="18" t="s">
        <v>1828</v>
      </c>
    </row>
    <row r="776" spans="2:51" s="11" customFormat="1" ht="13.5">
      <c r="B776" s="176"/>
      <c r="D776" s="185" t="s">
        <v>1885</v>
      </c>
      <c r="E776" s="194" t="s">
        <v>1766</v>
      </c>
      <c r="F776" s="195" t="s">
        <v>1183</v>
      </c>
      <c r="H776" s="196">
        <v>2</v>
      </c>
      <c r="I776" s="180"/>
      <c r="L776" s="176"/>
      <c r="M776" s="181"/>
      <c r="N776" s="182"/>
      <c r="O776" s="182"/>
      <c r="P776" s="182"/>
      <c r="Q776" s="182"/>
      <c r="R776" s="182"/>
      <c r="S776" s="182"/>
      <c r="T776" s="183"/>
      <c r="AT776" s="177" t="s">
        <v>1885</v>
      </c>
      <c r="AU776" s="177" t="s">
        <v>1828</v>
      </c>
      <c r="AV776" s="11" t="s">
        <v>1828</v>
      </c>
      <c r="AW776" s="11" t="s">
        <v>1783</v>
      </c>
      <c r="AX776" s="11" t="s">
        <v>1767</v>
      </c>
      <c r="AY776" s="177" t="s">
        <v>1872</v>
      </c>
    </row>
    <row r="777" spans="2:65" s="1" customFormat="1" ht="22.5" customHeight="1">
      <c r="B777" s="160"/>
      <c r="C777" s="209" t="s">
        <v>901</v>
      </c>
      <c r="D777" s="209" t="s">
        <v>1282</v>
      </c>
      <c r="E777" s="210" t="s">
        <v>596</v>
      </c>
      <c r="F777" s="211" t="s">
        <v>597</v>
      </c>
      <c r="G777" s="212" t="s">
        <v>1347</v>
      </c>
      <c r="H777" s="213">
        <v>2</v>
      </c>
      <c r="I777" s="214"/>
      <c r="J777" s="215">
        <f>ROUND(I777*H777,2)</f>
        <v>0</v>
      </c>
      <c r="K777" s="211" t="s">
        <v>1878</v>
      </c>
      <c r="L777" s="216"/>
      <c r="M777" s="217" t="s">
        <v>1766</v>
      </c>
      <c r="N777" s="218" t="s">
        <v>1791</v>
      </c>
      <c r="O777" s="36"/>
      <c r="P777" s="170">
        <f>O777*H777</f>
        <v>0</v>
      </c>
      <c r="Q777" s="170">
        <v>0.00154</v>
      </c>
      <c r="R777" s="170">
        <f>Q777*H777</f>
        <v>0.00308</v>
      </c>
      <c r="S777" s="170">
        <v>0</v>
      </c>
      <c r="T777" s="171">
        <f>S777*H777</f>
        <v>0</v>
      </c>
      <c r="AR777" s="18" t="s">
        <v>1933</v>
      </c>
      <c r="AT777" s="18" t="s">
        <v>1282</v>
      </c>
      <c r="AU777" s="18" t="s">
        <v>1828</v>
      </c>
      <c r="AY777" s="18" t="s">
        <v>1872</v>
      </c>
      <c r="BE777" s="172">
        <f>IF(N777="základní",J777,0)</f>
        <v>0</v>
      </c>
      <c r="BF777" s="172">
        <f>IF(N777="snížená",J777,0)</f>
        <v>0</v>
      </c>
      <c r="BG777" s="172">
        <f>IF(N777="zákl. přenesená",J777,0)</f>
        <v>0</v>
      </c>
      <c r="BH777" s="172">
        <f>IF(N777="sníž. přenesená",J777,0)</f>
        <v>0</v>
      </c>
      <c r="BI777" s="172">
        <f>IF(N777="nulová",J777,0)</f>
        <v>0</v>
      </c>
      <c r="BJ777" s="18" t="s">
        <v>1767</v>
      </c>
      <c r="BK777" s="172">
        <f>ROUND(I777*H777,2)</f>
        <v>0</v>
      </c>
      <c r="BL777" s="18" t="s">
        <v>1879</v>
      </c>
      <c r="BM777" s="18" t="s">
        <v>598</v>
      </c>
    </row>
    <row r="778" spans="2:47" s="1" customFormat="1" ht="27">
      <c r="B778" s="35"/>
      <c r="D778" s="185" t="s">
        <v>1881</v>
      </c>
      <c r="F778" s="222" t="s">
        <v>599</v>
      </c>
      <c r="I778" s="134"/>
      <c r="L778" s="35"/>
      <c r="M778" s="65"/>
      <c r="N778" s="36"/>
      <c r="O778" s="36"/>
      <c r="P778" s="36"/>
      <c r="Q778" s="36"/>
      <c r="R778" s="36"/>
      <c r="S778" s="36"/>
      <c r="T778" s="66"/>
      <c r="AT778" s="18" t="s">
        <v>1881</v>
      </c>
      <c r="AU778" s="18" t="s">
        <v>1828</v>
      </c>
    </row>
    <row r="779" spans="2:65" s="1" customFormat="1" ht="31.5" customHeight="1">
      <c r="B779" s="160"/>
      <c r="C779" s="161" t="s">
        <v>906</v>
      </c>
      <c r="D779" s="161" t="s">
        <v>1874</v>
      </c>
      <c r="E779" s="162" t="s">
        <v>600</v>
      </c>
      <c r="F779" s="163" t="s">
        <v>601</v>
      </c>
      <c r="G779" s="164" t="s">
        <v>1347</v>
      </c>
      <c r="H779" s="165">
        <v>3</v>
      </c>
      <c r="I779" s="166"/>
      <c r="J779" s="167">
        <f>ROUND(I779*H779,2)</f>
        <v>0</v>
      </c>
      <c r="K779" s="163" t="s">
        <v>1878</v>
      </c>
      <c r="L779" s="35"/>
      <c r="M779" s="168" t="s">
        <v>1766</v>
      </c>
      <c r="N779" s="169" t="s">
        <v>1791</v>
      </c>
      <c r="O779" s="36"/>
      <c r="P779" s="170">
        <f>O779*H779</f>
        <v>0</v>
      </c>
      <c r="Q779" s="170">
        <v>1.92726</v>
      </c>
      <c r="R779" s="170">
        <f>Q779*H779</f>
        <v>5.7817799999999995</v>
      </c>
      <c r="S779" s="170">
        <v>0</v>
      </c>
      <c r="T779" s="171">
        <f>S779*H779</f>
        <v>0</v>
      </c>
      <c r="AR779" s="18" t="s">
        <v>1879</v>
      </c>
      <c r="AT779" s="18" t="s">
        <v>1874</v>
      </c>
      <c r="AU779" s="18" t="s">
        <v>1828</v>
      </c>
      <c r="AY779" s="18" t="s">
        <v>1872</v>
      </c>
      <c r="BE779" s="172">
        <f>IF(N779="základní",J779,0)</f>
        <v>0</v>
      </c>
      <c r="BF779" s="172">
        <f>IF(N779="snížená",J779,0)</f>
        <v>0</v>
      </c>
      <c r="BG779" s="172">
        <f>IF(N779="zákl. přenesená",J779,0)</f>
        <v>0</v>
      </c>
      <c r="BH779" s="172">
        <f>IF(N779="sníž. přenesená",J779,0)</f>
        <v>0</v>
      </c>
      <c r="BI779" s="172">
        <f>IF(N779="nulová",J779,0)</f>
        <v>0</v>
      </c>
      <c r="BJ779" s="18" t="s">
        <v>1767</v>
      </c>
      <c r="BK779" s="172">
        <f>ROUND(I779*H779,2)</f>
        <v>0</v>
      </c>
      <c r="BL779" s="18" t="s">
        <v>1879</v>
      </c>
      <c r="BM779" s="18" t="s">
        <v>602</v>
      </c>
    </row>
    <row r="780" spans="2:47" s="1" customFormat="1" ht="27">
      <c r="B780" s="35"/>
      <c r="D780" s="173" t="s">
        <v>1881</v>
      </c>
      <c r="F780" s="174" t="s">
        <v>603</v>
      </c>
      <c r="I780" s="134"/>
      <c r="L780" s="35"/>
      <c r="M780" s="65"/>
      <c r="N780" s="36"/>
      <c r="O780" s="36"/>
      <c r="P780" s="36"/>
      <c r="Q780" s="36"/>
      <c r="R780" s="36"/>
      <c r="S780" s="36"/>
      <c r="T780" s="66"/>
      <c r="AT780" s="18" t="s">
        <v>1881</v>
      </c>
      <c r="AU780" s="18" t="s">
        <v>1828</v>
      </c>
    </row>
    <row r="781" spans="2:47" s="1" customFormat="1" ht="121.5">
      <c r="B781" s="35"/>
      <c r="D781" s="173" t="s">
        <v>1883</v>
      </c>
      <c r="F781" s="175" t="s">
        <v>604</v>
      </c>
      <c r="I781" s="134"/>
      <c r="L781" s="35"/>
      <c r="M781" s="65"/>
      <c r="N781" s="36"/>
      <c r="O781" s="36"/>
      <c r="P781" s="36"/>
      <c r="Q781" s="36"/>
      <c r="R781" s="36"/>
      <c r="S781" s="36"/>
      <c r="T781" s="66"/>
      <c r="AT781" s="18" t="s">
        <v>1883</v>
      </c>
      <c r="AU781" s="18" t="s">
        <v>1828</v>
      </c>
    </row>
    <row r="782" spans="2:51" s="11" customFormat="1" ht="13.5">
      <c r="B782" s="176"/>
      <c r="D782" s="173" t="s">
        <v>1885</v>
      </c>
      <c r="E782" s="177" t="s">
        <v>1766</v>
      </c>
      <c r="F782" s="178" t="s">
        <v>605</v>
      </c>
      <c r="H782" s="179">
        <v>3</v>
      </c>
      <c r="I782" s="180"/>
      <c r="L782" s="176"/>
      <c r="M782" s="181"/>
      <c r="N782" s="182"/>
      <c r="O782" s="182"/>
      <c r="P782" s="182"/>
      <c r="Q782" s="182"/>
      <c r="R782" s="182"/>
      <c r="S782" s="182"/>
      <c r="T782" s="183"/>
      <c r="AT782" s="177" t="s">
        <v>1885</v>
      </c>
      <c r="AU782" s="177" t="s">
        <v>1828</v>
      </c>
      <c r="AV782" s="11" t="s">
        <v>1828</v>
      </c>
      <c r="AW782" s="11" t="s">
        <v>1783</v>
      </c>
      <c r="AX782" s="11" t="s">
        <v>1767</v>
      </c>
      <c r="AY782" s="177" t="s">
        <v>1872</v>
      </c>
    </row>
    <row r="783" spans="2:51" s="12" customFormat="1" ht="13.5">
      <c r="B783" s="184"/>
      <c r="D783" s="173" t="s">
        <v>1885</v>
      </c>
      <c r="E783" s="197" t="s">
        <v>1766</v>
      </c>
      <c r="F783" s="198" t="s">
        <v>606</v>
      </c>
      <c r="H783" s="193" t="s">
        <v>1766</v>
      </c>
      <c r="I783" s="189"/>
      <c r="L783" s="184"/>
      <c r="M783" s="190"/>
      <c r="N783" s="191"/>
      <c r="O783" s="191"/>
      <c r="P783" s="191"/>
      <c r="Q783" s="191"/>
      <c r="R783" s="191"/>
      <c r="S783" s="191"/>
      <c r="T783" s="192"/>
      <c r="AT783" s="193" t="s">
        <v>1885</v>
      </c>
      <c r="AU783" s="193" t="s">
        <v>1828</v>
      </c>
      <c r="AV783" s="12" t="s">
        <v>1767</v>
      </c>
      <c r="AW783" s="12" t="s">
        <v>1783</v>
      </c>
      <c r="AX783" s="12" t="s">
        <v>1820</v>
      </c>
      <c r="AY783" s="193" t="s">
        <v>1872</v>
      </c>
    </row>
    <row r="784" spans="2:51" s="12" customFormat="1" ht="13.5">
      <c r="B784" s="184"/>
      <c r="D784" s="173" t="s">
        <v>1885</v>
      </c>
      <c r="E784" s="197" t="s">
        <v>1766</v>
      </c>
      <c r="F784" s="198" t="s">
        <v>607</v>
      </c>
      <c r="H784" s="193" t="s">
        <v>1766</v>
      </c>
      <c r="I784" s="189"/>
      <c r="L784" s="184"/>
      <c r="M784" s="190"/>
      <c r="N784" s="191"/>
      <c r="O784" s="191"/>
      <c r="P784" s="191"/>
      <c r="Q784" s="191"/>
      <c r="R784" s="191"/>
      <c r="S784" s="191"/>
      <c r="T784" s="192"/>
      <c r="AT784" s="193" t="s">
        <v>1885</v>
      </c>
      <c r="AU784" s="193" t="s">
        <v>1828</v>
      </c>
      <c r="AV784" s="12" t="s">
        <v>1767</v>
      </c>
      <c r="AW784" s="12" t="s">
        <v>1783</v>
      </c>
      <c r="AX784" s="12" t="s">
        <v>1820</v>
      </c>
      <c r="AY784" s="193" t="s">
        <v>1872</v>
      </c>
    </row>
    <row r="785" spans="2:51" s="12" customFormat="1" ht="13.5">
      <c r="B785" s="184"/>
      <c r="D785" s="185" t="s">
        <v>1885</v>
      </c>
      <c r="E785" s="186" t="s">
        <v>1766</v>
      </c>
      <c r="F785" s="187" t="s">
        <v>608</v>
      </c>
      <c r="H785" s="188" t="s">
        <v>1766</v>
      </c>
      <c r="I785" s="189"/>
      <c r="L785" s="184"/>
      <c r="M785" s="190"/>
      <c r="N785" s="191"/>
      <c r="O785" s="191"/>
      <c r="P785" s="191"/>
      <c r="Q785" s="191"/>
      <c r="R785" s="191"/>
      <c r="S785" s="191"/>
      <c r="T785" s="192"/>
      <c r="AT785" s="193" t="s">
        <v>1885</v>
      </c>
      <c r="AU785" s="193" t="s">
        <v>1828</v>
      </c>
      <c r="AV785" s="12" t="s">
        <v>1767</v>
      </c>
      <c r="AW785" s="12" t="s">
        <v>1783</v>
      </c>
      <c r="AX785" s="12" t="s">
        <v>1820</v>
      </c>
      <c r="AY785" s="193" t="s">
        <v>1872</v>
      </c>
    </row>
    <row r="786" spans="2:65" s="1" customFormat="1" ht="31.5" customHeight="1">
      <c r="B786" s="160"/>
      <c r="C786" s="209" t="s">
        <v>911</v>
      </c>
      <c r="D786" s="209" t="s">
        <v>1282</v>
      </c>
      <c r="E786" s="210" t="s">
        <v>609</v>
      </c>
      <c r="F786" s="211" t="s">
        <v>610</v>
      </c>
      <c r="G786" s="212" t="s">
        <v>1347</v>
      </c>
      <c r="H786" s="213">
        <v>3</v>
      </c>
      <c r="I786" s="214"/>
      <c r="J786" s="215">
        <f>ROUND(I786*H786,2)</f>
        <v>0</v>
      </c>
      <c r="K786" s="211" t="s">
        <v>1878</v>
      </c>
      <c r="L786" s="216"/>
      <c r="M786" s="217" t="s">
        <v>1766</v>
      </c>
      <c r="N786" s="218" t="s">
        <v>1791</v>
      </c>
      <c r="O786" s="36"/>
      <c r="P786" s="170">
        <f>O786*H786</f>
        <v>0</v>
      </c>
      <c r="Q786" s="170">
        <v>0.506</v>
      </c>
      <c r="R786" s="170">
        <f>Q786*H786</f>
        <v>1.518</v>
      </c>
      <c r="S786" s="170">
        <v>0</v>
      </c>
      <c r="T786" s="171">
        <f>S786*H786</f>
        <v>0</v>
      </c>
      <c r="AR786" s="18" t="s">
        <v>1933</v>
      </c>
      <c r="AT786" s="18" t="s">
        <v>1282</v>
      </c>
      <c r="AU786" s="18" t="s">
        <v>1828</v>
      </c>
      <c r="AY786" s="18" t="s">
        <v>1872</v>
      </c>
      <c r="BE786" s="172">
        <f>IF(N786="základní",J786,0)</f>
        <v>0</v>
      </c>
      <c r="BF786" s="172">
        <f>IF(N786="snížená",J786,0)</f>
        <v>0</v>
      </c>
      <c r="BG786" s="172">
        <f>IF(N786="zákl. přenesená",J786,0)</f>
        <v>0</v>
      </c>
      <c r="BH786" s="172">
        <f>IF(N786="sníž. přenesená",J786,0)</f>
        <v>0</v>
      </c>
      <c r="BI786" s="172">
        <f>IF(N786="nulová",J786,0)</f>
        <v>0</v>
      </c>
      <c r="BJ786" s="18" t="s">
        <v>1767</v>
      </c>
      <c r="BK786" s="172">
        <f>ROUND(I786*H786,2)</f>
        <v>0</v>
      </c>
      <c r="BL786" s="18" t="s">
        <v>1879</v>
      </c>
      <c r="BM786" s="18" t="s">
        <v>611</v>
      </c>
    </row>
    <row r="787" spans="2:47" s="1" customFormat="1" ht="40.5">
      <c r="B787" s="35"/>
      <c r="D787" s="185" t="s">
        <v>1881</v>
      </c>
      <c r="F787" s="222" t="s">
        <v>612</v>
      </c>
      <c r="I787" s="134"/>
      <c r="L787" s="35"/>
      <c r="M787" s="65"/>
      <c r="N787" s="36"/>
      <c r="O787" s="36"/>
      <c r="P787" s="36"/>
      <c r="Q787" s="36"/>
      <c r="R787" s="36"/>
      <c r="S787" s="36"/>
      <c r="T787" s="66"/>
      <c r="AT787" s="18" t="s">
        <v>1881</v>
      </c>
      <c r="AU787" s="18" t="s">
        <v>1828</v>
      </c>
    </row>
    <row r="788" spans="2:65" s="1" customFormat="1" ht="22.5" customHeight="1">
      <c r="B788" s="160"/>
      <c r="C788" s="209" t="s">
        <v>921</v>
      </c>
      <c r="D788" s="209" t="s">
        <v>1282</v>
      </c>
      <c r="E788" s="210" t="s">
        <v>613</v>
      </c>
      <c r="F788" s="211" t="s">
        <v>614</v>
      </c>
      <c r="G788" s="212" t="s">
        <v>1347</v>
      </c>
      <c r="H788" s="213">
        <v>3</v>
      </c>
      <c r="I788" s="214"/>
      <c r="J788" s="215">
        <f>ROUND(I788*H788,2)</f>
        <v>0</v>
      </c>
      <c r="K788" s="211" t="s">
        <v>1878</v>
      </c>
      <c r="L788" s="216"/>
      <c r="M788" s="217" t="s">
        <v>1766</v>
      </c>
      <c r="N788" s="218" t="s">
        <v>1791</v>
      </c>
      <c r="O788" s="36"/>
      <c r="P788" s="170">
        <f>O788*H788</f>
        <v>0</v>
      </c>
      <c r="Q788" s="170">
        <v>0.548</v>
      </c>
      <c r="R788" s="170">
        <f>Q788*H788</f>
        <v>1.6440000000000001</v>
      </c>
      <c r="S788" s="170">
        <v>0</v>
      </c>
      <c r="T788" s="171">
        <f>S788*H788</f>
        <v>0</v>
      </c>
      <c r="AR788" s="18" t="s">
        <v>1933</v>
      </c>
      <c r="AT788" s="18" t="s">
        <v>1282</v>
      </c>
      <c r="AU788" s="18" t="s">
        <v>1828</v>
      </c>
      <c r="AY788" s="18" t="s">
        <v>1872</v>
      </c>
      <c r="BE788" s="172">
        <f>IF(N788="základní",J788,0)</f>
        <v>0</v>
      </c>
      <c r="BF788" s="172">
        <f>IF(N788="snížená",J788,0)</f>
        <v>0</v>
      </c>
      <c r="BG788" s="172">
        <f>IF(N788="zákl. přenesená",J788,0)</f>
        <v>0</v>
      </c>
      <c r="BH788" s="172">
        <f>IF(N788="sníž. přenesená",J788,0)</f>
        <v>0</v>
      </c>
      <c r="BI788" s="172">
        <f>IF(N788="nulová",J788,0)</f>
        <v>0</v>
      </c>
      <c r="BJ788" s="18" t="s">
        <v>1767</v>
      </c>
      <c r="BK788" s="172">
        <f>ROUND(I788*H788,2)</f>
        <v>0</v>
      </c>
      <c r="BL788" s="18" t="s">
        <v>1879</v>
      </c>
      <c r="BM788" s="18" t="s">
        <v>615</v>
      </c>
    </row>
    <row r="789" spans="2:47" s="1" customFormat="1" ht="40.5">
      <c r="B789" s="35"/>
      <c r="D789" s="185" t="s">
        <v>1881</v>
      </c>
      <c r="F789" s="222" t="s">
        <v>616</v>
      </c>
      <c r="I789" s="134"/>
      <c r="L789" s="35"/>
      <c r="M789" s="65"/>
      <c r="N789" s="36"/>
      <c r="O789" s="36"/>
      <c r="P789" s="36"/>
      <c r="Q789" s="36"/>
      <c r="R789" s="36"/>
      <c r="S789" s="36"/>
      <c r="T789" s="66"/>
      <c r="AT789" s="18" t="s">
        <v>1881</v>
      </c>
      <c r="AU789" s="18" t="s">
        <v>1828</v>
      </c>
    </row>
    <row r="790" spans="2:65" s="1" customFormat="1" ht="22.5" customHeight="1">
      <c r="B790" s="160"/>
      <c r="C790" s="209" t="s">
        <v>927</v>
      </c>
      <c r="D790" s="209" t="s">
        <v>1282</v>
      </c>
      <c r="E790" s="210" t="s">
        <v>617</v>
      </c>
      <c r="F790" s="211" t="s">
        <v>618</v>
      </c>
      <c r="G790" s="212" t="s">
        <v>1347</v>
      </c>
      <c r="H790" s="213">
        <v>3</v>
      </c>
      <c r="I790" s="214"/>
      <c r="J790" s="215">
        <f>ROUND(I790*H790,2)</f>
        <v>0</v>
      </c>
      <c r="K790" s="211" t="s">
        <v>1878</v>
      </c>
      <c r="L790" s="216"/>
      <c r="M790" s="217" t="s">
        <v>1766</v>
      </c>
      <c r="N790" s="218" t="s">
        <v>1791</v>
      </c>
      <c r="O790" s="36"/>
      <c r="P790" s="170">
        <f>O790*H790</f>
        <v>0</v>
      </c>
      <c r="Q790" s="170">
        <v>0.064</v>
      </c>
      <c r="R790" s="170">
        <f>Q790*H790</f>
        <v>0.192</v>
      </c>
      <c r="S790" s="170">
        <v>0</v>
      </c>
      <c r="T790" s="171">
        <f>S790*H790</f>
        <v>0</v>
      </c>
      <c r="AR790" s="18" t="s">
        <v>1933</v>
      </c>
      <c r="AT790" s="18" t="s">
        <v>1282</v>
      </c>
      <c r="AU790" s="18" t="s">
        <v>1828</v>
      </c>
      <c r="AY790" s="18" t="s">
        <v>1872</v>
      </c>
      <c r="BE790" s="172">
        <f>IF(N790="základní",J790,0)</f>
        <v>0</v>
      </c>
      <c r="BF790" s="172">
        <f>IF(N790="snížená",J790,0)</f>
        <v>0</v>
      </c>
      <c r="BG790" s="172">
        <f>IF(N790="zákl. přenesená",J790,0)</f>
        <v>0</v>
      </c>
      <c r="BH790" s="172">
        <f>IF(N790="sníž. přenesená",J790,0)</f>
        <v>0</v>
      </c>
      <c r="BI790" s="172">
        <f>IF(N790="nulová",J790,0)</f>
        <v>0</v>
      </c>
      <c r="BJ790" s="18" t="s">
        <v>1767</v>
      </c>
      <c r="BK790" s="172">
        <f>ROUND(I790*H790,2)</f>
        <v>0</v>
      </c>
      <c r="BL790" s="18" t="s">
        <v>1879</v>
      </c>
      <c r="BM790" s="18" t="s">
        <v>619</v>
      </c>
    </row>
    <row r="791" spans="2:47" s="1" customFormat="1" ht="27">
      <c r="B791" s="35"/>
      <c r="D791" s="185" t="s">
        <v>1881</v>
      </c>
      <c r="F791" s="222" t="s">
        <v>620</v>
      </c>
      <c r="I791" s="134"/>
      <c r="L791" s="35"/>
      <c r="M791" s="65"/>
      <c r="N791" s="36"/>
      <c r="O791" s="36"/>
      <c r="P791" s="36"/>
      <c r="Q791" s="36"/>
      <c r="R791" s="36"/>
      <c r="S791" s="36"/>
      <c r="T791" s="66"/>
      <c r="AT791" s="18" t="s">
        <v>1881</v>
      </c>
      <c r="AU791" s="18" t="s">
        <v>1828</v>
      </c>
    </row>
    <row r="792" spans="2:65" s="1" customFormat="1" ht="22.5" customHeight="1">
      <c r="B792" s="160"/>
      <c r="C792" s="209" t="s">
        <v>934</v>
      </c>
      <c r="D792" s="209" t="s">
        <v>1282</v>
      </c>
      <c r="E792" s="210" t="s">
        <v>621</v>
      </c>
      <c r="F792" s="211" t="s">
        <v>622</v>
      </c>
      <c r="G792" s="212" t="s">
        <v>1347</v>
      </c>
      <c r="H792" s="213">
        <v>3</v>
      </c>
      <c r="I792" s="214"/>
      <c r="J792" s="215">
        <f>ROUND(I792*H792,2)</f>
        <v>0</v>
      </c>
      <c r="K792" s="211" t="s">
        <v>1878</v>
      </c>
      <c r="L792" s="216"/>
      <c r="M792" s="217" t="s">
        <v>1766</v>
      </c>
      <c r="N792" s="218" t="s">
        <v>1791</v>
      </c>
      <c r="O792" s="36"/>
      <c r="P792" s="170">
        <f>O792*H792</f>
        <v>0</v>
      </c>
      <c r="Q792" s="170">
        <v>1.6</v>
      </c>
      <c r="R792" s="170">
        <f>Q792*H792</f>
        <v>4.800000000000001</v>
      </c>
      <c r="S792" s="170">
        <v>0</v>
      </c>
      <c r="T792" s="171">
        <f>S792*H792</f>
        <v>0</v>
      </c>
      <c r="AR792" s="18" t="s">
        <v>1933</v>
      </c>
      <c r="AT792" s="18" t="s">
        <v>1282</v>
      </c>
      <c r="AU792" s="18" t="s">
        <v>1828</v>
      </c>
      <c r="AY792" s="18" t="s">
        <v>1872</v>
      </c>
      <c r="BE792" s="172">
        <f>IF(N792="základní",J792,0)</f>
        <v>0</v>
      </c>
      <c r="BF792" s="172">
        <f>IF(N792="snížená",J792,0)</f>
        <v>0</v>
      </c>
      <c r="BG792" s="172">
        <f>IF(N792="zákl. přenesená",J792,0)</f>
        <v>0</v>
      </c>
      <c r="BH792" s="172">
        <f>IF(N792="sníž. přenesená",J792,0)</f>
        <v>0</v>
      </c>
      <c r="BI792" s="172">
        <f>IF(N792="nulová",J792,0)</f>
        <v>0</v>
      </c>
      <c r="BJ792" s="18" t="s">
        <v>1767</v>
      </c>
      <c r="BK792" s="172">
        <f>ROUND(I792*H792,2)</f>
        <v>0</v>
      </c>
      <c r="BL792" s="18" t="s">
        <v>1879</v>
      </c>
      <c r="BM792" s="18" t="s">
        <v>623</v>
      </c>
    </row>
    <row r="793" spans="2:47" s="1" customFormat="1" ht="40.5">
      <c r="B793" s="35"/>
      <c r="D793" s="185" t="s">
        <v>1881</v>
      </c>
      <c r="F793" s="222" t="s">
        <v>624</v>
      </c>
      <c r="I793" s="134"/>
      <c r="L793" s="35"/>
      <c r="M793" s="65"/>
      <c r="N793" s="36"/>
      <c r="O793" s="36"/>
      <c r="P793" s="36"/>
      <c r="Q793" s="36"/>
      <c r="R793" s="36"/>
      <c r="S793" s="36"/>
      <c r="T793" s="66"/>
      <c r="AT793" s="18" t="s">
        <v>1881</v>
      </c>
      <c r="AU793" s="18" t="s">
        <v>1828</v>
      </c>
    </row>
    <row r="794" spans="2:65" s="1" customFormat="1" ht="31.5" customHeight="1">
      <c r="B794" s="160"/>
      <c r="C794" s="161" t="s">
        <v>942</v>
      </c>
      <c r="D794" s="161" t="s">
        <v>1874</v>
      </c>
      <c r="E794" s="162" t="s">
        <v>625</v>
      </c>
      <c r="F794" s="163" t="s">
        <v>626</v>
      </c>
      <c r="G794" s="164" t="s">
        <v>1347</v>
      </c>
      <c r="H794" s="165">
        <v>4</v>
      </c>
      <c r="I794" s="166"/>
      <c r="J794" s="167">
        <f>ROUND(I794*H794,2)</f>
        <v>0</v>
      </c>
      <c r="K794" s="163" t="s">
        <v>1878</v>
      </c>
      <c r="L794" s="35"/>
      <c r="M794" s="168" t="s">
        <v>1766</v>
      </c>
      <c r="N794" s="169" t="s">
        <v>1791</v>
      </c>
      <c r="O794" s="36"/>
      <c r="P794" s="170">
        <f>O794*H794</f>
        <v>0</v>
      </c>
      <c r="Q794" s="170">
        <v>2.11676</v>
      </c>
      <c r="R794" s="170">
        <f>Q794*H794</f>
        <v>8.46704</v>
      </c>
      <c r="S794" s="170">
        <v>0</v>
      </c>
      <c r="T794" s="171">
        <f>S794*H794</f>
        <v>0</v>
      </c>
      <c r="AR794" s="18" t="s">
        <v>1879</v>
      </c>
      <c r="AT794" s="18" t="s">
        <v>1874</v>
      </c>
      <c r="AU794" s="18" t="s">
        <v>1828</v>
      </c>
      <c r="AY794" s="18" t="s">
        <v>1872</v>
      </c>
      <c r="BE794" s="172">
        <f>IF(N794="základní",J794,0)</f>
        <v>0</v>
      </c>
      <c r="BF794" s="172">
        <f>IF(N794="snížená",J794,0)</f>
        <v>0</v>
      </c>
      <c r="BG794" s="172">
        <f>IF(N794="zákl. přenesená",J794,0)</f>
        <v>0</v>
      </c>
      <c r="BH794" s="172">
        <f>IF(N794="sníž. přenesená",J794,0)</f>
        <v>0</v>
      </c>
      <c r="BI794" s="172">
        <f>IF(N794="nulová",J794,0)</f>
        <v>0</v>
      </c>
      <c r="BJ794" s="18" t="s">
        <v>1767</v>
      </c>
      <c r="BK794" s="172">
        <f>ROUND(I794*H794,2)</f>
        <v>0</v>
      </c>
      <c r="BL794" s="18" t="s">
        <v>1879</v>
      </c>
      <c r="BM794" s="18" t="s">
        <v>627</v>
      </c>
    </row>
    <row r="795" spans="2:47" s="1" customFormat="1" ht="27">
      <c r="B795" s="35"/>
      <c r="D795" s="173" t="s">
        <v>1881</v>
      </c>
      <c r="F795" s="174" t="s">
        <v>628</v>
      </c>
      <c r="I795" s="134"/>
      <c r="L795" s="35"/>
      <c r="M795" s="65"/>
      <c r="N795" s="36"/>
      <c r="O795" s="36"/>
      <c r="P795" s="36"/>
      <c r="Q795" s="36"/>
      <c r="R795" s="36"/>
      <c r="S795" s="36"/>
      <c r="T795" s="66"/>
      <c r="AT795" s="18" t="s">
        <v>1881</v>
      </c>
      <c r="AU795" s="18" t="s">
        <v>1828</v>
      </c>
    </row>
    <row r="796" spans="2:47" s="1" customFormat="1" ht="121.5">
      <c r="B796" s="35"/>
      <c r="D796" s="173" t="s">
        <v>1883</v>
      </c>
      <c r="F796" s="175" t="s">
        <v>604</v>
      </c>
      <c r="I796" s="134"/>
      <c r="L796" s="35"/>
      <c r="M796" s="65"/>
      <c r="N796" s="36"/>
      <c r="O796" s="36"/>
      <c r="P796" s="36"/>
      <c r="Q796" s="36"/>
      <c r="R796" s="36"/>
      <c r="S796" s="36"/>
      <c r="T796" s="66"/>
      <c r="AT796" s="18" t="s">
        <v>1883</v>
      </c>
      <c r="AU796" s="18" t="s">
        <v>1828</v>
      </c>
    </row>
    <row r="797" spans="2:51" s="11" customFormat="1" ht="13.5">
      <c r="B797" s="176"/>
      <c r="D797" s="173" t="s">
        <v>1885</v>
      </c>
      <c r="E797" s="177" t="s">
        <v>1766</v>
      </c>
      <c r="F797" s="178" t="s">
        <v>629</v>
      </c>
      <c r="H797" s="179">
        <v>4</v>
      </c>
      <c r="I797" s="180"/>
      <c r="L797" s="176"/>
      <c r="M797" s="181"/>
      <c r="N797" s="182"/>
      <c r="O797" s="182"/>
      <c r="P797" s="182"/>
      <c r="Q797" s="182"/>
      <c r="R797" s="182"/>
      <c r="S797" s="182"/>
      <c r="T797" s="183"/>
      <c r="AT797" s="177" t="s">
        <v>1885</v>
      </c>
      <c r="AU797" s="177" t="s">
        <v>1828</v>
      </c>
      <c r="AV797" s="11" t="s">
        <v>1828</v>
      </c>
      <c r="AW797" s="11" t="s">
        <v>1783</v>
      </c>
      <c r="AX797" s="11" t="s">
        <v>1767</v>
      </c>
      <c r="AY797" s="177" t="s">
        <v>1872</v>
      </c>
    </row>
    <row r="798" spans="2:51" s="12" customFormat="1" ht="13.5">
      <c r="B798" s="184"/>
      <c r="D798" s="173" t="s">
        <v>1885</v>
      </c>
      <c r="E798" s="197" t="s">
        <v>1766</v>
      </c>
      <c r="F798" s="198" t="s">
        <v>630</v>
      </c>
      <c r="H798" s="193" t="s">
        <v>1766</v>
      </c>
      <c r="I798" s="189"/>
      <c r="L798" s="184"/>
      <c r="M798" s="190"/>
      <c r="N798" s="191"/>
      <c r="O798" s="191"/>
      <c r="P798" s="191"/>
      <c r="Q798" s="191"/>
      <c r="R798" s="191"/>
      <c r="S798" s="191"/>
      <c r="T798" s="192"/>
      <c r="AT798" s="193" t="s">
        <v>1885</v>
      </c>
      <c r="AU798" s="193" t="s">
        <v>1828</v>
      </c>
      <c r="AV798" s="12" t="s">
        <v>1767</v>
      </c>
      <c r="AW798" s="12" t="s">
        <v>1783</v>
      </c>
      <c r="AX798" s="12" t="s">
        <v>1820</v>
      </c>
      <c r="AY798" s="193" t="s">
        <v>1872</v>
      </c>
    </row>
    <row r="799" spans="2:51" s="12" customFormat="1" ht="13.5">
      <c r="B799" s="184"/>
      <c r="D799" s="173" t="s">
        <v>1885</v>
      </c>
      <c r="E799" s="197" t="s">
        <v>1766</v>
      </c>
      <c r="F799" s="198" t="s">
        <v>631</v>
      </c>
      <c r="H799" s="193" t="s">
        <v>1766</v>
      </c>
      <c r="I799" s="189"/>
      <c r="L799" s="184"/>
      <c r="M799" s="190"/>
      <c r="N799" s="191"/>
      <c r="O799" s="191"/>
      <c r="P799" s="191"/>
      <c r="Q799" s="191"/>
      <c r="R799" s="191"/>
      <c r="S799" s="191"/>
      <c r="T799" s="192"/>
      <c r="AT799" s="193" t="s">
        <v>1885</v>
      </c>
      <c r="AU799" s="193" t="s">
        <v>1828</v>
      </c>
      <c r="AV799" s="12" t="s">
        <v>1767</v>
      </c>
      <c r="AW799" s="12" t="s">
        <v>1783</v>
      </c>
      <c r="AX799" s="12" t="s">
        <v>1820</v>
      </c>
      <c r="AY799" s="193" t="s">
        <v>1872</v>
      </c>
    </row>
    <row r="800" spans="2:51" s="12" customFormat="1" ht="13.5">
      <c r="B800" s="184"/>
      <c r="D800" s="173" t="s">
        <v>1885</v>
      </c>
      <c r="E800" s="197" t="s">
        <v>1766</v>
      </c>
      <c r="F800" s="198" t="s">
        <v>632</v>
      </c>
      <c r="H800" s="193" t="s">
        <v>1766</v>
      </c>
      <c r="I800" s="189"/>
      <c r="L800" s="184"/>
      <c r="M800" s="190"/>
      <c r="N800" s="191"/>
      <c r="O800" s="191"/>
      <c r="P800" s="191"/>
      <c r="Q800" s="191"/>
      <c r="R800" s="191"/>
      <c r="S800" s="191"/>
      <c r="T800" s="192"/>
      <c r="AT800" s="193" t="s">
        <v>1885</v>
      </c>
      <c r="AU800" s="193" t="s">
        <v>1828</v>
      </c>
      <c r="AV800" s="12" t="s">
        <v>1767</v>
      </c>
      <c r="AW800" s="12" t="s">
        <v>1783</v>
      </c>
      <c r="AX800" s="12" t="s">
        <v>1820</v>
      </c>
      <c r="AY800" s="193" t="s">
        <v>1872</v>
      </c>
    </row>
    <row r="801" spans="2:51" s="12" customFormat="1" ht="13.5">
      <c r="B801" s="184"/>
      <c r="D801" s="185" t="s">
        <v>1885</v>
      </c>
      <c r="E801" s="186" t="s">
        <v>1766</v>
      </c>
      <c r="F801" s="187" t="s">
        <v>633</v>
      </c>
      <c r="H801" s="188" t="s">
        <v>1766</v>
      </c>
      <c r="I801" s="189"/>
      <c r="L801" s="184"/>
      <c r="M801" s="190"/>
      <c r="N801" s="191"/>
      <c r="O801" s="191"/>
      <c r="P801" s="191"/>
      <c r="Q801" s="191"/>
      <c r="R801" s="191"/>
      <c r="S801" s="191"/>
      <c r="T801" s="192"/>
      <c r="AT801" s="193" t="s">
        <v>1885</v>
      </c>
      <c r="AU801" s="193" t="s">
        <v>1828</v>
      </c>
      <c r="AV801" s="12" t="s">
        <v>1767</v>
      </c>
      <c r="AW801" s="12" t="s">
        <v>1783</v>
      </c>
      <c r="AX801" s="12" t="s">
        <v>1820</v>
      </c>
      <c r="AY801" s="193" t="s">
        <v>1872</v>
      </c>
    </row>
    <row r="802" spans="2:65" s="1" customFormat="1" ht="31.5" customHeight="1">
      <c r="B802" s="160"/>
      <c r="C802" s="209" t="s">
        <v>951</v>
      </c>
      <c r="D802" s="209" t="s">
        <v>1282</v>
      </c>
      <c r="E802" s="210" t="s">
        <v>609</v>
      </c>
      <c r="F802" s="211" t="s">
        <v>610</v>
      </c>
      <c r="G802" s="212" t="s">
        <v>1347</v>
      </c>
      <c r="H802" s="213">
        <v>4</v>
      </c>
      <c r="I802" s="214"/>
      <c r="J802" s="215">
        <f>ROUND(I802*H802,2)</f>
        <v>0</v>
      </c>
      <c r="K802" s="211" t="s">
        <v>1878</v>
      </c>
      <c r="L802" s="216"/>
      <c r="M802" s="217" t="s">
        <v>1766</v>
      </c>
      <c r="N802" s="218" t="s">
        <v>1791</v>
      </c>
      <c r="O802" s="36"/>
      <c r="P802" s="170">
        <f>O802*H802</f>
        <v>0</v>
      </c>
      <c r="Q802" s="170">
        <v>0.506</v>
      </c>
      <c r="R802" s="170">
        <f>Q802*H802</f>
        <v>2.024</v>
      </c>
      <c r="S802" s="170">
        <v>0</v>
      </c>
      <c r="T802" s="171">
        <f>S802*H802</f>
        <v>0</v>
      </c>
      <c r="AR802" s="18" t="s">
        <v>1933</v>
      </c>
      <c r="AT802" s="18" t="s">
        <v>1282</v>
      </c>
      <c r="AU802" s="18" t="s">
        <v>1828</v>
      </c>
      <c r="AY802" s="18" t="s">
        <v>1872</v>
      </c>
      <c r="BE802" s="172">
        <f>IF(N802="základní",J802,0)</f>
        <v>0</v>
      </c>
      <c r="BF802" s="172">
        <f>IF(N802="snížená",J802,0)</f>
        <v>0</v>
      </c>
      <c r="BG802" s="172">
        <f>IF(N802="zákl. přenesená",J802,0)</f>
        <v>0</v>
      </c>
      <c r="BH802" s="172">
        <f>IF(N802="sníž. přenesená",J802,0)</f>
        <v>0</v>
      </c>
      <c r="BI802" s="172">
        <f>IF(N802="nulová",J802,0)</f>
        <v>0</v>
      </c>
      <c r="BJ802" s="18" t="s">
        <v>1767</v>
      </c>
      <c r="BK802" s="172">
        <f>ROUND(I802*H802,2)</f>
        <v>0</v>
      </c>
      <c r="BL802" s="18" t="s">
        <v>1879</v>
      </c>
      <c r="BM802" s="18" t="s">
        <v>634</v>
      </c>
    </row>
    <row r="803" spans="2:47" s="1" customFormat="1" ht="40.5">
      <c r="B803" s="35"/>
      <c r="D803" s="185" t="s">
        <v>1881</v>
      </c>
      <c r="F803" s="222" t="s">
        <v>612</v>
      </c>
      <c r="I803" s="134"/>
      <c r="L803" s="35"/>
      <c r="M803" s="65"/>
      <c r="N803" s="36"/>
      <c r="O803" s="36"/>
      <c r="P803" s="36"/>
      <c r="Q803" s="36"/>
      <c r="R803" s="36"/>
      <c r="S803" s="36"/>
      <c r="T803" s="66"/>
      <c r="AT803" s="18" t="s">
        <v>1881</v>
      </c>
      <c r="AU803" s="18" t="s">
        <v>1828</v>
      </c>
    </row>
    <row r="804" spans="2:65" s="1" customFormat="1" ht="22.5" customHeight="1">
      <c r="B804" s="160"/>
      <c r="C804" s="209" t="s">
        <v>1773</v>
      </c>
      <c r="D804" s="209" t="s">
        <v>1282</v>
      </c>
      <c r="E804" s="210" t="s">
        <v>613</v>
      </c>
      <c r="F804" s="211" t="s">
        <v>614</v>
      </c>
      <c r="G804" s="212" t="s">
        <v>1347</v>
      </c>
      <c r="H804" s="213">
        <v>4</v>
      </c>
      <c r="I804" s="214"/>
      <c r="J804" s="215">
        <f>ROUND(I804*H804,2)</f>
        <v>0</v>
      </c>
      <c r="K804" s="211" t="s">
        <v>1878</v>
      </c>
      <c r="L804" s="216"/>
      <c r="M804" s="217" t="s">
        <v>1766</v>
      </c>
      <c r="N804" s="218" t="s">
        <v>1791</v>
      </c>
      <c r="O804" s="36"/>
      <c r="P804" s="170">
        <f>O804*H804</f>
        <v>0</v>
      </c>
      <c r="Q804" s="170">
        <v>0.548</v>
      </c>
      <c r="R804" s="170">
        <f>Q804*H804</f>
        <v>2.192</v>
      </c>
      <c r="S804" s="170">
        <v>0</v>
      </c>
      <c r="T804" s="171">
        <f>S804*H804</f>
        <v>0</v>
      </c>
      <c r="AR804" s="18" t="s">
        <v>1933</v>
      </c>
      <c r="AT804" s="18" t="s">
        <v>1282</v>
      </c>
      <c r="AU804" s="18" t="s">
        <v>1828</v>
      </c>
      <c r="AY804" s="18" t="s">
        <v>1872</v>
      </c>
      <c r="BE804" s="172">
        <f>IF(N804="základní",J804,0)</f>
        <v>0</v>
      </c>
      <c r="BF804" s="172">
        <f>IF(N804="snížená",J804,0)</f>
        <v>0</v>
      </c>
      <c r="BG804" s="172">
        <f>IF(N804="zákl. přenesená",J804,0)</f>
        <v>0</v>
      </c>
      <c r="BH804" s="172">
        <f>IF(N804="sníž. přenesená",J804,0)</f>
        <v>0</v>
      </c>
      <c r="BI804" s="172">
        <f>IF(N804="nulová",J804,0)</f>
        <v>0</v>
      </c>
      <c r="BJ804" s="18" t="s">
        <v>1767</v>
      </c>
      <c r="BK804" s="172">
        <f>ROUND(I804*H804,2)</f>
        <v>0</v>
      </c>
      <c r="BL804" s="18" t="s">
        <v>1879</v>
      </c>
      <c r="BM804" s="18" t="s">
        <v>635</v>
      </c>
    </row>
    <row r="805" spans="2:47" s="1" customFormat="1" ht="40.5">
      <c r="B805" s="35"/>
      <c r="D805" s="185" t="s">
        <v>1881</v>
      </c>
      <c r="F805" s="222" t="s">
        <v>616</v>
      </c>
      <c r="I805" s="134"/>
      <c r="L805" s="35"/>
      <c r="M805" s="65"/>
      <c r="N805" s="36"/>
      <c r="O805" s="36"/>
      <c r="P805" s="36"/>
      <c r="Q805" s="36"/>
      <c r="R805" s="36"/>
      <c r="S805" s="36"/>
      <c r="T805" s="66"/>
      <c r="AT805" s="18" t="s">
        <v>1881</v>
      </c>
      <c r="AU805" s="18" t="s">
        <v>1828</v>
      </c>
    </row>
    <row r="806" spans="2:65" s="1" customFormat="1" ht="22.5" customHeight="1">
      <c r="B806" s="160"/>
      <c r="C806" s="209" t="s">
        <v>1824</v>
      </c>
      <c r="D806" s="209" t="s">
        <v>1282</v>
      </c>
      <c r="E806" s="210" t="s">
        <v>617</v>
      </c>
      <c r="F806" s="211" t="s">
        <v>618</v>
      </c>
      <c r="G806" s="212" t="s">
        <v>1347</v>
      </c>
      <c r="H806" s="213">
        <v>4</v>
      </c>
      <c r="I806" s="214"/>
      <c r="J806" s="215">
        <f>ROUND(I806*H806,2)</f>
        <v>0</v>
      </c>
      <c r="K806" s="211" t="s">
        <v>1878</v>
      </c>
      <c r="L806" s="216"/>
      <c r="M806" s="217" t="s">
        <v>1766</v>
      </c>
      <c r="N806" s="218" t="s">
        <v>1791</v>
      </c>
      <c r="O806" s="36"/>
      <c r="P806" s="170">
        <f>O806*H806</f>
        <v>0</v>
      </c>
      <c r="Q806" s="170">
        <v>0.064</v>
      </c>
      <c r="R806" s="170">
        <f>Q806*H806</f>
        <v>0.256</v>
      </c>
      <c r="S806" s="170">
        <v>0</v>
      </c>
      <c r="T806" s="171">
        <f>S806*H806</f>
        <v>0</v>
      </c>
      <c r="AR806" s="18" t="s">
        <v>1933</v>
      </c>
      <c r="AT806" s="18" t="s">
        <v>1282</v>
      </c>
      <c r="AU806" s="18" t="s">
        <v>1828</v>
      </c>
      <c r="AY806" s="18" t="s">
        <v>1872</v>
      </c>
      <c r="BE806" s="172">
        <f>IF(N806="základní",J806,0)</f>
        <v>0</v>
      </c>
      <c r="BF806" s="172">
        <f>IF(N806="snížená",J806,0)</f>
        <v>0</v>
      </c>
      <c r="BG806" s="172">
        <f>IF(N806="zákl. přenesená",J806,0)</f>
        <v>0</v>
      </c>
      <c r="BH806" s="172">
        <f>IF(N806="sníž. přenesená",J806,0)</f>
        <v>0</v>
      </c>
      <c r="BI806" s="172">
        <f>IF(N806="nulová",J806,0)</f>
        <v>0</v>
      </c>
      <c r="BJ806" s="18" t="s">
        <v>1767</v>
      </c>
      <c r="BK806" s="172">
        <f>ROUND(I806*H806,2)</f>
        <v>0</v>
      </c>
      <c r="BL806" s="18" t="s">
        <v>1879</v>
      </c>
      <c r="BM806" s="18" t="s">
        <v>636</v>
      </c>
    </row>
    <row r="807" spans="2:47" s="1" customFormat="1" ht="27">
      <c r="B807" s="35"/>
      <c r="D807" s="185" t="s">
        <v>1881</v>
      </c>
      <c r="F807" s="222" t="s">
        <v>620</v>
      </c>
      <c r="I807" s="134"/>
      <c r="L807" s="35"/>
      <c r="M807" s="65"/>
      <c r="N807" s="36"/>
      <c r="O807" s="36"/>
      <c r="P807" s="36"/>
      <c r="Q807" s="36"/>
      <c r="R807" s="36"/>
      <c r="S807" s="36"/>
      <c r="T807" s="66"/>
      <c r="AT807" s="18" t="s">
        <v>1881</v>
      </c>
      <c r="AU807" s="18" t="s">
        <v>1828</v>
      </c>
    </row>
    <row r="808" spans="2:65" s="1" customFormat="1" ht="22.5" customHeight="1">
      <c r="B808" s="160"/>
      <c r="C808" s="209" t="s">
        <v>1829</v>
      </c>
      <c r="D808" s="209" t="s">
        <v>1282</v>
      </c>
      <c r="E808" s="210" t="s">
        <v>621</v>
      </c>
      <c r="F808" s="211" t="s">
        <v>622</v>
      </c>
      <c r="G808" s="212" t="s">
        <v>1347</v>
      </c>
      <c r="H808" s="213">
        <v>4</v>
      </c>
      <c r="I808" s="214"/>
      <c r="J808" s="215">
        <f>ROUND(I808*H808,2)</f>
        <v>0</v>
      </c>
      <c r="K808" s="211" t="s">
        <v>1878</v>
      </c>
      <c r="L808" s="216"/>
      <c r="M808" s="217" t="s">
        <v>1766</v>
      </c>
      <c r="N808" s="218" t="s">
        <v>1791</v>
      </c>
      <c r="O808" s="36"/>
      <c r="P808" s="170">
        <f>O808*H808</f>
        <v>0</v>
      </c>
      <c r="Q808" s="170">
        <v>1.6</v>
      </c>
      <c r="R808" s="170">
        <f>Q808*H808</f>
        <v>6.4</v>
      </c>
      <c r="S808" s="170">
        <v>0</v>
      </c>
      <c r="T808" s="171">
        <f>S808*H808</f>
        <v>0</v>
      </c>
      <c r="AR808" s="18" t="s">
        <v>1933</v>
      </c>
      <c r="AT808" s="18" t="s">
        <v>1282</v>
      </c>
      <c r="AU808" s="18" t="s">
        <v>1828</v>
      </c>
      <c r="AY808" s="18" t="s">
        <v>1872</v>
      </c>
      <c r="BE808" s="172">
        <f>IF(N808="základní",J808,0)</f>
        <v>0</v>
      </c>
      <c r="BF808" s="172">
        <f>IF(N808="snížená",J808,0)</f>
        <v>0</v>
      </c>
      <c r="BG808" s="172">
        <f>IF(N808="zákl. přenesená",J808,0)</f>
        <v>0</v>
      </c>
      <c r="BH808" s="172">
        <f>IF(N808="sníž. přenesená",J808,0)</f>
        <v>0</v>
      </c>
      <c r="BI808" s="172">
        <f>IF(N808="nulová",J808,0)</f>
        <v>0</v>
      </c>
      <c r="BJ808" s="18" t="s">
        <v>1767</v>
      </c>
      <c r="BK808" s="172">
        <f>ROUND(I808*H808,2)</f>
        <v>0</v>
      </c>
      <c r="BL808" s="18" t="s">
        <v>1879</v>
      </c>
      <c r="BM808" s="18" t="s">
        <v>637</v>
      </c>
    </row>
    <row r="809" spans="2:47" s="1" customFormat="1" ht="40.5">
      <c r="B809" s="35"/>
      <c r="D809" s="185" t="s">
        <v>1881</v>
      </c>
      <c r="F809" s="222" t="s">
        <v>624</v>
      </c>
      <c r="I809" s="134"/>
      <c r="L809" s="35"/>
      <c r="M809" s="65"/>
      <c r="N809" s="36"/>
      <c r="O809" s="36"/>
      <c r="P809" s="36"/>
      <c r="Q809" s="36"/>
      <c r="R809" s="36"/>
      <c r="S809" s="36"/>
      <c r="T809" s="66"/>
      <c r="AT809" s="18" t="s">
        <v>1881</v>
      </c>
      <c r="AU809" s="18" t="s">
        <v>1828</v>
      </c>
    </row>
    <row r="810" spans="2:65" s="1" customFormat="1" ht="22.5" customHeight="1">
      <c r="B810" s="160"/>
      <c r="C810" s="161" t="s">
        <v>980</v>
      </c>
      <c r="D810" s="161" t="s">
        <v>1874</v>
      </c>
      <c r="E810" s="162" t="s">
        <v>1545</v>
      </c>
      <c r="F810" s="163" t="s">
        <v>1546</v>
      </c>
      <c r="G810" s="164" t="s">
        <v>1347</v>
      </c>
      <c r="H810" s="165">
        <v>18</v>
      </c>
      <c r="I810" s="166"/>
      <c r="J810" s="167">
        <f>ROUND(I810*H810,2)</f>
        <v>0</v>
      </c>
      <c r="K810" s="163" t="s">
        <v>1878</v>
      </c>
      <c r="L810" s="35"/>
      <c r="M810" s="168" t="s">
        <v>1766</v>
      </c>
      <c r="N810" s="169" t="s">
        <v>1791</v>
      </c>
      <c r="O810" s="36"/>
      <c r="P810" s="170">
        <f>O810*H810</f>
        <v>0</v>
      </c>
      <c r="Q810" s="170">
        <v>0.3409</v>
      </c>
      <c r="R810" s="170">
        <f>Q810*H810</f>
        <v>6.1362</v>
      </c>
      <c r="S810" s="170">
        <v>0</v>
      </c>
      <c r="T810" s="171">
        <f>S810*H810</f>
        <v>0</v>
      </c>
      <c r="AR810" s="18" t="s">
        <v>1879</v>
      </c>
      <c r="AT810" s="18" t="s">
        <v>1874</v>
      </c>
      <c r="AU810" s="18" t="s">
        <v>1828</v>
      </c>
      <c r="AY810" s="18" t="s">
        <v>1872</v>
      </c>
      <c r="BE810" s="172">
        <f>IF(N810="základní",J810,0)</f>
        <v>0</v>
      </c>
      <c r="BF810" s="172">
        <f>IF(N810="snížená",J810,0)</f>
        <v>0</v>
      </c>
      <c r="BG810" s="172">
        <f>IF(N810="zákl. přenesená",J810,0)</f>
        <v>0</v>
      </c>
      <c r="BH810" s="172">
        <f>IF(N810="sníž. přenesená",J810,0)</f>
        <v>0</v>
      </c>
      <c r="BI810" s="172">
        <f>IF(N810="nulová",J810,0)</f>
        <v>0</v>
      </c>
      <c r="BJ810" s="18" t="s">
        <v>1767</v>
      </c>
      <c r="BK810" s="172">
        <f>ROUND(I810*H810,2)</f>
        <v>0</v>
      </c>
      <c r="BL810" s="18" t="s">
        <v>1879</v>
      </c>
      <c r="BM810" s="18" t="s">
        <v>1547</v>
      </c>
    </row>
    <row r="811" spans="2:47" s="1" customFormat="1" ht="13.5">
      <c r="B811" s="35"/>
      <c r="D811" s="173" t="s">
        <v>1881</v>
      </c>
      <c r="F811" s="174" t="s">
        <v>1546</v>
      </c>
      <c r="I811" s="134"/>
      <c r="L811" s="35"/>
      <c r="M811" s="65"/>
      <c r="N811" s="36"/>
      <c r="O811" s="36"/>
      <c r="P811" s="36"/>
      <c r="Q811" s="36"/>
      <c r="R811" s="36"/>
      <c r="S811" s="36"/>
      <c r="T811" s="66"/>
      <c r="AT811" s="18" t="s">
        <v>1881</v>
      </c>
      <c r="AU811" s="18" t="s">
        <v>1828</v>
      </c>
    </row>
    <row r="812" spans="2:47" s="1" customFormat="1" ht="108">
      <c r="B812" s="35"/>
      <c r="D812" s="173" t="s">
        <v>1883</v>
      </c>
      <c r="F812" s="175" t="s">
        <v>1548</v>
      </c>
      <c r="I812" s="134"/>
      <c r="L812" s="35"/>
      <c r="M812" s="65"/>
      <c r="N812" s="36"/>
      <c r="O812" s="36"/>
      <c r="P812" s="36"/>
      <c r="Q812" s="36"/>
      <c r="R812" s="36"/>
      <c r="S812" s="36"/>
      <c r="T812" s="66"/>
      <c r="AT812" s="18" t="s">
        <v>1883</v>
      </c>
      <c r="AU812" s="18" t="s">
        <v>1828</v>
      </c>
    </row>
    <row r="813" spans="2:51" s="11" customFormat="1" ht="13.5">
      <c r="B813" s="176"/>
      <c r="D813" s="173" t="s">
        <v>1885</v>
      </c>
      <c r="E813" s="177" t="s">
        <v>1766</v>
      </c>
      <c r="F813" s="178" t="s">
        <v>460</v>
      </c>
      <c r="H813" s="179">
        <v>18</v>
      </c>
      <c r="I813" s="180"/>
      <c r="L813" s="176"/>
      <c r="M813" s="181"/>
      <c r="N813" s="182"/>
      <c r="O813" s="182"/>
      <c r="P813" s="182"/>
      <c r="Q813" s="182"/>
      <c r="R813" s="182"/>
      <c r="S813" s="182"/>
      <c r="T813" s="183"/>
      <c r="AT813" s="177" t="s">
        <v>1885</v>
      </c>
      <c r="AU813" s="177" t="s">
        <v>1828</v>
      </c>
      <c r="AV813" s="11" t="s">
        <v>1828</v>
      </c>
      <c r="AW813" s="11" t="s">
        <v>1783</v>
      </c>
      <c r="AX813" s="11" t="s">
        <v>1767</v>
      </c>
      <c r="AY813" s="177" t="s">
        <v>1872</v>
      </c>
    </row>
    <row r="814" spans="2:51" s="12" customFormat="1" ht="13.5">
      <c r="B814" s="184"/>
      <c r="D814" s="173" t="s">
        <v>1885</v>
      </c>
      <c r="E814" s="197" t="s">
        <v>1766</v>
      </c>
      <c r="F814" s="198" t="s">
        <v>638</v>
      </c>
      <c r="H814" s="193" t="s">
        <v>1766</v>
      </c>
      <c r="I814" s="189"/>
      <c r="L814" s="184"/>
      <c r="M814" s="190"/>
      <c r="N814" s="191"/>
      <c r="O814" s="191"/>
      <c r="P814" s="191"/>
      <c r="Q814" s="191"/>
      <c r="R814" s="191"/>
      <c r="S814" s="191"/>
      <c r="T814" s="192"/>
      <c r="AT814" s="193" t="s">
        <v>1885</v>
      </c>
      <c r="AU814" s="193" t="s">
        <v>1828</v>
      </c>
      <c r="AV814" s="12" t="s">
        <v>1767</v>
      </c>
      <c r="AW814" s="12" t="s">
        <v>1783</v>
      </c>
      <c r="AX814" s="12" t="s">
        <v>1820</v>
      </c>
      <c r="AY814" s="193" t="s">
        <v>1872</v>
      </c>
    </row>
    <row r="815" spans="2:51" s="12" customFormat="1" ht="13.5">
      <c r="B815" s="184"/>
      <c r="D815" s="173" t="s">
        <v>1885</v>
      </c>
      <c r="E815" s="197" t="s">
        <v>1766</v>
      </c>
      <c r="F815" s="198" t="s">
        <v>639</v>
      </c>
      <c r="H815" s="193" t="s">
        <v>1766</v>
      </c>
      <c r="I815" s="189"/>
      <c r="L815" s="184"/>
      <c r="M815" s="190"/>
      <c r="N815" s="191"/>
      <c r="O815" s="191"/>
      <c r="P815" s="191"/>
      <c r="Q815" s="191"/>
      <c r="R815" s="191"/>
      <c r="S815" s="191"/>
      <c r="T815" s="192"/>
      <c r="AT815" s="193" t="s">
        <v>1885</v>
      </c>
      <c r="AU815" s="193" t="s">
        <v>1828</v>
      </c>
      <c r="AV815" s="12" t="s">
        <v>1767</v>
      </c>
      <c r="AW815" s="12" t="s">
        <v>1783</v>
      </c>
      <c r="AX815" s="12" t="s">
        <v>1820</v>
      </c>
      <c r="AY815" s="193" t="s">
        <v>1872</v>
      </c>
    </row>
    <row r="816" spans="2:51" s="12" customFormat="1" ht="13.5">
      <c r="B816" s="184"/>
      <c r="D816" s="173" t="s">
        <v>1885</v>
      </c>
      <c r="E816" s="197" t="s">
        <v>1766</v>
      </c>
      <c r="F816" s="198" t="s">
        <v>640</v>
      </c>
      <c r="H816" s="193" t="s">
        <v>1766</v>
      </c>
      <c r="I816" s="189"/>
      <c r="L816" s="184"/>
      <c r="M816" s="190"/>
      <c r="N816" s="191"/>
      <c r="O816" s="191"/>
      <c r="P816" s="191"/>
      <c r="Q816" s="191"/>
      <c r="R816" s="191"/>
      <c r="S816" s="191"/>
      <c r="T816" s="192"/>
      <c r="AT816" s="193" t="s">
        <v>1885</v>
      </c>
      <c r="AU816" s="193" t="s">
        <v>1828</v>
      </c>
      <c r="AV816" s="12" t="s">
        <v>1767</v>
      </c>
      <c r="AW816" s="12" t="s">
        <v>1783</v>
      </c>
      <c r="AX816" s="12" t="s">
        <v>1820</v>
      </c>
      <c r="AY816" s="193" t="s">
        <v>1872</v>
      </c>
    </row>
    <row r="817" spans="2:51" s="12" customFormat="1" ht="13.5">
      <c r="B817" s="184"/>
      <c r="D817" s="173" t="s">
        <v>1885</v>
      </c>
      <c r="E817" s="197" t="s">
        <v>1766</v>
      </c>
      <c r="F817" s="198" t="s">
        <v>641</v>
      </c>
      <c r="H817" s="193" t="s">
        <v>1766</v>
      </c>
      <c r="I817" s="189"/>
      <c r="L817" s="184"/>
      <c r="M817" s="190"/>
      <c r="N817" s="191"/>
      <c r="O817" s="191"/>
      <c r="P817" s="191"/>
      <c r="Q817" s="191"/>
      <c r="R817" s="191"/>
      <c r="S817" s="191"/>
      <c r="T817" s="192"/>
      <c r="AT817" s="193" t="s">
        <v>1885</v>
      </c>
      <c r="AU817" s="193" t="s">
        <v>1828</v>
      </c>
      <c r="AV817" s="12" t="s">
        <v>1767</v>
      </c>
      <c r="AW817" s="12" t="s">
        <v>1783</v>
      </c>
      <c r="AX817" s="12" t="s">
        <v>1820</v>
      </c>
      <c r="AY817" s="193" t="s">
        <v>1872</v>
      </c>
    </row>
    <row r="818" spans="2:51" s="12" customFormat="1" ht="13.5">
      <c r="B818" s="184"/>
      <c r="D818" s="173" t="s">
        <v>1885</v>
      </c>
      <c r="E818" s="197" t="s">
        <v>1766</v>
      </c>
      <c r="F818" s="198" t="s">
        <v>642</v>
      </c>
      <c r="H818" s="193" t="s">
        <v>1766</v>
      </c>
      <c r="I818" s="189"/>
      <c r="L818" s="184"/>
      <c r="M818" s="190"/>
      <c r="N818" s="191"/>
      <c r="O818" s="191"/>
      <c r="P818" s="191"/>
      <c r="Q818" s="191"/>
      <c r="R818" s="191"/>
      <c r="S818" s="191"/>
      <c r="T818" s="192"/>
      <c r="AT818" s="193" t="s">
        <v>1885</v>
      </c>
      <c r="AU818" s="193" t="s">
        <v>1828</v>
      </c>
      <c r="AV818" s="12" t="s">
        <v>1767</v>
      </c>
      <c r="AW818" s="12" t="s">
        <v>1783</v>
      </c>
      <c r="AX818" s="12" t="s">
        <v>1820</v>
      </c>
      <c r="AY818" s="193" t="s">
        <v>1872</v>
      </c>
    </row>
    <row r="819" spans="2:51" s="12" customFormat="1" ht="13.5">
      <c r="B819" s="184"/>
      <c r="D819" s="173" t="s">
        <v>1885</v>
      </c>
      <c r="E819" s="197" t="s">
        <v>1766</v>
      </c>
      <c r="F819" s="198" t="s">
        <v>643</v>
      </c>
      <c r="H819" s="193" t="s">
        <v>1766</v>
      </c>
      <c r="I819" s="189"/>
      <c r="L819" s="184"/>
      <c r="M819" s="190"/>
      <c r="N819" s="191"/>
      <c r="O819" s="191"/>
      <c r="P819" s="191"/>
      <c r="Q819" s="191"/>
      <c r="R819" s="191"/>
      <c r="S819" s="191"/>
      <c r="T819" s="192"/>
      <c r="AT819" s="193" t="s">
        <v>1885</v>
      </c>
      <c r="AU819" s="193" t="s">
        <v>1828</v>
      </c>
      <c r="AV819" s="12" t="s">
        <v>1767</v>
      </c>
      <c r="AW819" s="12" t="s">
        <v>1783</v>
      </c>
      <c r="AX819" s="12" t="s">
        <v>1820</v>
      </c>
      <c r="AY819" s="193" t="s">
        <v>1872</v>
      </c>
    </row>
    <row r="820" spans="2:51" s="12" customFormat="1" ht="13.5">
      <c r="B820" s="184"/>
      <c r="D820" s="173" t="s">
        <v>1885</v>
      </c>
      <c r="E820" s="197" t="s">
        <v>1766</v>
      </c>
      <c r="F820" s="198" t="s">
        <v>644</v>
      </c>
      <c r="H820" s="193" t="s">
        <v>1766</v>
      </c>
      <c r="I820" s="189"/>
      <c r="L820" s="184"/>
      <c r="M820" s="190"/>
      <c r="N820" s="191"/>
      <c r="O820" s="191"/>
      <c r="P820" s="191"/>
      <c r="Q820" s="191"/>
      <c r="R820" s="191"/>
      <c r="S820" s="191"/>
      <c r="T820" s="192"/>
      <c r="AT820" s="193" t="s">
        <v>1885</v>
      </c>
      <c r="AU820" s="193" t="s">
        <v>1828</v>
      </c>
      <c r="AV820" s="12" t="s">
        <v>1767</v>
      </c>
      <c r="AW820" s="12" t="s">
        <v>1783</v>
      </c>
      <c r="AX820" s="12" t="s">
        <v>1820</v>
      </c>
      <c r="AY820" s="193" t="s">
        <v>1872</v>
      </c>
    </row>
    <row r="821" spans="2:51" s="12" customFormat="1" ht="13.5">
      <c r="B821" s="184"/>
      <c r="D821" s="173" t="s">
        <v>1885</v>
      </c>
      <c r="E821" s="197" t="s">
        <v>1766</v>
      </c>
      <c r="F821" s="198" t="s">
        <v>645</v>
      </c>
      <c r="H821" s="193" t="s">
        <v>1766</v>
      </c>
      <c r="I821" s="189"/>
      <c r="L821" s="184"/>
      <c r="M821" s="190"/>
      <c r="N821" s="191"/>
      <c r="O821" s="191"/>
      <c r="P821" s="191"/>
      <c r="Q821" s="191"/>
      <c r="R821" s="191"/>
      <c r="S821" s="191"/>
      <c r="T821" s="192"/>
      <c r="AT821" s="193" t="s">
        <v>1885</v>
      </c>
      <c r="AU821" s="193" t="s">
        <v>1828</v>
      </c>
      <c r="AV821" s="12" t="s">
        <v>1767</v>
      </c>
      <c r="AW821" s="12" t="s">
        <v>1783</v>
      </c>
      <c r="AX821" s="12" t="s">
        <v>1820</v>
      </c>
      <c r="AY821" s="193" t="s">
        <v>1872</v>
      </c>
    </row>
    <row r="822" spans="2:51" s="12" customFormat="1" ht="13.5">
      <c r="B822" s="184"/>
      <c r="D822" s="173" t="s">
        <v>1885</v>
      </c>
      <c r="E822" s="197" t="s">
        <v>1766</v>
      </c>
      <c r="F822" s="198" t="s">
        <v>646</v>
      </c>
      <c r="H822" s="193" t="s">
        <v>1766</v>
      </c>
      <c r="I822" s="189"/>
      <c r="L822" s="184"/>
      <c r="M822" s="190"/>
      <c r="N822" s="191"/>
      <c r="O822" s="191"/>
      <c r="P822" s="191"/>
      <c r="Q822" s="191"/>
      <c r="R822" s="191"/>
      <c r="S822" s="191"/>
      <c r="T822" s="192"/>
      <c r="AT822" s="193" t="s">
        <v>1885</v>
      </c>
      <c r="AU822" s="193" t="s">
        <v>1828</v>
      </c>
      <c r="AV822" s="12" t="s">
        <v>1767</v>
      </c>
      <c r="AW822" s="12" t="s">
        <v>1783</v>
      </c>
      <c r="AX822" s="12" t="s">
        <v>1820</v>
      </c>
      <c r="AY822" s="193" t="s">
        <v>1872</v>
      </c>
    </row>
    <row r="823" spans="2:51" s="12" customFormat="1" ht="13.5">
      <c r="B823" s="184"/>
      <c r="D823" s="173" t="s">
        <v>1885</v>
      </c>
      <c r="E823" s="197" t="s">
        <v>1766</v>
      </c>
      <c r="F823" s="198" t="s">
        <v>647</v>
      </c>
      <c r="H823" s="193" t="s">
        <v>1766</v>
      </c>
      <c r="I823" s="189"/>
      <c r="L823" s="184"/>
      <c r="M823" s="190"/>
      <c r="N823" s="191"/>
      <c r="O823" s="191"/>
      <c r="P823" s="191"/>
      <c r="Q823" s="191"/>
      <c r="R823" s="191"/>
      <c r="S823" s="191"/>
      <c r="T823" s="192"/>
      <c r="AT823" s="193" t="s">
        <v>1885</v>
      </c>
      <c r="AU823" s="193" t="s">
        <v>1828</v>
      </c>
      <c r="AV823" s="12" t="s">
        <v>1767</v>
      </c>
      <c r="AW823" s="12" t="s">
        <v>1783</v>
      </c>
      <c r="AX823" s="12" t="s">
        <v>1820</v>
      </c>
      <c r="AY823" s="193" t="s">
        <v>1872</v>
      </c>
    </row>
    <row r="824" spans="2:51" s="12" customFormat="1" ht="13.5">
      <c r="B824" s="184"/>
      <c r="D824" s="173" t="s">
        <v>1885</v>
      </c>
      <c r="E824" s="197" t="s">
        <v>1766</v>
      </c>
      <c r="F824" s="198" t="s">
        <v>648</v>
      </c>
      <c r="H824" s="193" t="s">
        <v>1766</v>
      </c>
      <c r="I824" s="189"/>
      <c r="L824" s="184"/>
      <c r="M824" s="190"/>
      <c r="N824" s="191"/>
      <c r="O824" s="191"/>
      <c r="P824" s="191"/>
      <c r="Q824" s="191"/>
      <c r="R824" s="191"/>
      <c r="S824" s="191"/>
      <c r="T824" s="192"/>
      <c r="AT824" s="193" t="s">
        <v>1885</v>
      </c>
      <c r="AU824" s="193" t="s">
        <v>1828</v>
      </c>
      <c r="AV824" s="12" t="s">
        <v>1767</v>
      </c>
      <c r="AW824" s="12" t="s">
        <v>1783</v>
      </c>
      <c r="AX824" s="12" t="s">
        <v>1820</v>
      </c>
      <c r="AY824" s="193" t="s">
        <v>1872</v>
      </c>
    </row>
    <row r="825" spans="2:51" s="12" customFormat="1" ht="13.5">
      <c r="B825" s="184"/>
      <c r="D825" s="173" t="s">
        <v>1885</v>
      </c>
      <c r="E825" s="197" t="s">
        <v>1766</v>
      </c>
      <c r="F825" s="198" t="s">
        <v>649</v>
      </c>
      <c r="H825" s="193" t="s">
        <v>1766</v>
      </c>
      <c r="I825" s="189"/>
      <c r="L825" s="184"/>
      <c r="M825" s="190"/>
      <c r="N825" s="191"/>
      <c r="O825" s="191"/>
      <c r="P825" s="191"/>
      <c r="Q825" s="191"/>
      <c r="R825" s="191"/>
      <c r="S825" s="191"/>
      <c r="T825" s="192"/>
      <c r="AT825" s="193" t="s">
        <v>1885</v>
      </c>
      <c r="AU825" s="193" t="s">
        <v>1828</v>
      </c>
      <c r="AV825" s="12" t="s">
        <v>1767</v>
      </c>
      <c r="AW825" s="12" t="s">
        <v>1783</v>
      </c>
      <c r="AX825" s="12" t="s">
        <v>1820</v>
      </c>
      <c r="AY825" s="193" t="s">
        <v>1872</v>
      </c>
    </row>
    <row r="826" spans="2:51" s="12" customFormat="1" ht="13.5">
      <c r="B826" s="184"/>
      <c r="D826" s="173" t="s">
        <v>1885</v>
      </c>
      <c r="E826" s="197" t="s">
        <v>1766</v>
      </c>
      <c r="F826" s="198" t="s">
        <v>650</v>
      </c>
      <c r="H826" s="193" t="s">
        <v>1766</v>
      </c>
      <c r="I826" s="189"/>
      <c r="L826" s="184"/>
      <c r="M826" s="190"/>
      <c r="N826" s="191"/>
      <c r="O826" s="191"/>
      <c r="P826" s="191"/>
      <c r="Q826" s="191"/>
      <c r="R826" s="191"/>
      <c r="S826" s="191"/>
      <c r="T826" s="192"/>
      <c r="AT826" s="193" t="s">
        <v>1885</v>
      </c>
      <c r="AU826" s="193" t="s">
        <v>1828</v>
      </c>
      <c r="AV826" s="12" t="s">
        <v>1767</v>
      </c>
      <c r="AW826" s="12" t="s">
        <v>1783</v>
      </c>
      <c r="AX826" s="12" t="s">
        <v>1820</v>
      </c>
      <c r="AY826" s="193" t="s">
        <v>1872</v>
      </c>
    </row>
    <row r="827" spans="2:51" s="12" customFormat="1" ht="13.5">
      <c r="B827" s="184"/>
      <c r="D827" s="173" t="s">
        <v>1885</v>
      </c>
      <c r="E827" s="197" t="s">
        <v>1766</v>
      </c>
      <c r="F827" s="198" t="s">
        <v>651</v>
      </c>
      <c r="H827" s="193" t="s">
        <v>1766</v>
      </c>
      <c r="I827" s="189"/>
      <c r="L827" s="184"/>
      <c r="M827" s="190"/>
      <c r="N827" s="191"/>
      <c r="O827" s="191"/>
      <c r="P827" s="191"/>
      <c r="Q827" s="191"/>
      <c r="R827" s="191"/>
      <c r="S827" s="191"/>
      <c r="T827" s="192"/>
      <c r="AT827" s="193" t="s">
        <v>1885</v>
      </c>
      <c r="AU827" s="193" t="s">
        <v>1828</v>
      </c>
      <c r="AV827" s="12" t="s">
        <v>1767</v>
      </c>
      <c r="AW827" s="12" t="s">
        <v>1783</v>
      </c>
      <c r="AX827" s="12" t="s">
        <v>1820</v>
      </c>
      <c r="AY827" s="193" t="s">
        <v>1872</v>
      </c>
    </row>
    <row r="828" spans="2:51" s="12" customFormat="1" ht="13.5">
      <c r="B828" s="184"/>
      <c r="D828" s="173" t="s">
        <v>1885</v>
      </c>
      <c r="E828" s="197" t="s">
        <v>1766</v>
      </c>
      <c r="F828" s="198" t="s">
        <v>652</v>
      </c>
      <c r="H828" s="193" t="s">
        <v>1766</v>
      </c>
      <c r="I828" s="189"/>
      <c r="L828" s="184"/>
      <c r="M828" s="190"/>
      <c r="N828" s="191"/>
      <c r="O828" s="191"/>
      <c r="P828" s="191"/>
      <c r="Q828" s="191"/>
      <c r="R828" s="191"/>
      <c r="S828" s="191"/>
      <c r="T828" s="192"/>
      <c r="AT828" s="193" t="s">
        <v>1885</v>
      </c>
      <c r="AU828" s="193" t="s">
        <v>1828</v>
      </c>
      <c r="AV828" s="12" t="s">
        <v>1767</v>
      </c>
      <c r="AW828" s="12" t="s">
        <v>1783</v>
      </c>
      <c r="AX828" s="12" t="s">
        <v>1820</v>
      </c>
      <c r="AY828" s="193" t="s">
        <v>1872</v>
      </c>
    </row>
    <row r="829" spans="2:51" s="12" customFormat="1" ht="13.5">
      <c r="B829" s="184"/>
      <c r="D829" s="185" t="s">
        <v>1885</v>
      </c>
      <c r="E829" s="186" t="s">
        <v>1766</v>
      </c>
      <c r="F829" s="187" t="s">
        <v>653</v>
      </c>
      <c r="H829" s="188" t="s">
        <v>1766</v>
      </c>
      <c r="I829" s="189"/>
      <c r="L829" s="184"/>
      <c r="M829" s="190"/>
      <c r="N829" s="191"/>
      <c r="O829" s="191"/>
      <c r="P829" s="191"/>
      <c r="Q829" s="191"/>
      <c r="R829" s="191"/>
      <c r="S829" s="191"/>
      <c r="T829" s="192"/>
      <c r="AT829" s="193" t="s">
        <v>1885</v>
      </c>
      <c r="AU829" s="193" t="s">
        <v>1828</v>
      </c>
      <c r="AV829" s="12" t="s">
        <v>1767</v>
      </c>
      <c r="AW829" s="12" t="s">
        <v>1783</v>
      </c>
      <c r="AX829" s="12" t="s">
        <v>1820</v>
      </c>
      <c r="AY829" s="193" t="s">
        <v>1872</v>
      </c>
    </row>
    <row r="830" spans="2:65" s="1" customFormat="1" ht="22.5" customHeight="1">
      <c r="B830" s="160"/>
      <c r="C830" s="209" t="s">
        <v>989</v>
      </c>
      <c r="D830" s="209" t="s">
        <v>1282</v>
      </c>
      <c r="E830" s="210" t="s">
        <v>1573</v>
      </c>
      <c r="F830" s="211" t="s">
        <v>1574</v>
      </c>
      <c r="G830" s="212" t="s">
        <v>1347</v>
      </c>
      <c r="H830" s="213">
        <v>18</v>
      </c>
      <c r="I830" s="214"/>
      <c r="J830" s="215">
        <f>ROUND(I830*H830,2)</f>
        <v>0</v>
      </c>
      <c r="K830" s="211" t="s">
        <v>1878</v>
      </c>
      <c r="L830" s="216"/>
      <c r="M830" s="217" t="s">
        <v>1766</v>
      </c>
      <c r="N830" s="218" t="s">
        <v>1791</v>
      </c>
      <c r="O830" s="36"/>
      <c r="P830" s="170">
        <f>O830*H830</f>
        <v>0</v>
      </c>
      <c r="Q830" s="170">
        <v>0.145</v>
      </c>
      <c r="R830" s="170">
        <f>Q830*H830</f>
        <v>2.61</v>
      </c>
      <c r="S830" s="170">
        <v>0</v>
      </c>
      <c r="T830" s="171">
        <f>S830*H830</f>
        <v>0</v>
      </c>
      <c r="AR830" s="18" t="s">
        <v>1933</v>
      </c>
      <c r="AT830" s="18" t="s">
        <v>1282</v>
      </c>
      <c r="AU830" s="18" t="s">
        <v>1828</v>
      </c>
      <c r="AY830" s="18" t="s">
        <v>1872</v>
      </c>
      <c r="BE830" s="172">
        <f>IF(N830="základní",J830,0)</f>
        <v>0</v>
      </c>
      <c r="BF830" s="172">
        <f>IF(N830="snížená",J830,0)</f>
        <v>0</v>
      </c>
      <c r="BG830" s="172">
        <f>IF(N830="zákl. přenesená",J830,0)</f>
        <v>0</v>
      </c>
      <c r="BH830" s="172">
        <f>IF(N830="sníž. přenesená",J830,0)</f>
        <v>0</v>
      </c>
      <c r="BI830" s="172">
        <f>IF(N830="nulová",J830,0)</f>
        <v>0</v>
      </c>
      <c r="BJ830" s="18" t="s">
        <v>1767</v>
      </c>
      <c r="BK830" s="172">
        <f>ROUND(I830*H830,2)</f>
        <v>0</v>
      </c>
      <c r="BL830" s="18" t="s">
        <v>1879</v>
      </c>
      <c r="BM830" s="18" t="s">
        <v>1575</v>
      </c>
    </row>
    <row r="831" spans="2:47" s="1" customFormat="1" ht="27">
      <c r="B831" s="35"/>
      <c r="D831" s="185" t="s">
        <v>1881</v>
      </c>
      <c r="F831" s="222" t="s">
        <v>654</v>
      </c>
      <c r="I831" s="134"/>
      <c r="L831" s="35"/>
      <c r="M831" s="65"/>
      <c r="N831" s="36"/>
      <c r="O831" s="36"/>
      <c r="P831" s="36"/>
      <c r="Q831" s="36"/>
      <c r="R831" s="36"/>
      <c r="S831" s="36"/>
      <c r="T831" s="66"/>
      <c r="AT831" s="18" t="s">
        <v>1881</v>
      </c>
      <c r="AU831" s="18" t="s">
        <v>1828</v>
      </c>
    </row>
    <row r="832" spans="2:65" s="1" customFormat="1" ht="22.5" customHeight="1">
      <c r="B832" s="160"/>
      <c r="C832" s="209" t="s">
        <v>995</v>
      </c>
      <c r="D832" s="209" t="s">
        <v>1282</v>
      </c>
      <c r="E832" s="210" t="s">
        <v>1578</v>
      </c>
      <c r="F832" s="211" t="s">
        <v>1579</v>
      </c>
      <c r="G832" s="212" t="s">
        <v>1347</v>
      </c>
      <c r="H832" s="213">
        <v>18</v>
      </c>
      <c r="I832" s="214"/>
      <c r="J832" s="215">
        <f>ROUND(I832*H832,2)</f>
        <v>0</v>
      </c>
      <c r="K832" s="211" t="s">
        <v>1878</v>
      </c>
      <c r="L832" s="216"/>
      <c r="M832" s="217" t="s">
        <v>1766</v>
      </c>
      <c r="N832" s="218" t="s">
        <v>1791</v>
      </c>
      <c r="O832" s="36"/>
      <c r="P832" s="170">
        <f>O832*H832</f>
        <v>0</v>
      </c>
      <c r="Q832" s="170">
        <v>0.072</v>
      </c>
      <c r="R832" s="170">
        <f>Q832*H832</f>
        <v>1.2959999999999998</v>
      </c>
      <c r="S832" s="170">
        <v>0</v>
      </c>
      <c r="T832" s="171">
        <f>S832*H832</f>
        <v>0</v>
      </c>
      <c r="AR832" s="18" t="s">
        <v>1933</v>
      </c>
      <c r="AT832" s="18" t="s">
        <v>1282</v>
      </c>
      <c r="AU832" s="18" t="s">
        <v>1828</v>
      </c>
      <c r="AY832" s="18" t="s">
        <v>1872</v>
      </c>
      <c r="BE832" s="172">
        <f>IF(N832="základní",J832,0)</f>
        <v>0</v>
      </c>
      <c r="BF832" s="172">
        <f>IF(N832="snížená",J832,0)</f>
        <v>0</v>
      </c>
      <c r="BG832" s="172">
        <f>IF(N832="zákl. přenesená",J832,0)</f>
        <v>0</v>
      </c>
      <c r="BH832" s="172">
        <f>IF(N832="sníž. přenesená",J832,0)</f>
        <v>0</v>
      </c>
      <c r="BI832" s="172">
        <f>IF(N832="nulová",J832,0)</f>
        <v>0</v>
      </c>
      <c r="BJ832" s="18" t="s">
        <v>1767</v>
      </c>
      <c r="BK832" s="172">
        <f>ROUND(I832*H832,2)</f>
        <v>0</v>
      </c>
      <c r="BL832" s="18" t="s">
        <v>1879</v>
      </c>
      <c r="BM832" s="18" t="s">
        <v>1580</v>
      </c>
    </row>
    <row r="833" spans="2:47" s="1" customFormat="1" ht="27">
      <c r="B833" s="35"/>
      <c r="D833" s="185" t="s">
        <v>1881</v>
      </c>
      <c r="F833" s="222" t="s">
        <v>1581</v>
      </c>
      <c r="I833" s="134"/>
      <c r="L833" s="35"/>
      <c r="M833" s="65"/>
      <c r="N833" s="36"/>
      <c r="O833" s="36"/>
      <c r="P833" s="36"/>
      <c r="Q833" s="36"/>
      <c r="R833" s="36"/>
      <c r="S833" s="36"/>
      <c r="T833" s="66"/>
      <c r="AT833" s="18" t="s">
        <v>1881</v>
      </c>
      <c r="AU833" s="18" t="s">
        <v>1828</v>
      </c>
    </row>
    <row r="834" spans="2:65" s="1" customFormat="1" ht="22.5" customHeight="1">
      <c r="B834" s="160"/>
      <c r="C834" s="209" t="s">
        <v>1002</v>
      </c>
      <c r="D834" s="209" t="s">
        <v>1282</v>
      </c>
      <c r="E834" s="210" t="s">
        <v>1583</v>
      </c>
      <c r="F834" s="211" t="s">
        <v>1584</v>
      </c>
      <c r="G834" s="212" t="s">
        <v>1347</v>
      </c>
      <c r="H834" s="213">
        <v>18</v>
      </c>
      <c r="I834" s="214"/>
      <c r="J834" s="215">
        <f>ROUND(I834*H834,2)</f>
        <v>0</v>
      </c>
      <c r="K834" s="211" t="s">
        <v>1878</v>
      </c>
      <c r="L834" s="216"/>
      <c r="M834" s="217" t="s">
        <v>1766</v>
      </c>
      <c r="N834" s="218" t="s">
        <v>1791</v>
      </c>
      <c r="O834" s="36"/>
      <c r="P834" s="170">
        <f>O834*H834</f>
        <v>0</v>
      </c>
      <c r="Q834" s="170">
        <v>0.111</v>
      </c>
      <c r="R834" s="170">
        <f>Q834*H834</f>
        <v>1.998</v>
      </c>
      <c r="S834" s="170">
        <v>0</v>
      </c>
      <c r="T834" s="171">
        <f>S834*H834</f>
        <v>0</v>
      </c>
      <c r="AR834" s="18" t="s">
        <v>1933</v>
      </c>
      <c r="AT834" s="18" t="s">
        <v>1282</v>
      </c>
      <c r="AU834" s="18" t="s">
        <v>1828</v>
      </c>
      <c r="AY834" s="18" t="s">
        <v>1872</v>
      </c>
      <c r="BE834" s="172">
        <f>IF(N834="základní",J834,0)</f>
        <v>0</v>
      </c>
      <c r="BF834" s="172">
        <f>IF(N834="snížená",J834,0)</f>
        <v>0</v>
      </c>
      <c r="BG834" s="172">
        <f>IF(N834="zákl. přenesená",J834,0)</f>
        <v>0</v>
      </c>
      <c r="BH834" s="172">
        <f>IF(N834="sníž. přenesená",J834,0)</f>
        <v>0</v>
      </c>
      <c r="BI834" s="172">
        <f>IF(N834="nulová",J834,0)</f>
        <v>0</v>
      </c>
      <c r="BJ834" s="18" t="s">
        <v>1767</v>
      </c>
      <c r="BK834" s="172">
        <f>ROUND(I834*H834,2)</f>
        <v>0</v>
      </c>
      <c r="BL834" s="18" t="s">
        <v>1879</v>
      </c>
      <c r="BM834" s="18" t="s">
        <v>1585</v>
      </c>
    </row>
    <row r="835" spans="2:47" s="1" customFormat="1" ht="27">
      <c r="B835" s="35"/>
      <c r="D835" s="185" t="s">
        <v>1881</v>
      </c>
      <c r="F835" s="222" t="s">
        <v>1586</v>
      </c>
      <c r="I835" s="134"/>
      <c r="L835" s="35"/>
      <c r="M835" s="65"/>
      <c r="N835" s="36"/>
      <c r="O835" s="36"/>
      <c r="P835" s="36"/>
      <c r="Q835" s="36"/>
      <c r="R835" s="36"/>
      <c r="S835" s="36"/>
      <c r="T835" s="66"/>
      <c r="AT835" s="18" t="s">
        <v>1881</v>
      </c>
      <c r="AU835" s="18" t="s">
        <v>1828</v>
      </c>
    </row>
    <row r="836" spans="2:65" s="1" customFormat="1" ht="22.5" customHeight="1">
      <c r="B836" s="160"/>
      <c r="C836" s="209" t="s">
        <v>1007</v>
      </c>
      <c r="D836" s="209" t="s">
        <v>1282</v>
      </c>
      <c r="E836" s="210" t="s">
        <v>1588</v>
      </c>
      <c r="F836" s="211" t="s">
        <v>1589</v>
      </c>
      <c r="G836" s="212" t="s">
        <v>1347</v>
      </c>
      <c r="H836" s="213">
        <v>18</v>
      </c>
      <c r="I836" s="214"/>
      <c r="J836" s="215">
        <f>ROUND(I836*H836,2)</f>
        <v>0</v>
      </c>
      <c r="K836" s="211" t="s">
        <v>1878</v>
      </c>
      <c r="L836" s="216"/>
      <c r="M836" s="217" t="s">
        <v>1766</v>
      </c>
      <c r="N836" s="218" t="s">
        <v>1791</v>
      </c>
      <c r="O836" s="36"/>
      <c r="P836" s="170">
        <f>O836*H836</f>
        <v>0</v>
      </c>
      <c r="Q836" s="170">
        <v>0.057</v>
      </c>
      <c r="R836" s="170">
        <f>Q836*H836</f>
        <v>1.026</v>
      </c>
      <c r="S836" s="170">
        <v>0</v>
      </c>
      <c r="T836" s="171">
        <f>S836*H836</f>
        <v>0</v>
      </c>
      <c r="AR836" s="18" t="s">
        <v>1933</v>
      </c>
      <c r="AT836" s="18" t="s">
        <v>1282</v>
      </c>
      <c r="AU836" s="18" t="s">
        <v>1828</v>
      </c>
      <c r="AY836" s="18" t="s">
        <v>1872</v>
      </c>
      <c r="BE836" s="172">
        <f>IF(N836="základní",J836,0)</f>
        <v>0</v>
      </c>
      <c r="BF836" s="172">
        <f>IF(N836="snížená",J836,0)</f>
        <v>0</v>
      </c>
      <c r="BG836" s="172">
        <f>IF(N836="zákl. přenesená",J836,0)</f>
        <v>0</v>
      </c>
      <c r="BH836" s="172">
        <f>IF(N836="sníž. přenesená",J836,0)</f>
        <v>0</v>
      </c>
      <c r="BI836" s="172">
        <f>IF(N836="nulová",J836,0)</f>
        <v>0</v>
      </c>
      <c r="BJ836" s="18" t="s">
        <v>1767</v>
      </c>
      <c r="BK836" s="172">
        <f>ROUND(I836*H836,2)</f>
        <v>0</v>
      </c>
      <c r="BL836" s="18" t="s">
        <v>1879</v>
      </c>
      <c r="BM836" s="18" t="s">
        <v>1590</v>
      </c>
    </row>
    <row r="837" spans="2:47" s="1" customFormat="1" ht="27">
      <c r="B837" s="35"/>
      <c r="D837" s="185" t="s">
        <v>1881</v>
      </c>
      <c r="F837" s="222" t="s">
        <v>1591</v>
      </c>
      <c r="I837" s="134"/>
      <c r="L837" s="35"/>
      <c r="M837" s="65"/>
      <c r="N837" s="36"/>
      <c r="O837" s="36"/>
      <c r="P837" s="36"/>
      <c r="Q837" s="36"/>
      <c r="R837" s="36"/>
      <c r="S837" s="36"/>
      <c r="T837" s="66"/>
      <c r="AT837" s="18" t="s">
        <v>1881</v>
      </c>
      <c r="AU837" s="18" t="s">
        <v>1828</v>
      </c>
    </row>
    <row r="838" spans="2:65" s="1" customFormat="1" ht="22.5" customHeight="1">
      <c r="B838" s="160"/>
      <c r="C838" s="209" t="s">
        <v>1015</v>
      </c>
      <c r="D838" s="209" t="s">
        <v>1282</v>
      </c>
      <c r="E838" s="210" t="s">
        <v>1593</v>
      </c>
      <c r="F838" s="211" t="s">
        <v>1594</v>
      </c>
      <c r="G838" s="212" t="s">
        <v>1347</v>
      </c>
      <c r="H838" s="213">
        <v>18</v>
      </c>
      <c r="I838" s="214"/>
      <c r="J838" s="215">
        <f>ROUND(I838*H838,2)</f>
        <v>0</v>
      </c>
      <c r="K838" s="211" t="s">
        <v>1878</v>
      </c>
      <c r="L838" s="216"/>
      <c r="M838" s="217" t="s">
        <v>1766</v>
      </c>
      <c r="N838" s="218" t="s">
        <v>1791</v>
      </c>
      <c r="O838" s="36"/>
      <c r="P838" s="170">
        <f>O838*H838</f>
        <v>0</v>
      </c>
      <c r="Q838" s="170">
        <v>0.027</v>
      </c>
      <c r="R838" s="170">
        <f>Q838*H838</f>
        <v>0.486</v>
      </c>
      <c r="S838" s="170">
        <v>0</v>
      </c>
      <c r="T838" s="171">
        <f>S838*H838</f>
        <v>0</v>
      </c>
      <c r="AR838" s="18" t="s">
        <v>1933</v>
      </c>
      <c r="AT838" s="18" t="s">
        <v>1282</v>
      </c>
      <c r="AU838" s="18" t="s">
        <v>1828</v>
      </c>
      <c r="AY838" s="18" t="s">
        <v>1872</v>
      </c>
      <c r="BE838" s="172">
        <f>IF(N838="základní",J838,0)</f>
        <v>0</v>
      </c>
      <c r="BF838" s="172">
        <f>IF(N838="snížená",J838,0)</f>
        <v>0</v>
      </c>
      <c r="BG838" s="172">
        <f>IF(N838="zákl. přenesená",J838,0)</f>
        <v>0</v>
      </c>
      <c r="BH838" s="172">
        <f>IF(N838="sníž. přenesená",J838,0)</f>
        <v>0</v>
      </c>
      <c r="BI838" s="172">
        <f>IF(N838="nulová",J838,0)</f>
        <v>0</v>
      </c>
      <c r="BJ838" s="18" t="s">
        <v>1767</v>
      </c>
      <c r="BK838" s="172">
        <f>ROUND(I838*H838,2)</f>
        <v>0</v>
      </c>
      <c r="BL838" s="18" t="s">
        <v>1879</v>
      </c>
      <c r="BM838" s="18" t="s">
        <v>1595</v>
      </c>
    </row>
    <row r="839" spans="2:47" s="1" customFormat="1" ht="27">
      <c r="B839" s="35"/>
      <c r="D839" s="185" t="s">
        <v>1881</v>
      </c>
      <c r="F839" s="222" t="s">
        <v>1596</v>
      </c>
      <c r="I839" s="134"/>
      <c r="L839" s="35"/>
      <c r="M839" s="65"/>
      <c r="N839" s="36"/>
      <c r="O839" s="36"/>
      <c r="P839" s="36"/>
      <c r="Q839" s="36"/>
      <c r="R839" s="36"/>
      <c r="S839" s="36"/>
      <c r="T839" s="66"/>
      <c r="AT839" s="18" t="s">
        <v>1881</v>
      </c>
      <c r="AU839" s="18" t="s">
        <v>1828</v>
      </c>
    </row>
    <row r="840" spans="2:65" s="1" customFormat="1" ht="22.5" customHeight="1">
      <c r="B840" s="160"/>
      <c r="C840" s="161" t="s">
        <v>1024</v>
      </c>
      <c r="D840" s="161" t="s">
        <v>1874</v>
      </c>
      <c r="E840" s="162" t="s">
        <v>655</v>
      </c>
      <c r="F840" s="163" t="s">
        <v>656</v>
      </c>
      <c r="G840" s="164" t="s">
        <v>1347</v>
      </c>
      <c r="H840" s="165">
        <v>7</v>
      </c>
      <c r="I840" s="166"/>
      <c r="J840" s="167">
        <f>ROUND(I840*H840,2)</f>
        <v>0</v>
      </c>
      <c r="K840" s="163" t="s">
        <v>1878</v>
      </c>
      <c r="L840" s="35"/>
      <c r="M840" s="168" t="s">
        <v>1766</v>
      </c>
      <c r="N840" s="169" t="s">
        <v>1791</v>
      </c>
      <c r="O840" s="36"/>
      <c r="P840" s="170">
        <f>O840*H840</f>
        <v>0</v>
      </c>
      <c r="Q840" s="170">
        <v>0.00702</v>
      </c>
      <c r="R840" s="170">
        <f>Q840*H840</f>
        <v>0.04914</v>
      </c>
      <c r="S840" s="170">
        <v>0</v>
      </c>
      <c r="T840" s="171">
        <f>S840*H840</f>
        <v>0</v>
      </c>
      <c r="AR840" s="18" t="s">
        <v>1879</v>
      </c>
      <c r="AT840" s="18" t="s">
        <v>1874</v>
      </c>
      <c r="AU840" s="18" t="s">
        <v>1828</v>
      </c>
      <c r="AY840" s="18" t="s">
        <v>1872</v>
      </c>
      <c r="BE840" s="172">
        <f>IF(N840="základní",J840,0)</f>
        <v>0</v>
      </c>
      <c r="BF840" s="172">
        <f>IF(N840="snížená",J840,0)</f>
        <v>0</v>
      </c>
      <c r="BG840" s="172">
        <f>IF(N840="zákl. přenesená",J840,0)</f>
        <v>0</v>
      </c>
      <c r="BH840" s="172">
        <f>IF(N840="sníž. přenesená",J840,0)</f>
        <v>0</v>
      </c>
      <c r="BI840" s="172">
        <f>IF(N840="nulová",J840,0)</f>
        <v>0</v>
      </c>
      <c r="BJ840" s="18" t="s">
        <v>1767</v>
      </c>
      <c r="BK840" s="172">
        <f>ROUND(I840*H840,2)</f>
        <v>0</v>
      </c>
      <c r="BL840" s="18" t="s">
        <v>1879</v>
      </c>
      <c r="BM840" s="18" t="s">
        <v>657</v>
      </c>
    </row>
    <row r="841" spans="2:47" s="1" customFormat="1" ht="13.5">
      <c r="B841" s="35"/>
      <c r="D841" s="173" t="s">
        <v>1881</v>
      </c>
      <c r="F841" s="174" t="s">
        <v>658</v>
      </c>
      <c r="I841" s="134"/>
      <c r="L841" s="35"/>
      <c r="M841" s="65"/>
      <c r="N841" s="36"/>
      <c r="O841" s="36"/>
      <c r="P841" s="36"/>
      <c r="Q841" s="36"/>
      <c r="R841" s="36"/>
      <c r="S841" s="36"/>
      <c r="T841" s="66"/>
      <c r="AT841" s="18" t="s">
        <v>1881</v>
      </c>
      <c r="AU841" s="18" t="s">
        <v>1828</v>
      </c>
    </row>
    <row r="842" spans="2:47" s="1" customFormat="1" ht="40.5">
      <c r="B842" s="35"/>
      <c r="D842" s="173" t="s">
        <v>1883</v>
      </c>
      <c r="F842" s="175" t="s">
        <v>659</v>
      </c>
      <c r="I842" s="134"/>
      <c r="L842" s="35"/>
      <c r="M842" s="65"/>
      <c r="N842" s="36"/>
      <c r="O842" s="36"/>
      <c r="P842" s="36"/>
      <c r="Q842" s="36"/>
      <c r="R842" s="36"/>
      <c r="S842" s="36"/>
      <c r="T842" s="66"/>
      <c r="AT842" s="18" t="s">
        <v>1883</v>
      </c>
      <c r="AU842" s="18" t="s">
        <v>1828</v>
      </c>
    </row>
    <row r="843" spans="2:51" s="11" customFormat="1" ht="13.5">
      <c r="B843" s="176"/>
      <c r="D843" s="173" t="s">
        <v>1885</v>
      </c>
      <c r="E843" s="177" t="s">
        <v>1766</v>
      </c>
      <c r="F843" s="178" t="s">
        <v>461</v>
      </c>
      <c r="H843" s="179">
        <v>7</v>
      </c>
      <c r="I843" s="180"/>
      <c r="L843" s="176"/>
      <c r="M843" s="181"/>
      <c r="N843" s="182"/>
      <c r="O843" s="182"/>
      <c r="P843" s="182"/>
      <c r="Q843" s="182"/>
      <c r="R843" s="182"/>
      <c r="S843" s="182"/>
      <c r="T843" s="183"/>
      <c r="AT843" s="177" t="s">
        <v>1885</v>
      </c>
      <c r="AU843" s="177" t="s">
        <v>1828</v>
      </c>
      <c r="AV843" s="11" t="s">
        <v>1828</v>
      </c>
      <c r="AW843" s="11" t="s">
        <v>1783</v>
      </c>
      <c r="AX843" s="11" t="s">
        <v>1767</v>
      </c>
      <c r="AY843" s="177" t="s">
        <v>1872</v>
      </c>
    </row>
    <row r="844" spans="2:51" s="12" customFormat="1" ht="13.5">
      <c r="B844" s="184"/>
      <c r="D844" s="185" t="s">
        <v>1885</v>
      </c>
      <c r="E844" s="186" t="s">
        <v>1766</v>
      </c>
      <c r="F844" s="187" t="s">
        <v>316</v>
      </c>
      <c r="H844" s="188" t="s">
        <v>1766</v>
      </c>
      <c r="I844" s="189"/>
      <c r="L844" s="184"/>
      <c r="M844" s="190"/>
      <c r="N844" s="191"/>
      <c r="O844" s="191"/>
      <c r="P844" s="191"/>
      <c r="Q844" s="191"/>
      <c r="R844" s="191"/>
      <c r="S844" s="191"/>
      <c r="T844" s="192"/>
      <c r="AT844" s="193" t="s">
        <v>1885</v>
      </c>
      <c r="AU844" s="193" t="s">
        <v>1828</v>
      </c>
      <c r="AV844" s="12" t="s">
        <v>1767</v>
      </c>
      <c r="AW844" s="12" t="s">
        <v>1783</v>
      </c>
      <c r="AX844" s="12" t="s">
        <v>1820</v>
      </c>
      <c r="AY844" s="193" t="s">
        <v>1872</v>
      </c>
    </row>
    <row r="845" spans="2:65" s="1" customFormat="1" ht="22.5" customHeight="1">
      <c r="B845" s="160"/>
      <c r="C845" s="209" t="s">
        <v>1030</v>
      </c>
      <c r="D845" s="209" t="s">
        <v>1282</v>
      </c>
      <c r="E845" s="210" t="s">
        <v>660</v>
      </c>
      <c r="F845" s="211" t="s">
        <v>661</v>
      </c>
      <c r="G845" s="212" t="s">
        <v>1347</v>
      </c>
      <c r="H845" s="213">
        <v>7</v>
      </c>
      <c r="I845" s="214"/>
      <c r="J845" s="215">
        <f>ROUND(I845*H845,2)</f>
        <v>0</v>
      </c>
      <c r="K845" s="211" t="s">
        <v>1878</v>
      </c>
      <c r="L845" s="216"/>
      <c r="M845" s="217" t="s">
        <v>1766</v>
      </c>
      <c r="N845" s="218" t="s">
        <v>1791</v>
      </c>
      <c r="O845" s="36"/>
      <c r="P845" s="170">
        <f>O845*H845</f>
        <v>0</v>
      </c>
      <c r="Q845" s="170">
        <v>0.196</v>
      </c>
      <c r="R845" s="170">
        <f>Q845*H845</f>
        <v>1.372</v>
      </c>
      <c r="S845" s="170">
        <v>0</v>
      </c>
      <c r="T845" s="171">
        <f>S845*H845</f>
        <v>0</v>
      </c>
      <c r="AR845" s="18" t="s">
        <v>1933</v>
      </c>
      <c r="AT845" s="18" t="s">
        <v>1282</v>
      </c>
      <c r="AU845" s="18" t="s">
        <v>1828</v>
      </c>
      <c r="AY845" s="18" t="s">
        <v>1872</v>
      </c>
      <c r="BE845" s="172">
        <f>IF(N845="základní",J845,0)</f>
        <v>0</v>
      </c>
      <c r="BF845" s="172">
        <f>IF(N845="snížená",J845,0)</f>
        <v>0</v>
      </c>
      <c r="BG845" s="172">
        <f>IF(N845="zákl. přenesená",J845,0)</f>
        <v>0</v>
      </c>
      <c r="BH845" s="172">
        <f>IF(N845="sníž. přenesená",J845,0)</f>
        <v>0</v>
      </c>
      <c r="BI845" s="172">
        <f>IF(N845="nulová",J845,0)</f>
        <v>0</v>
      </c>
      <c r="BJ845" s="18" t="s">
        <v>1767</v>
      </c>
      <c r="BK845" s="172">
        <f>ROUND(I845*H845,2)</f>
        <v>0</v>
      </c>
      <c r="BL845" s="18" t="s">
        <v>1879</v>
      </c>
      <c r="BM845" s="18" t="s">
        <v>662</v>
      </c>
    </row>
    <row r="846" spans="2:47" s="1" customFormat="1" ht="27">
      <c r="B846" s="35"/>
      <c r="D846" s="173" t="s">
        <v>1881</v>
      </c>
      <c r="F846" s="174" t="s">
        <v>663</v>
      </c>
      <c r="I846" s="134"/>
      <c r="L846" s="35"/>
      <c r="M846" s="65"/>
      <c r="N846" s="36"/>
      <c r="O846" s="36"/>
      <c r="P846" s="36"/>
      <c r="Q846" s="36"/>
      <c r="R846" s="36"/>
      <c r="S846" s="36"/>
      <c r="T846" s="66"/>
      <c r="AT846" s="18" t="s">
        <v>1881</v>
      </c>
      <c r="AU846" s="18" t="s">
        <v>1828</v>
      </c>
    </row>
    <row r="847" spans="2:47" s="1" customFormat="1" ht="27">
      <c r="B847" s="35"/>
      <c r="D847" s="185" t="s">
        <v>1440</v>
      </c>
      <c r="F847" s="208" t="s">
        <v>664</v>
      </c>
      <c r="I847" s="134"/>
      <c r="L847" s="35"/>
      <c r="M847" s="65"/>
      <c r="N847" s="36"/>
      <c r="O847" s="36"/>
      <c r="P847" s="36"/>
      <c r="Q847" s="36"/>
      <c r="R847" s="36"/>
      <c r="S847" s="36"/>
      <c r="T847" s="66"/>
      <c r="AT847" s="18" t="s">
        <v>1440</v>
      </c>
      <c r="AU847" s="18" t="s">
        <v>1828</v>
      </c>
    </row>
    <row r="848" spans="2:65" s="1" customFormat="1" ht="22.5" customHeight="1">
      <c r="B848" s="160"/>
      <c r="C848" s="161" t="s">
        <v>1038</v>
      </c>
      <c r="D848" s="161" t="s">
        <v>1874</v>
      </c>
      <c r="E848" s="162" t="s">
        <v>1598</v>
      </c>
      <c r="F848" s="163" t="s">
        <v>1599</v>
      </c>
      <c r="G848" s="164" t="s">
        <v>1347</v>
      </c>
      <c r="H848" s="165">
        <v>13</v>
      </c>
      <c r="I848" s="166"/>
      <c r="J848" s="167">
        <f>ROUND(I848*H848,2)</f>
        <v>0</v>
      </c>
      <c r="K848" s="163" t="s">
        <v>1878</v>
      </c>
      <c r="L848" s="35"/>
      <c r="M848" s="168" t="s">
        <v>1766</v>
      </c>
      <c r="N848" s="169" t="s">
        <v>1791</v>
      </c>
      <c r="O848" s="36"/>
      <c r="P848" s="170">
        <f>O848*H848</f>
        <v>0</v>
      </c>
      <c r="Q848" s="170">
        <v>0</v>
      </c>
      <c r="R848" s="170">
        <f>Q848*H848</f>
        <v>0</v>
      </c>
      <c r="S848" s="170">
        <v>0.1</v>
      </c>
      <c r="T848" s="171">
        <f>S848*H848</f>
        <v>1.3</v>
      </c>
      <c r="AR848" s="18" t="s">
        <v>1879</v>
      </c>
      <c r="AT848" s="18" t="s">
        <v>1874</v>
      </c>
      <c r="AU848" s="18" t="s">
        <v>1828</v>
      </c>
      <c r="AY848" s="18" t="s">
        <v>1872</v>
      </c>
      <c r="BE848" s="172">
        <f>IF(N848="základní",J848,0)</f>
        <v>0</v>
      </c>
      <c r="BF848" s="172">
        <f>IF(N848="snížená",J848,0)</f>
        <v>0</v>
      </c>
      <c r="BG848" s="172">
        <f>IF(N848="zákl. přenesená",J848,0)</f>
        <v>0</v>
      </c>
      <c r="BH848" s="172">
        <f>IF(N848="sníž. přenesená",J848,0)</f>
        <v>0</v>
      </c>
      <c r="BI848" s="172">
        <f>IF(N848="nulová",J848,0)</f>
        <v>0</v>
      </c>
      <c r="BJ848" s="18" t="s">
        <v>1767</v>
      </c>
      <c r="BK848" s="172">
        <f>ROUND(I848*H848,2)</f>
        <v>0</v>
      </c>
      <c r="BL848" s="18" t="s">
        <v>1879</v>
      </c>
      <c r="BM848" s="18" t="s">
        <v>1600</v>
      </c>
    </row>
    <row r="849" spans="2:47" s="1" customFormat="1" ht="13.5">
      <c r="B849" s="35"/>
      <c r="D849" s="173" t="s">
        <v>1881</v>
      </c>
      <c r="F849" s="174" t="s">
        <v>1601</v>
      </c>
      <c r="I849" s="134"/>
      <c r="L849" s="35"/>
      <c r="M849" s="65"/>
      <c r="N849" s="36"/>
      <c r="O849" s="36"/>
      <c r="P849" s="36"/>
      <c r="Q849" s="36"/>
      <c r="R849" s="36"/>
      <c r="S849" s="36"/>
      <c r="T849" s="66"/>
      <c r="AT849" s="18" t="s">
        <v>1881</v>
      </c>
      <c r="AU849" s="18" t="s">
        <v>1828</v>
      </c>
    </row>
    <row r="850" spans="2:51" s="11" customFormat="1" ht="13.5">
      <c r="B850" s="176"/>
      <c r="D850" s="185" t="s">
        <v>1885</v>
      </c>
      <c r="E850" s="194" t="s">
        <v>1766</v>
      </c>
      <c r="F850" s="195" t="s">
        <v>665</v>
      </c>
      <c r="H850" s="196">
        <v>13</v>
      </c>
      <c r="I850" s="180"/>
      <c r="L850" s="176"/>
      <c r="M850" s="181"/>
      <c r="N850" s="182"/>
      <c r="O850" s="182"/>
      <c r="P850" s="182"/>
      <c r="Q850" s="182"/>
      <c r="R850" s="182"/>
      <c r="S850" s="182"/>
      <c r="T850" s="183"/>
      <c r="AT850" s="177" t="s">
        <v>1885</v>
      </c>
      <c r="AU850" s="177" t="s">
        <v>1828</v>
      </c>
      <c r="AV850" s="11" t="s">
        <v>1828</v>
      </c>
      <c r="AW850" s="11" t="s">
        <v>1783</v>
      </c>
      <c r="AX850" s="11" t="s">
        <v>1767</v>
      </c>
      <c r="AY850" s="177" t="s">
        <v>1872</v>
      </c>
    </row>
    <row r="851" spans="2:65" s="1" customFormat="1" ht="22.5" customHeight="1">
      <c r="B851" s="160"/>
      <c r="C851" s="161" t="s">
        <v>1046</v>
      </c>
      <c r="D851" s="161" t="s">
        <v>1874</v>
      </c>
      <c r="E851" s="162" t="s">
        <v>1604</v>
      </c>
      <c r="F851" s="163" t="s">
        <v>1605</v>
      </c>
      <c r="G851" s="164" t="s">
        <v>1347</v>
      </c>
      <c r="H851" s="165">
        <v>18</v>
      </c>
      <c r="I851" s="166"/>
      <c r="J851" s="167">
        <f>ROUND(I851*H851,2)</f>
        <v>0</v>
      </c>
      <c r="K851" s="163" t="s">
        <v>1878</v>
      </c>
      <c r="L851" s="35"/>
      <c r="M851" s="168" t="s">
        <v>1766</v>
      </c>
      <c r="N851" s="169" t="s">
        <v>1791</v>
      </c>
      <c r="O851" s="36"/>
      <c r="P851" s="170">
        <f>O851*H851</f>
        <v>0</v>
      </c>
      <c r="Q851" s="170">
        <v>0.00936</v>
      </c>
      <c r="R851" s="170">
        <f>Q851*H851</f>
        <v>0.16848000000000002</v>
      </c>
      <c r="S851" s="170">
        <v>0</v>
      </c>
      <c r="T851" s="171">
        <f>S851*H851</f>
        <v>0</v>
      </c>
      <c r="AR851" s="18" t="s">
        <v>1879</v>
      </c>
      <c r="AT851" s="18" t="s">
        <v>1874</v>
      </c>
      <c r="AU851" s="18" t="s">
        <v>1828</v>
      </c>
      <c r="AY851" s="18" t="s">
        <v>1872</v>
      </c>
      <c r="BE851" s="172">
        <f>IF(N851="základní",J851,0)</f>
        <v>0</v>
      </c>
      <c r="BF851" s="172">
        <f>IF(N851="snížená",J851,0)</f>
        <v>0</v>
      </c>
      <c r="BG851" s="172">
        <f>IF(N851="zákl. přenesená",J851,0)</f>
        <v>0</v>
      </c>
      <c r="BH851" s="172">
        <f>IF(N851="sníž. přenesená",J851,0)</f>
        <v>0</v>
      </c>
      <c r="BI851" s="172">
        <f>IF(N851="nulová",J851,0)</f>
        <v>0</v>
      </c>
      <c r="BJ851" s="18" t="s">
        <v>1767</v>
      </c>
      <c r="BK851" s="172">
        <f>ROUND(I851*H851,2)</f>
        <v>0</v>
      </c>
      <c r="BL851" s="18" t="s">
        <v>1879</v>
      </c>
      <c r="BM851" s="18" t="s">
        <v>1606</v>
      </c>
    </row>
    <row r="852" spans="2:47" s="1" customFormat="1" ht="13.5">
      <c r="B852" s="35"/>
      <c r="D852" s="173" t="s">
        <v>1881</v>
      </c>
      <c r="F852" s="174" t="s">
        <v>1607</v>
      </c>
      <c r="I852" s="134"/>
      <c r="L852" s="35"/>
      <c r="M852" s="65"/>
      <c r="N852" s="36"/>
      <c r="O852" s="36"/>
      <c r="P852" s="36"/>
      <c r="Q852" s="36"/>
      <c r="R852" s="36"/>
      <c r="S852" s="36"/>
      <c r="T852" s="66"/>
      <c r="AT852" s="18" t="s">
        <v>1881</v>
      </c>
      <c r="AU852" s="18" t="s">
        <v>1828</v>
      </c>
    </row>
    <row r="853" spans="2:47" s="1" customFormat="1" ht="40.5">
      <c r="B853" s="35"/>
      <c r="D853" s="173" t="s">
        <v>1883</v>
      </c>
      <c r="F853" s="175" t="s">
        <v>1608</v>
      </c>
      <c r="I853" s="134"/>
      <c r="L853" s="35"/>
      <c r="M853" s="65"/>
      <c r="N853" s="36"/>
      <c r="O853" s="36"/>
      <c r="P853" s="36"/>
      <c r="Q853" s="36"/>
      <c r="R853" s="36"/>
      <c r="S853" s="36"/>
      <c r="T853" s="66"/>
      <c r="AT853" s="18" t="s">
        <v>1883</v>
      </c>
      <c r="AU853" s="18" t="s">
        <v>1828</v>
      </c>
    </row>
    <row r="854" spans="2:51" s="11" customFormat="1" ht="13.5">
      <c r="B854" s="176"/>
      <c r="D854" s="173" t="s">
        <v>1885</v>
      </c>
      <c r="E854" s="177" t="s">
        <v>1766</v>
      </c>
      <c r="F854" s="178" t="s">
        <v>460</v>
      </c>
      <c r="H854" s="179">
        <v>18</v>
      </c>
      <c r="I854" s="180"/>
      <c r="L854" s="176"/>
      <c r="M854" s="181"/>
      <c r="N854" s="182"/>
      <c r="O854" s="182"/>
      <c r="P854" s="182"/>
      <c r="Q854" s="182"/>
      <c r="R854" s="182"/>
      <c r="S854" s="182"/>
      <c r="T854" s="183"/>
      <c r="AT854" s="177" t="s">
        <v>1885</v>
      </c>
      <c r="AU854" s="177" t="s">
        <v>1828</v>
      </c>
      <c r="AV854" s="11" t="s">
        <v>1828</v>
      </c>
      <c r="AW854" s="11" t="s">
        <v>1783</v>
      </c>
      <c r="AX854" s="11" t="s">
        <v>1767</v>
      </c>
      <c r="AY854" s="177" t="s">
        <v>1872</v>
      </c>
    </row>
    <row r="855" spans="2:51" s="12" customFormat="1" ht="13.5">
      <c r="B855" s="184"/>
      <c r="D855" s="185" t="s">
        <v>1885</v>
      </c>
      <c r="E855" s="186" t="s">
        <v>1766</v>
      </c>
      <c r="F855" s="187" t="s">
        <v>313</v>
      </c>
      <c r="H855" s="188" t="s">
        <v>1766</v>
      </c>
      <c r="I855" s="189"/>
      <c r="L855" s="184"/>
      <c r="M855" s="190"/>
      <c r="N855" s="191"/>
      <c r="O855" s="191"/>
      <c r="P855" s="191"/>
      <c r="Q855" s="191"/>
      <c r="R855" s="191"/>
      <c r="S855" s="191"/>
      <c r="T855" s="192"/>
      <c r="AT855" s="193" t="s">
        <v>1885</v>
      </c>
      <c r="AU855" s="193" t="s">
        <v>1828</v>
      </c>
      <c r="AV855" s="12" t="s">
        <v>1767</v>
      </c>
      <c r="AW855" s="12" t="s">
        <v>1783</v>
      </c>
      <c r="AX855" s="12" t="s">
        <v>1820</v>
      </c>
      <c r="AY855" s="193" t="s">
        <v>1872</v>
      </c>
    </row>
    <row r="856" spans="2:65" s="1" customFormat="1" ht="22.5" customHeight="1">
      <c r="B856" s="160"/>
      <c r="C856" s="209" t="s">
        <v>1054</v>
      </c>
      <c r="D856" s="209" t="s">
        <v>1282</v>
      </c>
      <c r="E856" s="210" t="s">
        <v>1610</v>
      </c>
      <c r="F856" s="211" t="s">
        <v>1611</v>
      </c>
      <c r="G856" s="212" t="s">
        <v>1347</v>
      </c>
      <c r="H856" s="213">
        <v>18</v>
      </c>
      <c r="I856" s="214"/>
      <c r="J856" s="215">
        <f>ROUND(I856*H856,2)</f>
        <v>0</v>
      </c>
      <c r="K856" s="211" t="s">
        <v>1878</v>
      </c>
      <c r="L856" s="216"/>
      <c r="M856" s="217" t="s">
        <v>1766</v>
      </c>
      <c r="N856" s="218" t="s">
        <v>1791</v>
      </c>
      <c r="O856" s="36"/>
      <c r="P856" s="170">
        <f>O856*H856</f>
        <v>0</v>
      </c>
      <c r="Q856" s="170">
        <v>0.006</v>
      </c>
      <c r="R856" s="170">
        <f>Q856*H856</f>
        <v>0.108</v>
      </c>
      <c r="S856" s="170">
        <v>0</v>
      </c>
      <c r="T856" s="171">
        <f>S856*H856</f>
        <v>0</v>
      </c>
      <c r="AR856" s="18" t="s">
        <v>1933</v>
      </c>
      <c r="AT856" s="18" t="s">
        <v>1282</v>
      </c>
      <c r="AU856" s="18" t="s">
        <v>1828</v>
      </c>
      <c r="AY856" s="18" t="s">
        <v>1872</v>
      </c>
      <c r="BE856" s="172">
        <f>IF(N856="základní",J856,0)</f>
        <v>0</v>
      </c>
      <c r="BF856" s="172">
        <f>IF(N856="snížená",J856,0)</f>
        <v>0</v>
      </c>
      <c r="BG856" s="172">
        <f>IF(N856="zákl. přenesená",J856,0)</f>
        <v>0</v>
      </c>
      <c r="BH856" s="172">
        <f>IF(N856="sníž. přenesená",J856,0)</f>
        <v>0</v>
      </c>
      <c r="BI856" s="172">
        <f>IF(N856="nulová",J856,0)</f>
        <v>0</v>
      </c>
      <c r="BJ856" s="18" t="s">
        <v>1767</v>
      </c>
      <c r="BK856" s="172">
        <f>ROUND(I856*H856,2)</f>
        <v>0</v>
      </c>
      <c r="BL856" s="18" t="s">
        <v>1879</v>
      </c>
      <c r="BM856" s="18" t="s">
        <v>1612</v>
      </c>
    </row>
    <row r="857" spans="2:47" s="1" customFormat="1" ht="27">
      <c r="B857" s="35"/>
      <c r="D857" s="185" t="s">
        <v>1881</v>
      </c>
      <c r="F857" s="222" t="s">
        <v>1613</v>
      </c>
      <c r="I857" s="134"/>
      <c r="L857" s="35"/>
      <c r="M857" s="65"/>
      <c r="N857" s="36"/>
      <c r="O857" s="36"/>
      <c r="P857" s="36"/>
      <c r="Q857" s="36"/>
      <c r="R857" s="36"/>
      <c r="S857" s="36"/>
      <c r="T857" s="66"/>
      <c r="AT857" s="18" t="s">
        <v>1881</v>
      </c>
      <c r="AU857" s="18" t="s">
        <v>1828</v>
      </c>
    </row>
    <row r="858" spans="2:65" s="1" customFormat="1" ht="22.5" customHeight="1">
      <c r="B858" s="160"/>
      <c r="C858" s="209" t="s">
        <v>1060</v>
      </c>
      <c r="D858" s="209" t="s">
        <v>1282</v>
      </c>
      <c r="E858" s="210" t="s">
        <v>1615</v>
      </c>
      <c r="F858" s="211" t="s">
        <v>1616</v>
      </c>
      <c r="G858" s="212" t="s">
        <v>1347</v>
      </c>
      <c r="H858" s="213">
        <v>18</v>
      </c>
      <c r="I858" s="214"/>
      <c r="J858" s="215">
        <f>ROUND(I858*H858,2)</f>
        <v>0</v>
      </c>
      <c r="K858" s="211" t="s">
        <v>1878</v>
      </c>
      <c r="L858" s="216"/>
      <c r="M858" s="217" t="s">
        <v>1766</v>
      </c>
      <c r="N858" s="218" t="s">
        <v>1791</v>
      </c>
      <c r="O858" s="36"/>
      <c r="P858" s="170">
        <f>O858*H858</f>
        <v>0</v>
      </c>
      <c r="Q858" s="170">
        <v>0.06</v>
      </c>
      <c r="R858" s="170">
        <f>Q858*H858</f>
        <v>1.08</v>
      </c>
      <c r="S858" s="170">
        <v>0</v>
      </c>
      <c r="T858" s="171">
        <f>S858*H858</f>
        <v>0</v>
      </c>
      <c r="AR858" s="18" t="s">
        <v>1933</v>
      </c>
      <c r="AT858" s="18" t="s">
        <v>1282</v>
      </c>
      <c r="AU858" s="18" t="s">
        <v>1828</v>
      </c>
      <c r="AY858" s="18" t="s">
        <v>1872</v>
      </c>
      <c r="BE858" s="172">
        <f>IF(N858="základní",J858,0)</f>
        <v>0</v>
      </c>
      <c r="BF858" s="172">
        <f>IF(N858="snížená",J858,0)</f>
        <v>0</v>
      </c>
      <c r="BG858" s="172">
        <f>IF(N858="zákl. přenesená",J858,0)</f>
        <v>0</v>
      </c>
      <c r="BH858" s="172">
        <f>IF(N858="sníž. přenesená",J858,0)</f>
        <v>0</v>
      </c>
      <c r="BI858" s="172">
        <f>IF(N858="nulová",J858,0)</f>
        <v>0</v>
      </c>
      <c r="BJ858" s="18" t="s">
        <v>1767</v>
      </c>
      <c r="BK858" s="172">
        <f>ROUND(I858*H858,2)</f>
        <v>0</v>
      </c>
      <c r="BL858" s="18" t="s">
        <v>1879</v>
      </c>
      <c r="BM858" s="18" t="s">
        <v>1617</v>
      </c>
    </row>
    <row r="859" spans="2:47" s="1" customFormat="1" ht="27">
      <c r="B859" s="35"/>
      <c r="D859" s="185" t="s">
        <v>1881</v>
      </c>
      <c r="F859" s="222" t="s">
        <v>1618</v>
      </c>
      <c r="I859" s="134"/>
      <c r="L859" s="35"/>
      <c r="M859" s="65"/>
      <c r="N859" s="36"/>
      <c r="O859" s="36"/>
      <c r="P859" s="36"/>
      <c r="Q859" s="36"/>
      <c r="R859" s="36"/>
      <c r="S859" s="36"/>
      <c r="T859" s="66"/>
      <c r="AT859" s="18" t="s">
        <v>1881</v>
      </c>
      <c r="AU859" s="18" t="s">
        <v>1828</v>
      </c>
    </row>
    <row r="860" spans="2:65" s="1" customFormat="1" ht="22.5" customHeight="1">
      <c r="B860" s="160"/>
      <c r="C860" s="209" t="s">
        <v>1067</v>
      </c>
      <c r="D860" s="209" t="s">
        <v>1282</v>
      </c>
      <c r="E860" s="210" t="s">
        <v>1620</v>
      </c>
      <c r="F860" s="211" t="s">
        <v>1621</v>
      </c>
      <c r="G860" s="212" t="s">
        <v>1347</v>
      </c>
      <c r="H860" s="213">
        <v>18</v>
      </c>
      <c r="I860" s="214"/>
      <c r="J860" s="215">
        <f>ROUND(I860*H860,2)</f>
        <v>0</v>
      </c>
      <c r="K860" s="211" t="s">
        <v>1878</v>
      </c>
      <c r="L860" s="216"/>
      <c r="M860" s="217" t="s">
        <v>1766</v>
      </c>
      <c r="N860" s="218" t="s">
        <v>1791</v>
      </c>
      <c r="O860" s="36"/>
      <c r="P860" s="170">
        <f>O860*H860</f>
        <v>0</v>
      </c>
      <c r="Q860" s="170">
        <v>0.058</v>
      </c>
      <c r="R860" s="170">
        <f>Q860*H860</f>
        <v>1.044</v>
      </c>
      <c r="S860" s="170">
        <v>0</v>
      </c>
      <c r="T860" s="171">
        <f>S860*H860</f>
        <v>0</v>
      </c>
      <c r="AR860" s="18" t="s">
        <v>1933</v>
      </c>
      <c r="AT860" s="18" t="s">
        <v>1282</v>
      </c>
      <c r="AU860" s="18" t="s">
        <v>1828</v>
      </c>
      <c r="AY860" s="18" t="s">
        <v>1872</v>
      </c>
      <c r="BE860" s="172">
        <f>IF(N860="základní",J860,0)</f>
        <v>0</v>
      </c>
      <c r="BF860" s="172">
        <f>IF(N860="snížená",J860,0)</f>
        <v>0</v>
      </c>
      <c r="BG860" s="172">
        <f>IF(N860="zákl. přenesená",J860,0)</f>
        <v>0</v>
      </c>
      <c r="BH860" s="172">
        <f>IF(N860="sníž. přenesená",J860,0)</f>
        <v>0</v>
      </c>
      <c r="BI860" s="172">
        <f>IF(N860="nulová",J860,0)</f>
        <v>0</v>
      </c>
      <c r="BJ860" s="18" t="s">
        <v>1767</v>
      </c>
      <c r="BK860" s="172">
        <f>ROUND(I860*H860,2)</f>
        <v>0</v>
      </c>
      <c r="BL860" s="18" t="s">
        <v>1879</v>
      </c>
      <c r="BM860" s="18" t="s">
        <v>1622</v>
      </c>
    </row>
    <row r="861" spans="2:47" s="1" customFormat="1" ht="27">
      <c r="B861" s="35"/>
      <c r="D861" s="185" t="s">
        <v>1881</v>
      </c>
      <c r="F861" s="222" t="s">
        <v>1623</v>
      </c>
      <c r="I861" s="134"/>
      <c r="L861" s="35"/>
      <c r="M861" s="65"/>
      <c r="N861" s="36"/>
      <c r="O861" s="36"/>
      <c r="P861" s="36"/>
      <c r="Q861" s="36"/>
      <c r="R861" s="36"/>
      <c r="S861" s="36"/>
      <c r="T861" s="66"/>
      <c r="AT861" s="18" t="s">
        <v>1881</v>
      </c>
      <c r="AU861" s="18" t="s">
        <v>1828</v>
      </c>
    </row>
    <row r="862" spans="2:65" s="1" customFormat="1" ht="22.5" customHeight="1">
      <c r="B862" s="160"/>
      <c r="C862" s="161" t="s">
        <v>1074</v>
      </c>
      <c r="D862" s="161" t="s">
        <v>1874</v>
      </c>
      <c r="E862" s="162" t="s">
        <v>666</v>
      </c>
      <c r="F862" s="163" t="s">
        <v>667</v>
      </c>
      <c r="G862" s="164" t="s">
        <v>1347</v>
      </c>
      <c r="H862" s="165">
        <v>12</v>
      </c>
      <c r="I862" s="166"/>
      <c r="J862" s="167">
        <f>ROUND(I862*H862,2)</f>
        <v>0</v>
      </c>
      <c r="K862" s="163" t="s">
        <v>1878</v>
      </c>
      <c r="L862" s="35"/>
      <c r="M862" s="168" t="s">
        <v>1766</v>
      </c>
      <c r="N862" s="169" t="s">
        <v>1791</v>
      </c>
      <c r="O862" s="36"/>
      <c r="P862" s="170">
        <f>O862*H862</f>
        <v>0</v>
      </c>
      <c r="Q862" s="170">
        <v>0.4208</v>
      </c>
      <c r="R862" s="170">
        <f>Q862*H862</f>
        <v>5.0496</v>
      </c>
      <c r="S862" s="170">
        <v>0</v>
      </c>
      <c r="T862" s="171">
        <f>S862*H862</f>
        <v>0</v>
      </c>
      <c r="AR862" s="18" t="s">
        <v>1879</v>
      </c>
      <c r="AT862" s="18" t="s">
        <v>1874</v>
      </c>
      <c r="AU862" s="18" t="s">
        <v>1828</v>
      </c>
      <c r="AY862" s="18" t="s">
        <v>1872</v>
      </c>
      <c r="BE862" s="172">
        <f>IF(N862="základní",J862,0)</f>
        <v>0</v>
      </c>
      <c r="BF862" s="172">
        <f>IF(N862="snížená",J862,0)</f>
        <v>0</v>
      </c>
      <c r="BG862" s="172">
        <f>IF(N862="zákl. přenesená",J862,0)</f>
        <v>0</v>
      </c>
      <c r="BH862" s="172">
        <f>IF(N862="sníž. přenesená",J862,0)</f>
        <v>0</v>
      </c>
      <c r="BI862" s="172">
        <f>IF(N862="nulová",J862,0)</f>
        <v>0</v>
      </c>
      <c r="BJ862" s="18" t="s">
        <v>1767</v>
      </c>
      <c r="BK862" s="172">
        <f>ROUND(I862*H862,2)</f>
        <v>0</v>
      </c>
      <c r="BL862" s="18" t="s">
        <v>1879</v>
      </c>
      <c r="BM862" s="18" t="s">
        <v>668</v>
      </c>
    </row>
    <row r="863" spans="2:47" s="1" customFormat="1" ht="13.5">
      <c r="B863" s="35"/>
      <c r="D863" s="173" t="s">
        <v>1881</v>
      </c>
      <c r="F863" s="174" t="s">
        <v>667</v>
      </c>
      <c r="I863" s="134"/>
      <c r="L863" s="35"/>
      <c r="M863" s="65"/>
      <c r="N863" s="36"/>
      <c r="O863" s="36"/>
      <c r="P863" s="36"/>
      <c r="Q863" s="36"/>
      <c r="R863" s="36"/>
      <c r="S863" s="36"/>
      <c r="T863" s="66"/>
      <c r="AT863" s="18" t="s">
        <v>1881</v>
      </c>
      <c r="AU863" s="18" t="s">
        <v>1828</v>
      </c>
    </row>
    <row r="864" spans="2:47" s="1" customFormat="1" ht="108">
      <c r="B864" s="35"/>
      <c r="D864" s="173" t="s">
        <v>1883</v>
      </c>
      <c r="F864" s="175" t="s">
        <v>1628</v>
      </c>
      <c r="I864" s="134"/>
      <c r="L864" s="35"/>
      <c r="M864" s="65"/>
      <c r="N864" s="36"/>
      <c r="O864" s="36"/>
      <c r="P864" s="36"/>
      <c r="Q864" s="36"/>
      <c r="R864" s="36"/>
      <c r="S864" s="36"/>
      <c r="T864" s="66"/>
      <c r="AT864" s="18" t="s">
        <v>1883</v>
      </c>
      <c r="AU864" s="18" t="s">
        <v>1828</v>
      </c>
    </row>
    <row r="865" spans="2:51" s="11" customFormat="1" ht="13.5">
      <c r="B865" s="176"/>
      <c r="D865" s="185" t="s">
        <v>1885</v>
      </c>
      <c r="E865" s="194" t="s">
        <v>1766</v>
      </c>
      <c r="F865" s="195" t="s">
        <v>669</v>
      </c>
      <c r="H865" s="196">
        <v>12</v>
      </c>
      <c r="I865" s="180"/>
      <c r="L865" s="176"/>
      <c r="M865" s="181"/>
      <c r="N865" s="182"/>
      <c r="O865" s="182"/>
      <c r="P865" s="182"/>
      <c r="Q865" s="182"/>
      <c r="R865" s="182"/>
      <c r="S865" s="182"/>
      <c r="T865" s="183"/>
      <c r="AT865" s="177" t="s">
        <v>1885</v>
      </c>
      <c r="AU865" s="177" t="s">
        <v>1828</v>
      </c>
      <c r="AV865" s="11" t="s">
        <v>1828</v>
      </c>
      <c r="AW865" s="11" t="s">
        <v>1783</v>
      </c>
      <c r="AX865" s="11" t="s">
        <v>1767</v>
      </c>
      <c r="AY865" s="177" t="s">
        <v>1872</v>
      </c>
    </row>
    <row r="866" spans="2:65" s="1" customFormat="1" ht="22.5" customHeight="1">
      <c r="B866" s="160"/>
      <c r="C866" s="161" t="s">
        <v>1081</v>
      </c>
      <c r="D866" s="161" t="s">
        <v>1874</v>
      </c>
      <c r="E866" s="162" t="s">
        <v>1625</v>
      </c>
      <c r="F866" s="163" t="s">
        <v>1626</v>
      </c>
      <c r="G866" s="164" t="s">
        <v>1347</v>
      </c>
      <c r="H866" s="165">
        <v>3</v>
      </c>
      <c r="I866" s="166"/>
      <c r="J866" s="167">
        <f>ROUND(I866*H866,2)</f>
        <v>0</v>
      </c>
      <c r="K866" s="163" t="s">
        <v>1878</v>
      </c>
      <c r="L866" s="35"/>
      <c r="M866" s="168" t="s">
        <v>1766</v>
      </c>
      <c r="N866" s="169" t="s">
        <v>1791</v>
      </c>
      <c r="O866" s="36"/>
      <c r="P866" s="170">
        <f>O866*H866</f>
        <v>0</v>
      </c>
      <c r="Q866" s="170">
        <v>0.32974</v>
      </c>
      <c r="R866" s="170">
        <f>Q866*H866</f>
        <v>0.98922</v>
      </c>
      <c r="S866" s="170">
        <v>0</v>
      </c>
      <c r="T866" s="171">
        <f>S866*H866</f>
        <v>0</v>
      </c>
      <c r="AR866" s="18" t="s">
        <v>1879</v>
      </c>
      <c r="AT866" s="18" t="s">
        <v>1874</v>
      </c>
      <c r="AU866" s="18" t="s">
        <v>1828</v>
      </c>
      <c r="AY866" s="18" t="s">
        <v>1872</v>
      </c>
      <c r="BE866" s="172">
        <f>IF(N866="základní",J866,0)</f>
        <v>0</v>
      </c>
      <c r="BF866" s="172">
        <f>IF(N866="snížená",J866,0)</f>
        <v>0</v>
      </c>
      <c r="BG866" s="172">
        <f>IF(N866="zákl. přenesená",J866,0)</f>
        <v>0</v>
      </c>
      <c r="BH866" s="172">
        <f>IF(N866="sníž. přenesená",J866,0)</f>
        <v>0</v>
      </c>
      <c r="BI866" s="172">
        <f>IF(N866="nulová",J866,0)</f>
        <v>0</v>
      </c>
      <c r="BJ866" s="18" t="s">
        <v>1767</v>
      </c>
      <c r="BK866" s="172">
        <f>ROUND(I866*H866,2)</f>
        <v>0</v>
      </c>
      <c r="BL866" s="18" t="s">
        <v>1879</v>
      </c>
      <c r="BM866" s="18" t="s">
        <v>1627</v>
      </c>
    </row>
    <row r="867" spans="2:47" s="1" customFormat="1" ht="13.5">
      <c r="B867" s="35"/>
      <c r="D867" s="173" t="s">
        <v>1881</v>
      </c>
      <c r="F867" s="174" t="s">
        <v>1626</v>
      </c>
      <c r="I867" s="134"/>
      <c r="L867" s="35"/>
      <c r="M867" s="65"/>
      <c r="N867" s="36"/>
      <c r="O867" s="36"/>
      <c r="P867" s="36"/>
      <c r="Q867" s="36"/>
      <c r="R867" s="36"/>
      <c r="S867" s="36"/>
      <c r="T867" s="66"/>
      <c r="AT867" s="18" t="s">
        <v>1881</v>
      </c>
      <c r="AU867" s="18" t="s">
        <v>1828</v>
      </c>
    </row>
    <row r="868" spans="2:47" s="1" customFormat="1" ht="108">
      <c r="B868" s="35"/>
      <c r="D868" s="173" t="s">
        <v>1883</v>
      </c>
      <c r="F868" s="175" t="s">
        <v>1628</v>
      </c>
      <c r="I868" s="134"/>
      <c r="L868" s="35"/>
      <c r="M868" s="65"/>
      <c r="N868" s="36"/>
      <c r="O868" s="36"/>
      <c r="P868" s="36"/>
      <c r="Q868" s="36"/>
      <c r="R868" s="36"/>
      <c r="S868" s="36"/>
      <c r="T868" s="66"/>
      <c r="AT868" s="18" t="s">
        <v>1883</v>
      </c>
      <c r="AU868" s="18" t="s">
        <v>1828</v>
      </c>
    </row>
    <row r="869" spans="2:51" s="11" customFormat="1" ht="13.5">
      <c r="B869" s="176"/>
      <c r="D869" s="185" t="s">
        <v>1885</v>
      </c>
      <c r="E869" s="194" t="s">
        <v>1766</v>
      </c>
      <c r="F869" s="195" t="s">
        <v>670</v>
      </c>
      <c r="H869" s="196">
        <v>3</v>
      </c>
      <c r="I869" s="180"/>
      <c r="L869" s="176"/>
      <c r="M869" s="181"/>
      <c r="N869" s="182"/>
      <c r="O869" s="182"/>
      <c r="P869" s="182"/>
      <c r="Q869" s="182"/>
      <c r="R869" s="182"/>
      <c r="S869" s="182"/>
      <c r="T869" s="183"/>
      <c r="AT869" s="177" t="s">
        <v>1885</v>
      </c>
      <c r="AU869" s="177" t="s">
        <v>1828</v>
      </c>
      <c r="AV869" s="11" t="s">
        <v>1828</v>
      </c>
      <c r="AW869" s="11" t="s">
        <v>1783</v>
      </c>
      <c r="AX869" s="11" t="s">
        <v>1767</v>
      </c>
      <c r="AY869" s="177" t="s">
        <v>1872</v>
      </c>
    </row>
    <row r="870" spans="2:65" s="1" customFormat="1" ht="31.5" customHeight="1">
      <c r="B870" s="160"/>
      <c r="C870" s="161" t="s">
        <v>1087</v>
      </c>
      <c r="D870" s="161" t="s">
        <v>1874</v>
      </c>
      <c r="E870" s="162" t="s">
        <v>671</v>
      </c>
      <c r="F870" s="163" t="s">
        <v>672</v>
      </c>
      <c r="G870" s="164" t="s">
        <v>1347</v>
      </c>
      <c r="H870" s="165">
        <v>19</v>
      </c>
      <c r="I870" s="166"/>
      <c r="J870" s="167">
        <f>ROUND(I870*H870,2)</f>
        <v>0</v>
      </c>
      <c r="K870" s="163" t="s">
        <v>1878</v>
      </c>
      <c r="L870" s="35"/>
      <c r="M870" s="168" t="s">
        <v>1766</v>
      </c>
      <c r="N870" s="169" t="s">
        <v>1791</v>
      </c>
      <c r="O870" s="36"/>
      <c r="P870" s="170">
        <f>O870*H870</f>
        <v>0</v>
      </c>
      <c r="Q870" s="170">
        <v>0.31108</v>
      </c>
      <c r="R870" s="170">
        <f>Q870*H870</f>
        <v>5.91052</v>
      </c>
      <c r="S870" s="170">
        <v>0</v>
      </c>
      <c r="T870" s="171">
        <f>S870*H870</f>
        <v>0</v>
      </c>
      <c r="AR870" s="18" t="s">
        <v>1879</v>
      </c>
      <c r="AT870" s="18" t="s">
        <v>1874</v>
      </c>
      <c r="AU870" s="18" t="s">
        <v>1828</v>
      </c>
      <c r="AY870" s="18" t="s">
        <v>1872</v>
      </c>
      <c r="BE870" s="172">
        <f>IF(N870="základní",J870,0)</f>
        <v>0</v>
      </c>
      <c r="BF870" s="172">
        <f>IF(N870="snížená",J870,0)</f>
        <v>0</v>
      </c>
      <c r="BG870" s="172">
        <f>IF(N870="zákl. přenesená",J870,0)</f>
        <v>0</v>
      </c>
      <c r="BH870" s="172">
        <f>IF(N870="sníž. přenesená",J870,0)</f>
        <v>0</v>
      </c>
      <c r="BI870" s="172">
        <f>IF(N870="nulová",J870,0)</f>
        <v>0</v>
      </c>
      <c r="BJ870" s="18" t="s">
        <v>1767</v>
      </c>
      <c r="BK870" s="172">
        <f>ROUND(I870*H870,2)</f>
        <v>0</v>
      </c>
      <c r="BL870" s="18" t="s">
        <v>1879</v>
      </c>
      <c r="BM870" s="18" t="s">
        <v>673</v>
      </c>
    </row>
    <row r="871" spans="2:47" s="1" customFormat="1" ht="27">
      <c r="B871" s="35"/>
      <c r="D871" s="173" t="s">
        <v>1881</v>
      </c>
      <c r="F871" s="174" t="s">
        <v>674</v>
      </c>
      <c r="I871" s="134"/>
      <c r="L871" s="35"/>
      <c r="M871" s="65"/>
      <c r="N871" s="36"/>
      <c r="O871" s="36"/>
      <c r="P871" s="36"/>
      <c r="Q871" s="36"/>
      <c r="R871" s="36"/>
      <c r="S871" s="36"/>
      <c r="T871" s="66"/>
      <c r="AT871" s="18" t="s">
        <v>1881</v>
      </c>
      <c r="AU871" s="18" t="s">
        <v>1828</v>
      </c>
    </row>
    <row r="872" spans="2:47" s="1" customFormat="1" ht="108">
      <c r="B872" s="35"/>
      <c r="D872" s="173" t="s">
        <v>1883</v>
      </c>
      <c r="F872" s="175" t="s">
        <v>1628</v>
      </c>
      <c r="I872" s="134"/>
      <c r="L872" s="35"/>
      <c r="M872" s="65"/>
      <c r="N872" s="36"/>
      <c r="O872" s="36"/>
      <c r="P872" s="36"/>
      <c r="Q872" s="36"/>
      <c r="R872" s="36"/>
      <c r="S872" s="36"/>
      <c r="T872" s="66"/>
      <c r="AT872" s="18" t="s">
        <v>1883</v>
      </c>
      <c r="AU872" s="18" t="s">
        <v>1828</v>
      </c>
    </row>
    <row r="873" spans="2:51" s="11" customFormat="1" ht="13.5">
      <c r="B873" s="176"/>
      <c r="D873" s="185" t="s">
        <v>1885</v>
      </c>
      <c r="E873" s="194" t="s">
        <v>1766</v>
      </c>
      <c r="F873" s="195" t="s">
        <v>675</v>
      </c>
      <c r="H873" s="196">
        <v>19</v>
      </c>
      <c r="I873" s="180"/>
      <c r="L873" s="176"/>
      <c r="M873" s="181"/>
      <c r="N873" s="182"/>
      <c r="O873" s="182"/>
      <c r="P873" s="182"/>
      <c r="Q873" s="182"/>
      <c r="R873" s="182"/>
      <c r="S873" s="182"/>
      <c r="T873" s="183"/>
      <c r="AT873" s="177" t="s">
        <v>1885</v>
      </c>
      <c r="AU873" s="177" t="s">
        <v>1828</v>
      </c>
      <c r="AV873" s="11" t="s">
        <v>1828</v>
      </c>
      <c r="AW873" s="11" t="s">
        <v>1783</v>
      </c>
      <c r="AX873" s="11" t="s">
        <v>1767</v>
      </c>
      <c r="AY873" s="177" t="s">
        <v>1872</v>
      </c>
    </row>
    <row r="874" spans="2:65" s="1" customFormat="1" ht="31.5" customHeight="1">
      <c r="B874" s="160"/>
      <c r="C874" s="161" t="s">
        <v>1094</v>
      </c>
      <c r="D874" s="161" t="s">
        <v>1874</v>
      </c>
      <c r="E874" s="162" t="s">
        <v>1631</v>
      </c>
      <c r="F874" s="163" t="s">
        <v>1632</v>
      </c>
      <c r="G874" s="164" t="s">
        <v>1347</v>
      </c>
      <c r="H874" s="165">
        <v>13</v>
      </c>
      <c r="I874" s="166"/>
      <c r="J874" s="167">
        <f>ROUND(I874*H874,2)</f>
        <v>0</v>
      </c>
      <c r="K874" s="163" t="s">
        <v>1878</v>
      </c>
      <c r="L874" s="35"/>
      <c r="M874" s="168" t="s">
        <v>1766</v>
      </c>
      <c r="N874" s="169" t="s">
        <v>1791</v>
      </c>
      <c r="O874" s="36"/>
      <c r="P874" s="170">
        <f>O874*H874</f>
        <v>0</v>
      </c>
      <c r="Q874" s="170">
        <v>0.2647</v>
      </c>
      <c r="R874" s="170">
        <f>Q874*H874</f>
        <v>3.4411</v>
      </c>
      <c r="S874" s="170">
        <v>0</v>
      </c>
      <c r="T874" s="171">
        <f>S874*H874</f>
        <v>0</v>
      </c>
      <c r="AR874" s="18" t="s">
        <v>1879</v>
      </c>
      <c r="AT874" s="18" t="s">
        <v>1874</v>
      </c>
      <c r="AU874" s="18" t="s">
        <v>1828</v>
      </c>
      <c r="AY874" s="18" t="s">
        <v>1872</v>
      </c>
      <c r="BE874" s="172">
        <f>IF(N874="základní",J874,0)</f>
        <v>0</v>
      </c>
      <c r="BF874" s="172">
        <f>IF(N874="snížená",J874,0)</f>
        <v>0</v>
      </c>
      <c r="BG874" s="172">
        <f>IF(N874="zákl. přenesená",J874,0)</f>
        <v>0</v>
      </c>
      <c r="BH874" s="172">
        <f>IF(N874="sníž. přenesená",J874,0)</f>
        <v>0</v>
      </c>
      <c r="BI874" s="172">
        <f>IF(N874="nulová",J874,0)</f>
        <v>0</v>
      </c>
      <c r="BJ874" s="18" t="s">
        <v>1767</v>
      </c>
      <c r="BK874" s="172">
        <f>ROUND(I874*H874,2)</f>
        <v>0</v>
      </c>
      <c r="BL874" s="18" t="s">
        <v>1879</v>
      </c>
      <c r="BM874" s="18" t="s">
        <v>1633</v>
      </c>
    </row>
    <row r="875" spans="2:47" s="1" customFormat="1" ht="27">
      <c r="B875" s="35"/>
      <c r="D875" s="173" t="s">
        <v>1881</v>
      </c>
      <c r="F875" s="174" t="s">
        <v>1634</v>
      </c>
      <c r="I875" s="134"/>
      <c r="L875" s="35"/>
      <c r="M875" s="65"/>
      <c r="N875" s="36"/>
      <c r="O875" s="36"/>
      <c r="P875" s="36"/>
      <c r="Q875" s="36"/>
      <c r="R875" s="36"/>
      <c r="S875" s="36"/>
      <c r="T875" s="66"/>
      <c r="AT875" s="18" t="s">
        <v>1881</v>
      </c>
      <c r="AU875" s="18" t="s">
        <v>1828</v>
      </c>
    </row>
    <row r="876" spans="2:47" s="1" customFormat="1" ht="108">
      <c r="B876" s="35"/>
      <c r="D876" s="173" t="s">
        <v>1883</v>
      </c>
      <c r="F876" s="175" t="s">
        <v>1628</v>
      </c>
      <c r="I876" s="134"/>
      <c r="L876" s="35"/>
      <c r="M876" s="65"/>
      <c r="N876" s="36"/>
      <c r="O876" s="36"/>
      <c r="P876" s="36"/>
      <c r="Q876" s="36"/>
      <c r="R876" s="36"/>
      <c r="S876" s="36"/>
      <c r="T876" s="66"/>
      <c r="AT876" s="18" t="s">
        <v>1883</v>
      </c>
      <c r="AU876" s="18" t="s">
        <v>1828</v>
      </c>
    </row>
    <row r="877" spans="2:51" s="11" customFormat="1" ht="13.5">
      <c r="B877" s="176"/>
      <c r="D877" s="185" t="s">
        <v>1885</v>
      </c>
      <c r="E877" s="194" t="s">
        <v>1766</v>
      </c>
      <c r="F877" s="195" t="s">
        <v>676</v>
      </c>
      <c r="H877" s="196">
        <v>13</v>
      </c>
      <c r="I877" s="180"/>
      <c r="L877" s="176"/>
      <c r="M877" s="181"/>
      <c r="N877" s="182"/>
      <c r="O877" s="182"/>
      <c r="P877" s="182"/>
      <c r="Q877" s="182"/>
      <c r="R877" s="182"/>
      <c r="S877" s="182"/>
      <c r="T877" s="183"/>
      <c r="AT877" s="177" t="s">
        <v>1885</v>
      </c>
      <c r="AU877" s="177" t="s">
        <v>1828</v>
      </c>
      <c r="AV877" s="11" t="s">
        <v>1828</v>
      </c>
      <c r="AW877" s="11" t="s">
        <v>1783</v>
      </c>
      <c r="AX877" s="11" t="s">
        <v>1767</v>
      </c>
      <c r="AY877" s="177" t="s">
        <v>1872</v>
      </c>
    </row>
    <row r="878" spans="2:65" s="1" customFormat="1" ht="22.5" customHeight="1">
      <c r="B878" s="160"/>
      <c r="C878" s="161" t="s">
        <v>1103</v>
      </c>
      <c r="D878" s="161" t="s">
        <v>1874</v>
      </c>
      <c r="E878" s="162" t="s">
        <v>1637</v>
      </c>
      <c r="F878" s="163" t="s">
        <v>1638</v>
      </c>
      <c r="G878" s="164" t="s">
        <v>1942</v>
      </c>
      <c r="H878" s="165">
        <v>3.05</v>
      </c>
      <c r="I878" s="166"/>
      <c r="J878" s="167">
        <f>ROUND(I878*H878,2)</f>
        <v>0</v>
      </c>
      <c r="K878" s="163" t="s">
        <v>1878</v>
      </c>
      <c r="L878" s="35"/>
      <c r="M878" s="168" t="s">
        <v>1766</v>
      </c>
      <c r="N878" s="169" t="s">
        <v>1791</v>
      </c>
      <c r="O878" s="36"/>
      <c r="P878" s="170">
        <f>O878*H878</f>
        <v>0</v>
      </c>
      <c r="Q878" s="170">
        <v>0</v>
      </c>
      <c r="R878" s="170">
        <f>Q878*H878</f>
        <v>0</v>
      </c>
      <c r="S878" s="170">
        <v>0</v>
      </c>
      <c r="T878" s="171">
        <f>S878*H878</f>
        <v>0</v>
      </c>
      <c r="AR878" s="18" t="s">
        <v>1879</v>
      </c>
      <c r="AT878" s="18" t="s">
        <v>1874</v>
      </c>
      <c r="AU878" s="18" t="s">
        <v>1828</v>
      </c>
      <c r="AY878" s="18" t="s">
        <v>1872</v>
      </c>
      <c r="BE878" s="172">
        <f>IF(N878="základní",J878,0)</f>
        <v>0</v>
      </c>
      <c r="BF878" s="172">
        <f>IF(N878="snížená",J878,0)</f>
        <v>0</v>
      </c>
      <c r="BG878" s="172">
        <f>IF(N878="zákl. přenesená",J878,0)</f>
        <v>0</v>
      </c>
      <c r="BH878" s="172">
        <f>IF(N878="sníž. přenesená",J878,0)</f>
        <v>0</v>
      </c>
      <c r="BI878" s="172">
        <f>IF(N878="nulová",J878,0)</f>
        <v>0</v>
      </c>
      <c r="BJ878" s="18" t="s">
        <v>1767</v>
      </c>
      <c r="BK878" s="172">
        <f>ROUND(I878*H878,2)</f>
        <v>0</v>
      </c>
      <c r="BL878" s="18" t="s">
        <v>1879</v>
      </c>
      <c r="BM878" s="18" t="s">
        <v>1639</v>
      </c>
    </row>
    <row r="879" spans="2:47" s="1" customFormat="1" ht="13.5">
      <c r="B879" s="35"/>
      <c r="D879" s="173" t="s">
        <v>1881</v>
      </c>
      <c r="F879" s="174" t="s">
        <v>1640</v>
      </c>
      <c r="I879" s="134"/>
      <c r="L879" s="35"/>
      <c r="M879" s="65"/>
      <c r="N879" s="36"/>
      <c r="O879" s="36"/>
      <c r="P879" s="36"/>
      <c r="Q879" s="36"/>
      <c r="R879" s="36"/>
      <c r="S879" s="36"/>
      <c r="T879" s="66"/>
      <c r="AT879" s="18" t="s">
        <v>1881</v>
      </c>
      <c r="AU879" s="18" t="s">
        <v>1828</v>
      </c>
    </row>
    <row r="880" spans="2:47" s="1" customFormat="1" ht="40.5">
      <c r="B880" s="35"/>
      <c r="D880" s="173" t="s">
        <v>1883</v>
      </c>
      <c r="F880" s="175" t="s">
        <v>1641</v>
      </c>
      <c r="I880" s="134"/>
      <c r="L880" s="35"/>
      <c r="M880" s="65"/>
      <c r="N880" s="36"/>
      <c r="O880" s="36"/>
      <c r="P880" s="36"/>
      <c r="Q880" s="36"/>
      <c r="R880" s="36"/>
      <c r="S880" s="36"/>
      <c r="T880" s="66"/>
      <c r="AT880" s="18" t="s">
        <v>1883</v>
      </c>
      <c r="AU880" s="18" t="s">
        <v>1828</v>
      </c>
    </row>
    <row r="881" spans="2:51" s="11" customFormat="1" ht="13.5">
      <c r="B881" s="176"/>
      <c r="D881" s="173" t="s">
        <v>1885</v>
      </c>
      <c r="E881" s="177" t="s">
        <v>1766</v>
      </c>
      <c r="F881" s="178" t="s">
        <v>677</v>
      </c>
      <c r="H881" s="179">
        <v>1.95</v>
      </c>
      <c r="I881" s="180"/>
      <c r="L881" s="176"/>
      <c r="M881" s="181"/>
      <c r="N881" s="182"/>
      <c r="O881" s="182"/>
      <c r="P881" s="182"/>
      <c r="Q881" s="182"/>
      <c r="R881" s="182"/>
      <c r="S881" s="182"/>
      <c r="T881" s="183"/>
      <c r="AT881" s="177" t="s">
        <v>1885</v>
      </c>
      <c r="AU881" s="177" t="s">
        <v>1828</v>
      </c>
      <c r="AV881" s="11" t="s">
        <v>1828</v>
      </c>
      <c r="AW881" s="11" t="s">
        <v>1783</v>
      </c>
      <c r="AX881" s="11" t="s">
        <v>1820</v>
      </c>
      <c r="AY881" s="177" t="s">
        <v>1872</v>
      </c>
    </row>
    <row r="882" spans="2:51" s="11" customFormat="1" ht="13.5">
      <c r="B882" s="176"/>
      <c r="D882" s="173" t="s">
        <v>1885</v>
      </c>
      <c r="E882" s="177" t="s">
        <v>1766</v>
      </c>
      <c r="F882" s="178" t="s">
        <v>678</v>
      </c>
      <c r="H882" s="179">
        <v>1.1</v>
      </c>
      <c r="I882" s="180"/>
      <c r="L882" s="176"/>
      <c r="M882" s="181"/>
      <c r="N882" s="182"/>
      <c r="O882" s="182"/>
      <c r="P882" s="182"/>
      <c r="Q882" s="182"/>
      <c r="R882" s="182"/>
      <c r="S882" s="182"/>
      <c r="T882" s="183"/>
      <c r="AT882" s="177" t="s">
        <v>1885</v>
      </c>
      <c r="AU882" s="177" t="s">
        <v>1828</v>
      </c>
      <c r="AV882" s="11" t="s">
        <v>1828</v>
      </c>
      <c r="AW882" s="11" t="s">
        <v>1783</v>
      </c>
      <c r="AX882" s="11" t="s">
        <v>1820</v>
      </c>
      <c r="AY882" s="177" t="s">
        <v>1872</v>
      </c>
    </row>
    <row r="883" spans="2:51" s="13" customFormat="1" ht="13.5">
      <c r="B883" s="199"/>
      <c r="D883" s="185" t="s">
        <v>1885</v>
      </c>
      <c r="E883" s="200" t="s">
        <v>1766</v>
      </c>
      <c r="F883" s="201" t="s">
        <v>1916</v>
      </c>
      <c r="H883" s="202">
        <v>3.05</v>
      </c>
      <c r="I883" s="203"/>
      <c r="L883" s="199"/>
      <c r="M883" s="204"/>
      <c r="N883" s="205"/>
      <c r="O883" s="205"/>
      <c r="P883" s="205"/>
      <c r="Q883" s="205"/>
      <c r="R883" s="205"/>
      <c r="S883" s="205"/>
      <c r="T883" s="206"/>
      <c r="AT883" s="207" t="s">
        <v>1885</v>
      </c>
      <c r="AU883" s="207" t="s">
        <v>1828</v>
      </c>
      <c r="AV883" s="13" t="s">
        <v>1879</v>
      </c>
      <c r="AW883" s="13" t="s">
        <v>1783</v>
      </c>
      <c r="AX883" s="13" t="s">
        <v>1767</v>
      </c>
      <c r="AY883" s="207" t="s">
        <v>1872</v>
      </c>
    </row>
    <row r="884" spans="2:65" s="1" customFormat="1" ht="22.5" customHeight="1">
      <c r="B884" s="160"/>
      <c r="C884" s="161" t="s">
        <v>1112</v>
      </c>
      <c r="D884" s="161" t="s">
        <v>1874</v>
      </c>
      <c r="E884" s="162" t="s">
        <v>1645</v>
      </c>
      <c r="F884" s="163" t="s">
        <v>1646</v>
      </c>
      <c r="G884" s="164" t="s">
        <v>1647</v>
      </c>
      <c r="H884" s="165">
        <v>13</v>
      </c>
      <c r="I884" s="166"/>
      <c r="J884" s="167">
        <f>ROUND(I884*H884,2)</f>
        <v>0</v>
      </c>
      <c r="K884" s="163" t="s">
        <v>1766</v>
      </c>
      <c r="L884" s="35"/>
      <c r="M884" s="168" t="s">
        <v>1766</v>
      </c>
      <c r="N884" s="169" t="s">
        <v>1791</v>
      </c>
      <c r="O884" s="36"/>
      <c r="P884" s="170">
        <f>O884*H884</f>
        <v>0</v>
      </c>
      <c r="Q884" s="170">
        <v>0</v>
      </c>
      <c r="R884" s="170">
        <f>Q884*H884</f>
        <v>0</v>
      </c>
      <c r="S884" s="170">
        <v>0.3409</v>
      </c>
      <c r="T884" s="171">
        <f>S884*H884</f>
        <v>4.431699999999999</v>
      </c>
      <c r="AR884" s="18" t="s">
        <v>1879</v>
      </c>
      <c r="AT884" s="18" t="s">
        <v>1874</v>
      </c>
      <c r="AU884" s="18" t="s">
        <v>1828</v>
      </c>
      <c r="AY884" s="18" t="s">
        <v>1872</v>
      </c>
      <c r="BE884" s="172">
        <f>IF(N884="základní",J884,0)</f>
        <v>0</v>
      </c>
      <c r="BF884" s="172">
        <f>IF(N884="snížená",J884,0)</f>
        <v>0</v>
      </c>
      <c r="BG884" s="172">
        <f>IF(N884="zákl. přenesená",J884,0)</f>
        <v>0</v>
      </c>
      <c r="BH884" s="172">
        <f>IF(N884="sníž. přenesená",J884,0)</f>
        <v>0</v>
      </c>
      <c r="BI884" s="172">
        <f>IF(N884="nulová",J884,0)</f>
        <v>0</v>
      </c>
      <c r="BJ884" s="18" t="s">
        <v>1767</v>
      </c>
      <c r="BK884" s="172">
        <f>ROUND(I884*H884,2)</f>
        <v>0</v>
      </c>
      <c r="BL884" s="18" t="s">
        <v>1879</v>
      </c>
      <c r="BM884" s="18" t="s">
        <v>1648</v>
      </c>
    </row>
    <row r="885" spans="2:47" s="1" customFormat="1" ht="13.5">
      <c r="B885" s="35"/>
      <c r="D885" s="173" t="s">
        <v>1881</v>
      </c>
      <c r="F885" s="174" t="s">
        <v>1649</v>
      </c>
      <c r="I885" s="134"/>
      <c r="L885" s="35"/>
      <c r="M885" s="65"/>
      <c r="N885" s="36"/>
      <c r="O885" s="36"/>
      <c r="P885" s="36"/>
      <c r="Q885" s="36"/>
      <c r="R885" s="36"/>
      <c r="S885" s="36"/>
      <c r="T885" s="66"/>
      <c r="AT885" s="18" t="s">
        <v>1881</v>
      </c>
      <c r="AU885" s="18" t="s">
        <v>1828</v>
      </c>
    </row>
    <row r="886" spans="2:51" s="11" customFormat="1" ht="13.5">
      <c r="B886" s="176"/>
      <c r="D886" s="173" t="s">
        <v>1885</v>
      </c>
      <c r="E886" s="177" t="s">
        <v>1766</v>
      </c>
      <c r="F886" s="178" t="s">
        <v>679</v>
      </c>
      <c r="H886" s="179">
        <v>13</v>
      </c>
      <c r="I886" s="180"/>
      <c r="L886" s="176"/>
      <c r="M886" s="181"/>
      <c r="N886" s="182"/>
      <c r="O886" s="182"/>
      <c r="P886" s="182"/>
      <c r="Q886" s="182"/>
      <c r="R886" s="182"/>
      <c r="S886" s="182"/>
      <c r="T886" s="183"/>
      <c r="AT886" s="177" t="s">
        <v>1885</v>
      </c>
      <c r="AU886" s="177" t="s">
        <v>1828</v>
      </c>
      <c r="AV886" s="11" t="s">
        <v>1828</v>
      </c>
      <c r="AW886" s="11" t="s">
        <v>1783</v>
      </c>
      <c r="AX886" s="11" t="s">
        <v>1767</v>
      </c>
      <c r="AY886" s="177" t="s">
        <v>1872</v>
      </c>
    </row>
    <row r="887" spans="2:63" s="10" customFormat="1" ht="29.25" customHeight="1">
      <c r="B887" s="146"/>
      <c r="D887" s="157" t="s">
        <v>1819</v>
      </c>
      <c r="E887" s="158" t="s">
        <v>1939</v>
      </c>
      <c r="F887" s="158" t="s">
        <v>1651</v>
      </c>
      <c r="I887" s="149"/>
      <c r="J887" s="159">
        <f>BK887</f>
        <v>0</v>
      </c>
      <c r="L887" s="146"/>
      <c r="M887" s="151"/>
      <c r="N887" s="152"/>
      <c r="O887" s="152"/>
      <c r="P887" s="153">
        <f>SUM(P888:P1114)</f>
        <v>0</v>
      </c>
      <c r="Q887" s="152"/>
      <c r="R887" s="153">
        <f>SUM(R888:R1114)</f>
        <v>1004.1904284</v>
      </c>
      <c r="S887" s="152"/>
      <c r="T887" s="154">
        <f>SUM(T888:T1114)</f>
        <v>54.81400000000001</v>
      </c>
      <c r="AR887" s="147" t="s">
        <v>1767</v>
      </c>
      <c r="AT887" s="155" t="s">
        <v>1819</v>
      </c>
      <c r="AU887" s="155" t="s">
        <v>1767</v>
      </c>
      <c r="AY887" s="147" t="s">
        <v>1872</v>
      </c>
      <c r="BK887" s="156">
        <f>SUM(BK888:BK1114)</f>
        <v>0</v>
      </c>
    </row>
    <row r="888" spans="2:65" s="1" customFormat="1" ht="22.5" customHeight="1">
      <c r="B888" s="160"/>
      <c r="C888" s="161" t="s">
        <v>1120</v>
      </c>
      <c r="D888" s="161" t="s">
        <v>1874</v>
      </c>
      <c r="E888" s="162" t="s">
        <v>863</v>
      </c>
      <c r="F888" s="163" t="s">
        <v>864</v>
      </c>
      <c r="G888" s="164" t="s">
        <v>1347</v>
      </c>
      <c r="H888" s="165">
        <v>41</v>
      </c>
      <c r="I888" s="166"/>
      <c r="J888" s="167">
        <f>ROUND(I888*H888,2)</f>
        <v>0</v>
      </c>
      <c r="K888" s="163" t="s">
        <v>1878</v>
      </c>
      <c r="L888" s="35"/>
      <c r="M888" s="168" t="s">
        <v>1766</v>
      </c>
      <c r="N888" s="169" t="s">
        <v>1791</v>
      </c>
      <c r="O888" s="36"/>
      <c r="P888" s="170">
        <f>O888*H888</f>
        <v>0</v>
      </c>
      <c r="Q888" s="170">
        <v>0.0007</v>
      </c>
      <c r="R888" s="170">
        <f>Q888*H888</f>
        <v>0.0287</v>
      </c>
      <c r="S888" s="170">
        <v>0</v>
      </c>
      <c r="T888" s="171">
        <f>S888*H888</f>
        <v>0</v>
      </c>
      <c r="AR888" s="18" t="s">
        <v>1879</v>
      </c>
      <c r="AT888" s="18" t="s">
        <v>1874</v>
      </c>
      <c r="AU888" s="18" t="s">
        <v>1828</v>
      </c>
      <c r="AY888" s="18" t="s">
        <v>1872</v>
      </c>
      <c r="BE888" s="172">
        <f>IF(N888="základní",J888,0)</f>
        <v>0</v>
      </c>
      <c r="BF888" s="172">
        <f>IF(N888="snížená",J888,0)</f>
        <v>0</v>
      </c>
      <c r="BG888" s="172">
        <f>IF(N888="zákl. přenesená",J888,0)</f>
        <v>0</v>
      </c>
      <c r="BH888" s="172">
        <f>IF(N888="sníž. přenesená",J888,0)</f>
        <v>0</v>
      </c>
      <c r="BI888" s="172">
        <f>IF(N888="nulová",J888,0)</f>
        <v>0</v>
      </c>
      <c r="BJ888" s="18" t="s">
        <v>1767</v>
      </c>
      <c r="BK888" s="172">
        <f>ROUND(I888*H888,2)</f>
        <v>0</v>
      </c>
      <c r="BL888" s="18" t="s">
        <v>1879</v>
      </c>
      <c r="BM888" s="18" t="s">
        <v>865</v>
      </c>
    </row>
    <row r="889" spans="2:47" s="1" customFormat="1" ht="13.5">
      <c r="B889" s="35"/>
      <c r="D889" s="173" t="s">
        <v>1881</v>
      </c>
      <c r="F889" s="174" t="s">
        <v>866</v>
      </c>
      <c r="I889" s="134"/>
      <c r="L889" s="35"/>
      <c r="M889" s="65"/>
      <c r="N889" s="36"/>
      <c r="O889" s="36"/>
      <c r="P889" s="36"/>
      <c r="Q889" s="36"/>
      <c r="R889" s="36"/>
      <c r="S889" s="36"/>
      <c r="T889" s="66"/>
      <c r="AT889" s="18" t="s">
        <v>1881</v>
      </c>
      <c r="AU889" s="18" t="s">
        <v>1828</v>
      </c>
    </row>
    <row r="890" spans="2:47" s="1" customFormat="1" ht="148.5">
      <c r="B890" s="35"/>
      <c r="D890" s="173" t="s">
        <v>1883</v>
      </c>
      <c r="F890" s="175" t="s">
        <v>867</v>
      </c>
      <c r="I890" s="134"/>
      <c r="L890" s="35"/>
      <c r="M890" s="65"/>
      <c r="N890" s="36"/>
      <c r="O890" s="36"/>
      <c r="P890" s="36"/>
      <c r="Q890" s="36"/>
      <c r="R890" s="36"/>
      <c r="S890" s="36"/>
      <c r="T890" s="66"/>
      <c r="AT890" s="18" t="s">
        <v>1883</v>
      </c>
      <c r="AU890" s="18" t="s">
        <v>1828</v>
      </c>
    </row>
    <row r="891" spans="2:51" s="12" customFormat="1" ht="13.5">
      <c r="B891" s="184"/>
      <c r="D891" s="173" t="s">
        <v>1885</v>
      </c>
      <c r="E891" s="197" t="s">
        <v>1766</v>
      </c>
      <c r="F891" s="198" t="s">
        <v>868</v>
      </c>
      <c r="H891" s="193" t="s">
        <v>1766</v>
      </c>
      <c r="I891" s="189"/>
      <c r="L891" s="184"/>
      <c r="M891" s="190"/>
      <c r="N891" s="191"/>
      <c r="O891" s="191"/>
      <c r="P891" s="191"/>
      <c r="Q891" s="191"/>
      <c r="R891" s="191"/>
      <c r="S891" s="191"/>
      <c r="T891" s="192"/>
      <c r="AT891" s="193" t="s">
        <v>1885</v>
      </c>
      <c r="AU891" s="193" t="s">
        <v>1828</v>
      </c>
      <c r="AV891" s="12" t="s">
        <v>1767</v>
      </c>
      <c r="AW891" s="12" t="s">
        <v>1783</v>
      </c>
      <c r="AX891" s="12" t="s">
        <v>1820</v>
      </c>
      <c r="AY891" s="193" t="s">
        <v>1872</v>
      </c>
    </row>
    <row r="892" spans="2:51" s="11" customFormat="1" ht="13.5">
      <c r="B892" s="176"/>
      <c r="D892" s="173" t="s">
        <v>1885</v>
      </c>
      <c r="E892" s="177" t="s">
        <v>1766</v>
      </c>
      <c r="F892" s="178" t="s">
        <v>680</v>
      </c>
      <c r="H892" s="179">
        <v>1</v>
      </c>
      <c r="I892" s="180"/>
      <c r="L892" s="176"/>
      <c r="M892" s="181"/>
      <c r="N892" s="182"/>
      <c r="O892" s="182"/>
      <c r="P892" s="182"/>
      <c r="Q892" s="182"/>
      <c r="R892" s="182"/>
      <c r="S892" s="182"/>
      <c r="T892" s="183"/>
      <c r="AT892" s="177" t="s">
        <v>1885</v>
      </c>
      <c r="AU892" s="177" t="s">
        <v>1828</v>
      </c>
      <c r="AV892" s="11" t="s">
        <v>1828</v>
      </c>
      <c r="AW892" s="11" t="s">
        <v>1783</v>
      </c>
      <c r="AX892" s="11" t="s">
        <v>1820</v>
      </c>
      <c r="AY892" s="177" t="s">
        <v>1872</v>
      </c>
    </row>
    <row r="893" spans="2:51" s="11" customFormat="1" ht="13.5">
      <c r="B893" s="176"/>
      <c r="D893" s="173" t="s">
        <v>1885</v>
      </c>
      <c r="E893" s="177" t="s">
        <v>1766</v>
      </c>
      <c r="F893" s="178" t="s">
        <v>681</v>
      </c>
      <c r="H893" s="179">
        <v>15</v>
      </c>
      <c r="I893" s="180"/>
      <c r="L893" s="176"/>
      <c r="M893" s="181"/>
      <c r="N893" s="182"/>
      <c r="O893" s="182"/>
      <c r="P893" s="182"/>
      <c r="Q893" s="182"/>
      <c r="R893" s="182"/>
      <c r="S893" s="182"/>
      <c r="T893" s="183"/>
      <c r="AT893" s="177" t="s">
        <v>1885</v>
      </c>
      <c r="AU893" s="177" t="s">
        <v>1828</v>
      </c>
      <c r="AV893" s="11" t="s">
        <v>1828</v>
      </c>
      <c r="AW893" s="11" t="s">
        <v>1783</v>
      </c>
      <c r="AX893" s="11" t="s">
        <v>1820</v>
      </c>
      <c r="AY893" s="177" t="s">
        <v>1872</v>
      </c>
    </row>
    <row r="894" spans="2:51" s="11" customFormat="1" ht="13.5">
      <c r="B894" s="176"/>
      <c r="D894" s="173" t="s">
        <v>1885</v>
      </c>
      <c r="E894" s="177" t="s">
        <v>1766</v>
      </c>
      <c r="F894" s="178" t="s">
        <v>682</v>
      </c>
      <c r="H894" s="179">
        <v>14</v>
      </c>
      <c r="I894" s="180"/>
      <c r="L894" s="176"/>
      <c r="M894" s="181"/>
      <c r="N894" s="182"/>
      <c r="O894" s="182"/>
      <c r="P894" s="182"/>
      <c r="Q894" s="182"/>
      <c r="R894" s="182"/>
      <c r="S894" s="182"/>
      <c r="T894" s="183"/>
      <c r="AT894" s="177" t="s">
        <v>1885</v>
      </c>
      <c r="AU894" s="177" t="s">
        <v>1828</v>
      </c>
      <c r="AV894" s="11" t="s">
        <v>1828</v>
      </c>
      <c r="AW894" s="11" t="s">
        <v>1783</v>
      </c>
      <c r="AX894" s="11" t="s">
        <v>1820</v>
      </c>
      <c r="AY894" s="177" t="s">
        <v>1872</v>
      </c>
    </row>
    <row r="895" spans="2:51" s="11" customFormat="1" ht="13.5">
      <c r="B895" s="176"/>
      <c r="D895" s="173" t="s">
        <v>1885</v>
      </c>
      <c r="E895" s="177" t="s">
        <v>1766</v>
      </c>
      <c r="F895" s="178" t="s">
        <v>683</v>
      </c>
      <c r="H895" s="179">
        <v>10</v>
      </c>
      <c r="I895" s="180"/>
      <c r="L895" s="176"/>
      <c r="M895" s="181"/>
      <c r="N895" s="182"/>
      <c r="O895" s="182"/>
      <c r="P895" s="182"/>
      <c r="Q895" s="182"/>
      <c r="R895" s="182"/>
      <c r="S895" s="182"/>
      <c r="T895" s="183"/>
      <c r="AT895" s="177" t="s">
        <v>1885</v>
      </c>
      <c r="AU895" s="177" t="s">
        <v>1828</v>
      </c>
      <c r="AV895" s="11" t="s">
        <v>1828</v>
      </c>
      <c r="AW895" s="11" t="s">
        <v>1783</v>
      </c>
      <c r="AX895" s="11" t="s">
        <v>1820</v>
      </c>
      <c r="AY895" s="177" t="s">
        <v>1872</v>
      </c>
    </row>
    <row r="896" spans="2:51" s="11" customFormat="1" ht="13.5">
      <c r="B896" s="176"/>
      <c r="D896" s="173" t="s">
        <v>1885</v>
      </c>
      <c r="E896" s="177" t="s">
        <v>1766</v>
      </c>
      <c r="F896" s="178" t="s">
        <v>684</v>
      </c>
      <c r="H896" s="179">
        <v>1</v>
      </c>
      <c r="I896" s="180"/>
      <c r="L896" s="176"/>
      <c r="M896" s="181"/>
      <c r="N896" s="182"/>
      <c r="O896" s="182"/>
      <c r="P896" s="182"/>
      <c r="Q896" s="182"/>
      <c r="R896" s="182"/>
      <c r="S896" s="182"/>
      <c r="T896" s="183"/>
      <c r="AT896" s="177" t="s">
        <v>1885</v>
      </c>
      <c r="AU896" s="177" t="s">
        <v>1828</v>
      </c>
      <c r="AV896" s="11" t="s">
        <v>1828</v>
      </c>
      <c r="AW896" s="11" t="s">
        <v>1783</v>
      </c>
      <c r="AX896" s="11" t="s">
        <v>1820</v>
      </c>
      <c r="AY896" s="177" t="s">
        <v>1872</v>
      </c>
    </row>
    <row r="897" spans="2:51" s="13" customFormat="1" ht="13.5">
      <c r="B897" s="199"/>
      <c r="D897" s="185" t="s">
        <v>1885</v>
      </c>
      <c r="E897" s="200" t="s">
        <v>1766</v>
      </c>
      <c r="F897" s="201" t="s">
        <v>1916</v>
      </c>
      <c r="H897" s="202">
        <v>41</v>
      </c>
      <c r="I897" s="203"/>
      <c r="L897" s="199"/>
      <c r="M897" s="204"/>
      <c r="N897" s="205"/>
      <c r="O897" s="205"/>
      <c r="P897" s="205"/>
      <c r="Q897" s="205"/>
      <c r="R897" s="205"/>
      <c r="S897" s="205"/>
      <c r="T897" s="206"/>
      <c r="AT897" s="207" t="s">
        <v>1885</v>
      </c>
      <c r="AU897" s="207" t="s">
        <v>1828</v>
      </c>
      <c r="AV897" s="13" t="s">
        <v>1879</v>
      </c>
      <c r="AW897" s="13" t="s">
        <v>1783</v>
      </c>
      <c r="AX897" s="13" t="s">
        <v>1767</v>
      </c>
      <c r="AY897" s="207" t="s">
        <v>1872</v>
      </c>
    </row>
    <row r="898" spans="2:65" s="1" customFormat="1" ht="22.5" customHeight="1">
      <c r="B898" s="160"/>
      <c r="C898" s="209" t="s">
        <v>1126</v>
      </c>
      <c r="D898" s="209" t="s">
        <v>1282</v>
      </c>
      <c r="E898" s="210" t="s">
        <v>874</v>
      </c>
      <c r="F898" s="211" t="s">
        <v>875</v>
      </c>
      <c r="G898" s="212" t="s">
        <v>1347</v>
      </c>
      <c r="H898" s="213">
        <v>1</v>
      </c>
      <c r="I898" s="214"/>
      <c r="J898" s="215">
        <f>ROUND(I898*H898,2)</f>
        <v>0</v>
      </c>
      <c r="K898" s="211" t="s">
        <v>1878</v>
      </c>
      <c r="L898" s="216"/>
      <c r="M898" s="217" t="s">
        <v>1766</v>
      </c>
      <c r="N898" s="218" t="s">
        <v>1791</v>
      </c>
      <c r="O898" s="36"/>
      <c r="P898" s="170">
        <f>O898*H898</f>
        <v>0</v>
      </c>
      <c r="Q898" s="170">
        <v>0.0021</v>
      </c>
      <c r="R898" s="170">
        <f>Q898*H898</f>
        <v>0.0021</v>
      </c>
      <c r="S898" s="170">
        <v>0</v>
      </c>
      <c r="T898" s="171">
        <f>S898*H898</f>
        <v>0</v>
      </c>
      <c r="AR898" s="18" t="s">
        <v>1933</v>
      </c>
      <c r="AT898" s="18" t="s">
        <v>1282</v>
      </c>
      <c r="AU898" s="18" t="s">
        <v>1828</v>
      </c>
      <c r="AY898" s="18" t="s">
        <v>1872</v>
      </c>
      <c r="BE898" s="172">
        <f>IF(N898="základní",J898,0)</f>
        <v>0</v>
      </c>
      <c r="BF898" s="172">
        <f>IF(N898="snížená",J898,0)</f>
        <v>0</v>
      </c>
      <c r="BG898" s="172">
        <f>IF(N898="zákl. přenesená",J898,0)</f>
        <v>0</v>
      </c>
      <c r="BH898" s="172">
        <f>IF(N898="sníž. přenesená",J898,0)</f>
        <v>0</v>
      </c>
      <c r="BI898" s="172">
        <f>IF(N898="nulová",J898,0)</f>
        <v>0</v>
      </c>
      <c r="BJ898" s="18" t="s">
        <v>1767</v>
      </c>
      <c r="BK898" s="172">
        <f>ROUND(I898*H898,2)</f>
        <v>0</v>
      </c>
      <c r="BL898" s="18" t="s">
        <v>1879</v>
      </c>
      <c r="BM898" s="18" t="s">
        <v>876</v>
      </c>
    </row>
    <row r="899" spans="2:47" s="1" customFormat="1" ht="40.5">
      <c r="B899" s="35"/>
      <c r="D899" s="173" t="s">
        <v>1881</v>
      </c>
      <c r="F899" s="174" t="s">
        <v>877</v>
      </c>
      <c r="I899" s="134"/>
      <c r="L899" s="35"/>
      <c r="M899" s="65"/>
      <c r="N899" s="36"/>
      <c r="O899" s="36"/>
      <c r="P899" s="36"/>
      <c r="Q899" s="36"/>
      <c r="R899" s="36"/>
      <c r="S899" s="36"/>
      <c r="T899" s="66"/>
      <c r="AT899" s="18" t="s">
        <v>1881</v>
      </c>
      <c r="AU899" s="18" t="s">
        <v>1828</v>
      </c>
    </row>
    <row r="900" spans="2:51" s="12" customFormat="1" ht="13.5">
      <c r="B900" s="184"/>
      <c r="D900" s="173" t="s">
        <v>1885</v>
      </c>
      <c r="E900" s="197" t="s">
        <v>1766</v>
      </c>
      <c r="F900" s="198" t="s">
        <v>878</v>
      </c>
      <c r="H900" s="193" t="s">
        <v>1766</v>
      </c>
      <c r="I900" s="189"/>
      <c r="L900" s="184"/>
      <c r="M900" s="190"/>
      <c r="N900" s="191"/>
      <c r="O900" s="191"/>
      <c r="P900" s="191"/>
      <c r="Q900" s="191"/>
      <c r="R900" s="191"/>
      <c r="S900" s="191"/>
      <c r="T900" s="192"/>
      <c r="AT900" s="193" t="s">
        <v>1885</v>
      </c>
      <c r="AU900" s="193" t="s">
        <v>1828</v>
      </c>
      <c r="AV900" s="12" t="s">
        <v>1767</v>
      </c>
      <c r="AW900" s="12" t="s">
        <v>1783</v>
      </c>
      <c r="AX900" s="12" t="s">
        <v>1820</v>
      </c>
      <c r="AY900" s="193" t="s">
        <v>1872</v>
      </c>
    </row>
    <row r="901" spans="2:51" s="11" customFormat="1" ht="13.5">
      <c r="B901" s="176"/>
      <c r="D901" s="173" t="s">
        <v>1885</v>
      </c>
      <c r="E901" s="177" t="s">
        <v>1766</v>
      </c>
      <c r="F901" s="178" t="s">
        <v>684</v>
      </c>
      <c r="H901" s="179">
        <v>1</v>
      </c>
      <c r="I901" s="180"/>
      <c r="L901" s="176"/>
      <c r="M901" s="181"/>
      <c r="N901" s="182"/>
      <c r="O901" s="182"/>
      <c r="P901" s="182"/>
      <c r="Q901" s="182"/>
      <c r="R901" s="182"/>
      <c r="S901" s="182"/>
      <c r="T901" s="183"/>
      <c r="AT901" s="177" t="s">
        <v>1885</v>
      </c>
      <c r="AU901" s="177" t="s">
        <v>1828</v>
      </c>
      <c r="AV901" s="11" t="s">
        <v>1828</v>
      </c>
      <c r="AW901" s="11" t="s">
        <v>1783</v>
      </c>
      <c r="AX901" s="11" t="s">
        <v>1767</v>
      </c>
      <c r="AY901" s="177" t="s">
        <v>1872</v>
      </c>
    </row>
    <row r="902" spans="2:51" s="12" customFormat="1" ht="13.5">
      <c r="B902" s="184"/>
      <c r="D902" s="185" t="s">
        <v>1885</v>
      </c>
      <c r="E902" s="186" t="s">
        <v>1766</v>
      </c>
      <c r="F902" s="187" t="s">
        <v>879</v>
      </c>
      <c r="H902" s="188" t="s">
        <v>1766</v>
      </c>
      <c r="I902" s="189"/>
      <c r="L902" s="184"/>
      <c r="M902" s="190"/>
      <c r="N902" s="191"/>
      <c r="O902" s="191"/>
      <c r="P902" s="191"/>
      <c r="Q902" s="191"/>
      <c r="R902" s="191"/>
      <c r="S902" s="191"/>
      <c r="T902" s="192"/>
      <c r="AT902" s="193" t="s">
        <v>1885</v>
      </c>
      <c r="AU902" s="193" t="s">
        <v>1828</v>
      </c>
      <c r="AV902" s="12" t="s">
        <v>1767</v>
      </c>
      <c r="AW902" s="12" t="s">
        <v>1783</v>
      </c>
      <c r="AX902" s="12" t="s">
        <v>1820</v>
      </c>
      <c r="AY902" s="193" t="s">
        <v>1872</v>
      </c>
    </row>
    <row r="903" spans="2:65" s="1" customFormat="1" ht="22.5" customHeight="1">
      <c r="B903" s="160"/>
      <c r="C903" s="209" t="s">
        <v>1131</v>
      </c>
      <c r="D903" s="209" t="s">
        <v>1282</v>
      </c>
      <c r="E903" s="210" t="s">
        <v>881</v>
      </c>
      <c r="F903" s="211" t="s">
        <v>882</v>
      </c>
      <c r="G903" s="212" t="s">
        <v>1347</v>
      </c>
      <c r="H903" s="213">
        <v>10</v>
      </c>
      <c r="I903" s="214"/>
      <c r="J903" s="215">
        <f>ROUND(I903*H903,2)</f>
        <v>0</v>
      </c>
      <c r="K903" s="211" t="s">
        <v>1878</v>
      </c>
      <c r="L903" s="216"/>
      <c r="M903" s="217" t="s">
        <v>1766</v>
      </c>
      <c r="N903" s="218" t="s">
        <v>1791</v>
      </c>
      <c r="O903" s="36"/>
      <c r="P903" s="170">
        <f>O903*H903</f>
        <v>0</v>
      </c>
      <c r="Q903" s="170">
        <v>0.0031</v>
      </c>
      <c r="R903" s="170">
        <f>Q903*H903</f>
        <v>0.031</v>
      </c>
      <c r="S903" s="170">
        <v>0</v>
      </c>
      <c r="T903" s="171">
        <f>S903*H903</f>
        <v>0</v>
      </c>
      <c r="AR903" s="18" t="s">
        <v>1933</v>
      </c>
      <c r="AT903" s="18" t="s">
        <v>1282</v>
      </c>
      <c r="AU903" s="18" t="s">
        <v>1828</v>
      </c>
      <c r="AY903" s="18" t="s">
        <v>1872</v>
      </c>
      <c r="BE903" s="172">
        <f>IF(N903="základní",J903,0)</f>
        <v>0</v>
      </c>
      <c r="BF903" s="172">
        <f>IF(N903="snížená",J903,0)</f>
        <v>0</v>
      </c>
      <c r="BG903" s="172">
        <f>IF(N903="zákl. přenesená",J903,0)</f>
        <v>0</v>
      </c>
      <c r="BH903" s="172">
        <f>IF(N903="sníž. přenesená",J903,0)</f>
        <v>0</v>
      </c>
      <c r="BI903" s="172">
        <f>IF(N903="nulová",J903,0)</f>
        <v>0</v>
      </c>
      <c r="BJ903" s="18" t="s">
        <v>1767</v>
      </c>
      <c r="BK903" s="172">
        <f>ROUND(I903*H903,2)</f>
        <v>0</v>
      </c>
      <c r="BL903" s="18" t="s">
        <v>1879</v>
      </c>
      <c r="BM903" s="18" t="s">
        <v>883</v>
      </c>
    </row>
    <row r="904" spans="2:47" s="1" customFormat="1" ht="40.5">
      <c r="B904" s="35"/>
      <c r="D904" s="173" t="s">
        <v>1881</v>
      </c>
      <c r="F904" s="174" t="s">
        <v>884</v>
      </c>
      <c r="I904" s="134"/>
      <c r="L904" s="35"/>
      <c r="M904" s="65"/>
      <c r="N904" s="36"/>
      <c r="O904" s="36"/>
      <c r="P904" s="36"/>
      <c r="Q904" s="36"/>
      <c r="R904" s="36"/>
      <c r="S904" s="36"/>
      <c r="T904" s="66"/>
      <c r="AT904" s="18" t="s">
        <v>1881</v>
      </c>
      <c r="AU904" s="18" t="s">
        <v>1828</v>
      </c>
    </row>
    <row r="905" spans="2:51" s="12" customFormat="1" ht="13.5">
      <c r="B905" s="184"/>
      <c r="D905" s="173" t="s">
        <v>1885</v>
      </c>
      <c r="E905" s="197" t="s">
        <v>1766</v>
      </c>
      <c r="F905" s="198" t="s">
        <v>878</v>
      </c>
      <c r="H905" s="193" t="s">
        <v>1766</v>
      </c>
      <c r="I905" s="189"/>
      <c r="L905" s="184"/>
      <c r="M905" s="190"/>
      <c r="N905" s="191"/>
      <c r="O905" s="191"/>
      <c r="P905" s="191"/>
      <c r="Q905" s="191"/>
      <c r="R905" s="191"/>
      <c r="S905" s="191"/>
      <c r="T905" s="192"/>
      <c r="AT905" s="193" t="s">
        <v>1885</v>
      </c>
      <c r="AU905" s="193" t="s">
        <v>1828</v>
      </c>
      <c r="AV905" s="12" t="s">
        <v>1767</v>
      </c>
      <c r="AW905" s="12" t="s">
        <v>1783</v>
      </c>
      <c r="AX905" s="12" t="s">
        <v>1820</v>
      </c>
      <c r="AY905" s="193" t="s">
        <v>1872</v>
      </c>
    </row>
    <row r="906" spans="2:51" s="11" customFormat="1" ht="13.5">
      <c r="B906" s="176"/>
      <c r="D906" s="185" t="s">
        <v>1885</v>
      </c>
      <c r="E906" s="194" t="s">
        <v>1766</v>
      </c>
      <c r="F906" s="195" t="s">
        <v>683</v>
      </c>
      <c r="H906" s="196">
        <v>10</v>
      </c>
      <c r="I906" s="180"/>
      <c r="L906" s="176"/>
      <c r="M906" s="181"/>
      <c r="N906" s="182"/>
      <c r="O906" s="182"/>
      <c r="P906" s="182"/>
      <c r="Q906" s="182"/>
      <c r="R906" s="182"/>
      <c r="S906" s="182"/>
      <c r="T906" s="183"/>
      <c r="AT906" s="177" t="s">
        <v>1885</v>
      </c>
      <c r="AU906" s="177" t="s">
        <v>1828</v>
      </c>
      <c r="AV906" s="11" t="s">
        <v>1828</v>
      </c>
      <c r="AW906" s="11" t="s">
        <v>1783</v>
      </c>
      <c r="AX906" s="11" t="s">
        <v>1767</v>
      </c>
      <c r="AY906" s="177" t="s">
        <v>1872</v>
      </c>
    </row>
    <row r="907" spans="2:65" s="1" customFormat="1" ht="22.5" customHeight="1">
      <c r="B907" s="160"/>
      <c r="C907" s="209" t="s">
        <v>1142</v>
      </c>
      <c r="D907" s="209" t="s">
        <v>1282</v>
      </c>
      <c r="E907" s="210" t="s">
        <v>886</v>
      </c>
      <c r="F907" s="211" t="s">
        <v>887</v>
      </c>
      <c r="G907" s="212" t="s">
        <v>1347</v>
      </c>
      <c r="H907" s="213">
        <v>30</v>
      </c>
      <c r="I907" s="214"/>
      <c r="J907" s="215">
        <f>ROUND(I907*H907,2)</f>
        <v>0</v>
      </c>
      <c r="K907" s="211" t="s">
        <v>1878</v>
      </c>
      <c r="L907" s="216"/>
      <c r="M907" s="217" t="s">
        <v>1766</v>
      </c>
      <c r="N907" s="218" t="s">
        <v>1791</v>
      </c>
      <c r="O907" s="36"/>
      <c r="P907" s="170">
        <f>O907*H907</f>
        <v>0</v>
      </c>
      <c r="Q907" s="170">
        <v>0.002</v>
      </c>
      <c r="R907" s="170">
        <f>Q907*H907</f>
        <v>0.06</v>
      </c>
      <c r="S907" s="170">
        <v>0</v>
      </c>
      <c r="T907" s="171">
        <f>S907*H907</f>
        <v>0</v>
      </c>
      <c r="AR907" s="18" t="s">
        <v>1933</v>
      </c>
      <c r="AT907" s="18" t="s">
        <v>1282</v>
      </c>
      <c r="AU907" s="18" t="s">
        <v>1828</v>
      </c>
      <c r="AY907" s="18" t="s">
        <v>1872</v>
      </c>
      <c r="BE907" s="172">
        <f>IF(N907="základní",J907,0)</f>
        <v>0</v>
      </c>
      <c r="BF907" s="172">
        <f>IF(N907="snížená",J907,0)</f>
        <v>0</v>
      </c>
      <c r="BG907" s="172">
        <f>IF(N907="zákl. přenesená",J907,0)</f>
        <v>0</v>
      </c>
      <c r="BH907" s="172">
        <f>IF(N907="sníž. přenesená",J907,0)</f>
        <v>0</v>
      </c>
      <c r="BI907" s="172">
        <f>IF(N907="nulová",J907,0)</f>
        <v>0</v>
      </c>
      <c r="BJ907" s="18" t="s">
        <v>1767</v>
      </c>
      <c r="BK907" s="172">
        <f>ROUND(I907*H907,2)</f>
        <v>0</v>
      </c>
      <c r="BL907" s="18" t="s">
        <v>1879</v>
      </c>
      <c r="BM907" s="18" t="s">
        <v>888</v>
      </c>
    </row>
    <row r="908" spans="2:47" s="1" customFormat="1" ht="40.5">
      <c r="B908" s="35"/>
      <c r="D908" s="173" t="s">
        <v>1881</v>
      </c>
      <c r="F908" s="174" t="s">
        <v>889</v>
      </c>
      <c r="I908" s="134"/>
      <c r="L908" s="35"/>
      <c r="M908" s="65"/>
      <c r="N908" s="36"/>
      <c r="O908" s="36"/>
      <c r="P908" s="36"/>
      <c r="Q908" s="36"/>
      <c r="R908" s="36"/>
      <c r="S908" s="36"/>
      <c r="T908" s="66"/>
      <c r="AT908" s="18" t="s">
        <v>1881</v>
      </c>
      <c r="AU908" s="18" t="s">
        <v>1828</v>
      </c>
    </row>
    <row r="909" spans="2:51" s="12" customFormat="1" ht="13.5">
      <c r="B909" s="184"/>
      <c r="D909" s="173" t="s">
        <v>1885</v>
      </c>
      <c r="E909" s="197" t="s">
        <v>1766</v>
      </c>
      <c r="F909" s="198" t="s">
        <v>878</v>
      </c>
      <c r="H909" s="193" t="s">
        <v>1766</v>
      </c>
      <c r="I909" s="189"/>
      <c r="L909" s="184"/>
      <c r="M909" s="190"/>
      <c r="N909" s="191"/>
      <c r="O909" s="191"/>
      <c r="P909" s="191"/>
      <c r="Q909" s="191"/>
      <c r="R909" s="191"/>
      <c r="S909" s="191"/>
      <c r="T909" s="192"/>
      <c r="AT909" s="193" t="s">
        <v>1885</v>
      </c>
      <c r="AU909" s="193" t="s">
        <v>1828</v>
      </c>
      <c r="AV909" s="12" t="s">
        <v>1767</v>
      </c>
      <c r="AW909" s="12" t="s">
        <v>1783</v>
      </c>
      <c r="AX909" s="12" t="s">
        <v>1820</v>
      </c>
      <c r="AY909" s="193" t="s">
        <v>1872</v>
      </c>
    </row>
    <row r="910" spans="2:51" s="11" customFormat="1" ht="13.5">
      <c r="B910" s="176"/>
      <c r="D910" s="173" t="s">
        <v>1885</v>
      </c>
      <c r="E910" s="177" t="s">
        <v>1766</v>
      </c>
      <c r="F910" s="178" t="s">
        <v>681</v>
      </c>
      <c r="H910" s="179">
        <v>15</v>
      </c>
      <c r="I910" s="180"/>
      <c r="L910" s="176"/>
      <c r="M910" s="181"/>
      <c r="N910" s="182"/>
      <c r="O910" s="182"/>
      <c r="P910" s="182"/>
      <c r="Q910" s="182"/>
      <c r="R910" s="182"/>
      <c r="S910" s="182"/>
      <c r="T910" s="183"/>
      <c r="AT910" s="177" t="s">
        <v>1885</v>
      </c>
      <c r="AU910" s="177" t="s">
        <v>1828</v>
      </c>
      <c r="AV910" s="11" t="s">
        <v>1828</v>
      </c>
      <c r="AW910" s="11" t="s">
        <v>1783</v>
      </c>
      <c r="AX910" s="11" t="s">
        <v>1820</v>
      </c>
      <c r="AY910" s="177" t="s">
        <v>1872</v>
      </c>
    </row>
    <row r="911" spans="2:51" s="11" customFormat="1" ht="13.5">
      <c r="B911" s="176"/>
      <c r="D911" s="173" t="s">
        <v>1885</v>
      </c>
      <c r="E911" s="177" t="s">
        <v>1766</v>
      </c>
      <c r="F911" s="178" t="s">
        <v>682</v>
      </c>
      <c r="H911" s="179">
        <v>14</v>
      </c>
      <c r="I911" s="180"/>
      <c r="L911" s="176"/>
      <c r="M911" s="181"/>
      <c r="N911" s="182"/>
      <c r="O911" s="182"/>
      <c r="P911" s="182"/>
      <c r="Q911" s="182"/>
      <c r="R911" s="182"/>
      <c r="S911" s="182"/>
      <c r="T911" s="183"/>
      <c r="AT911" s="177" t="s">
        <v>1885</v>
      </c>
      <c r="AU911" s="177" t="s">
        <v>1828</v>
      </c>
      <c r="AV911" s="11" t="s">
        <v>1828</v>
      </c>
      <c r="AW911" s="11" t="s">
        <v>1783</v>
      </c>
      <c r="AX911" s="11" t="s">
        <v>1820</v>
      </c>
      <c r="AY911" s="177" t="s">
        <v>1872</v>
      </c>
    </row>
    <row r="912" spans="2:51" s="11" customFormat="1" ht="13.5">
      <c r="B912" s="176"/>
      <c r="D912" s="173" t="s">
        <v>1885</v>
      </c>
      <c r="E912" s="177" t="s">
        <v>1766</v>
      </c>
      <c r="F912" s="178" t="s">
        <v>680</v>
      </c>
      <c r="H912" s="179">
        <v>1</v>
      </c>
      <c r="I912" s="180"/>
      <c r="L912" s="176"/>
      <c r="M912" s="181"/>
      <c r="N912" s="182"/>
      <c r="O912" s="182"/>
      <c r="P912" s="182"/>
      <c r="Q912" s="182"/>
      <c r="R912" s="182"/>
      <c r="S912" s="182"/>
      <c r="T912" s="183"/>
      <c r="AT912" s="177" t="s">
        <v>1885</v>
      </c>
      <c r="AU912" s="177" t="s">
        <v>1828</v>
      </c>
      <c r="AV912" s="11" t="s">
        <v>1828</v>
      </c>
      <c r="AW912" s="11" t="s">
        <v>1783</v>
      </c>
      <c r="AX912" s="11" t="s">
        <v>1820</v>
      </c>
      <c r="AY912" s="177" t="s">
        <v>1872</v>
      </c>
    </row>
    <row r="913" spans="2:51" s="13" customFormat="1" ht="13.5">
      <c r="B913" s="199"/>
      <c r="D913" s="185" t="s">
        <v>1885</v>
      </c>
      <c r="E913" s="200" t="s">
        <v>1766</v>
      </c>
      <c r="F913" s="201" t="s">
        <v>1916</v>
      </c>
      <c r="H913" s="202">
        <v>30</v>
      </c>
      <c r="I913" s="203"/>
      <c r="L913" s="199"/>
      <c r="M913" s="204"/>
      <c r="N913" s="205"/>
      <c r="O913" s="205"/>
      <c r="P913" s="205"/>
      <c r="Q913" s="205"/>
      <c r="R913" s="205"/>
      <c r="S913" s="205"/>
      <c r="T913" s="206"/>
      <c r="AT913" s="207" t="s">
        <v>1885</v>
      </c>
      <c r="AU913" s="207" t="s">
        <v>1828</v>
      </c>
      <c r="AV913" s="13" t="s">
        <v>1879</v>
      </c>
      <c r="AW913" s="13" t="s">
        <v>1783</v>
      </c>
      <c r="AX913" s="13" t="s">
        <v>1767</v>
      </c>
      <c r="AY913" s="207" t="s">
        <v>1872</v>
      </c>
    </row>
    <row r="914" spans="2:65" s="1" customFormat="1" ht="22.5" customHeight="1">
      <c r="B914" s="160"/>
      <c r="C914" s="209" t="s">
        <v>1152</v>
      </c>
      <c r="D914" s="209" t="s">
        <v>1282</v>
      </c>
      <c r="E914" s="210" t="s">
        <v>891</v>
      </c>
      <c r="F914" s="211" t="s">
        <v>892</v>
      </c>
      <c r="G914" s="212" t="s">
        <v>1347</v>
      </c>
      <c r="H914" s="213">
        <v>41</v>
      </c>
      <c r="I914" s="214"/>
      <c r="J914" s="215">
        <f>ROUND(I914*H914,2)</f>
        <v>0</v>
      </c>
      <c r="K914" s="211" t="s">
        <v>1878</v>
      </c>
      <c r="L914" s="216"/>
      <c r="M914" s="217" t="s">
        <v>1766</v>
      </c>
      <c r="N914" s="218" t="s">
        <v>1791</v>
      </c>
      <c r="O914" s="36"/>
      <c r="P914" s="170">
        <f>O914*H914</f>
        <v>0</v>
      </c>
      <c r="Q914" s="170">
        <v>0.0061</v>
      </c>
      <c r="R914" s="170">
        <f>Q914*H914</f>
        <v>0.2501</v>
      </c>
      <c r="S914" s="170">
        <v>0</v>
      </c>
      <c r="T914" s="171">
        <f>S914*H914</f>
        <v>0</v>
      </c>
      <c r="AR914" s="18" t="s">
        <v>1933</v>
      </c>
      <c r="AT914" s="18" t="s">
        <v>1282</v>
      </c>
      <c r="AU914" s="18" t="s">
        <v>1828</v>
      </c>
      <c r="AY914" s="18" t="s">
        <v>1872</v>
      </c>
      <c r="BE914" s="172">
        <f>IF(N914="základní",J914,0)</f>
        <v>0</v>
      </c>
      <c r="BF914" s="172">
        <f>IF(N914="snížená",J914,0)</f>
        <v>0</v>
      </c>
      <c r="BG914" s="172">
        <f>IF(N914="zákl. přenesená",J914,0)</f>
        <v>0</v>
      </c>
      <c r="BH914" s="172">
        <f>IF(N914="sníž. přenesená",J914,0)</f>
        <v>0</v>
      </c>
      <c r="BI914" s="172">
        <f>IF(N914="nulová",J914,0)</f>
        <v>0</v>
      </c>
      <c r="BJ914" s="18" t="s">
        <v>1767</v>
      </c>
      <c r="BK914" s="172">
        <f>ROUND(I914*H914,2)</f>
        <v>0</v>
      </c>
      <c r="BL914" s="18" t="s">
        <v>1879</v>
      </c>
      <c r="BM914" s="18" t="s">
        <v>893</v>
      </c>
    </row>
    <row r="915" spans="2:47" s="1" customFormat="1" ht="13.5">
      <c r="B915" s="35"/>
      <c r="D915" s="173" t="s">
        <v>1881</v>
      </c>
      <c r="F915" s="174" t="s">
        <v>894</v>
      </c>
      <c r="I915" s="134"/>
      <c r="L915" s="35"/>
      <c r="M915" s="65"/>
      <c r="N915" s="36"/>
      <c r="O915" s="36"/>
      <c r="P915" s="36"/>
      <c r="Q915" s="36"/>
      <c r="R915" s="36"/>
      <c r="S915" s="36"/>
      <c r="T915" s="66"/>
      <c r="AT915" s="18" t="s">
        <v>1881</v>
      </c>
      <c r="AU915" s="18" t="s">
        <v>1828</v>
      </c>
    </row>
    <row r="916" spans="2:51" s="11" customFormat="1" ht="13.5">
      <c r="B916" s="176"/>
      <c r="D916" s="185" t="s">
        <v>1885</v>
      </c>
      <c r="E916" s="194" t="s">
        <v>1766</v>
      </c>
      <c r="F916" s="195" t="s">
        <v>685</v>
      </c>
      <c r="H916" s="196">
        <v>41</v>
      </c>
      <c r="I916" s="180"/>
      <c r="L916" s="176"/>
      <c r="M916" s="181"/>
      <c r="N916" s="182"/>
      <c r="O916" s="182"/>
      <c r="P916" s="182"/>
      <c r="Q916" s="182"/>
      <c r="R916" s="182"/>
      <c r="S916" s="182"/>
      <c r="T916" s="183"/>
      <c r="AT916" s="177" t="s">
        <v>1885</v>
      </c>
      <c r="AU916" s="177" t="s">
        <v>1828</v>
      </c>
      <c r="AV916" s="11" t="s">
        <v>1828</v>
      </c>
      <c r="AW916" s="11" t="s">
        <v>1783</v>
      </c>
      <c r="AX916" s="11" t="s">
        <v>1767</v>
      </c>
      <c r="AY916" s="177" t="s">
        <v>1872</v>
      </c>
    </row>
    <row r="917" spans="2:65" s="1" customFormat="1" ht="22.5" customHeight="1">
      <c r="B917" s="160"/>
      <c r="C917" s="209" t="s">
        <v>1158</v>
      </c>
      <c r="D917" s="209" t="s">
        <v>1282</v>
      </c>
      <c r="E917" s="210" t="s">
        <v>897</v>
      </c>
      <c r="F917" s="211" t="s">
        <v>898</v>
      </c>
      <c r="G917" s="212" t="s">
        <v>1347</v>
      </c>
      <c r="H917" s="213">
        <v>41</v>
      </c>
      <c r="I917" s="214"/>
      <c r="J917" s="215">
        <f>ROUND(I917*H917,2)</f>
        <v>0</v>
      </c>
      <c r="K917" s="211" t="s">
        <v>1878</v>
      </c>
      <c r="L917" s="216"/>
      <c r="M917" s="217" t="s">
        <v>1766</v>
      </c>
      <c r="N917" s="218" t="s">
        <v>1791</v>
      </c>
      <c r="O917" s="36"/>
      <c r="P917" s="170">
        <f>O917*H917</f>
        <v>0</v>
      </c>
      <c r="Q917" s="170">
        <v>0.003</v>
      </c>
      <c r="R917" s="170">
        <f>Q917*H917</f>
        <v>0.123</v>
      </c>
      <c r="S917" s="170">
        <v>0</v>
      </c>
      <c r="T917" s="171">
        <f>S917*H917</f>
        <v>0</v>
      </c>
      <c r="AR917" s="18" t="s">
        <v>1933</v>
      </c>
      <c r="AT917" s="18" t="s">
        <v>1282</v>
      </c>
      <c r="AU917" s="18" t="s">
        <v>1828</v>
      </c>
      <c r="AY917" s="18" t="s">
        <v>1872</v>
      </c>
      <c r="BE917" s="172">
        <f>IF(N917="základní",J917,0)</f>
        <v>0</v>
      </c>
      <c r="BF917" s="172">
        <f>IF(N917="snížená",J917,0)</f>
        <v>0</v>
      </c>
      <c r="BG917" s="172">
        <f>IF(N917="zákl. přenesená",J917,0)</f>
        <v>0</v>
      </c>
      <c r="BH917" s="172">
        <f>IF(N917="sníž. přenesená",J917,0)</f>
        <v>0</v>
      </c>
      <c r="BI917" s="172">
        <f>IF(N917="nulová",J917,0)</f>
        <v>0</v>
      </c>
      <c r="BJ917" s="18" t="s">
        <v>1767</v>
      </c>
      <c r="BK917" s="172">
        <f>ROUND(I917*H917,2)</f>
        <v>0</v>
      </c>
      <c r="BL917" s="18" t="s">
        <v>1879</v>
      </c>
      <c r="BM917" s="18" t="s">
        <v>899</v>
      </c>
    </row>
    <row r="918" spans="2:47" s="1" customFormat="1" ht="13.5">
      <c r="B918" s="35"/>
      <c r="D918" s="173" t="s">
        <v>1881</v>
      </c>
      <c r="F918" s="174" t="s">
        <v>900</v>
      </c>
      <c r="I918" s="134"/>
      <c r="L918" s="35"/>
      <c r="M918" s="65"/>
      <c r="N918" s="36"/>
      <c r="O918" s="36"/>
      <c r="P918" s="36"/>
      <c r="Q918" s="36"/>
      <c r="R918" s="36"/>
      <c r="S918" s="36"/>
      <c r="T918" s="66"/>
      <c r="AT918" s="18" t="s">
        <v>1881</v>
      </c>
      <c r="AU918" s="18" t="s">
        <v>1828</v>
      </c>
    </row>
    <row r="919" spans="2:51" s="11" customFormat="1" ht="13.5">
      <c r="B919" s="176"/>
      <c r="D919" s="185" t="s">
        <v>1885</v>
      </c>
      <c r="E919" s="194" t="s">
        <v>1766</v>
      </c>
      <c r="F919" s="195" t="s">
        <v>685</v>
      </c>
      <c r="H919" s="196">
        <v>41</v>
      </c>
      <c r="I919" s="180"/>
      <c r="L919" s="176"/>
      <c r="M919" s="181"/>
      <c r="N919" s="182"/>
      <c r="O919" s="182"/>
      <c r="P919" s="182"/>
      <c r="Q919" s="182"/>
      <c r="R919" s="182"/>
      <c r="S919" s="182"/>
      <c r="T919" s="183"/>
      <c r="AT919" s="177" t="s">
        <v>1885</v>
      </c>
      <c r="AU919" s="177" t="s">
        <v>1828</v>
      </c>
      <c r="AV919" s="11" t="s">
        <v>1828</v>
      </c>
      <c r="AW919" s="11" t="s">
        <v>1783</v>
      </c>
      <c r="AX919" s="11" t="s">
        <v>1767</v>
      </c>
      <c r="AY919" s="177" t="s">
        <v>1872</v>
      </c>
    </row>
    <row r="920" spans="2:65" s="1" customFormat="1" ht="22.5" customHeight="1">
      <c r="B920" s="160"/>
      <c r="C920" s="209" t="s">
        <v>1163</v>
      </c>
      <c r="D920" s="209" t="s">
        <v>1282</v>
      </c>
      <c r="E920" s="210" t="s">
        <v>902</v>
      </c>
      <c r="F920" s="211" t="s">
        <v>903</v>
      </c>
      <c r="G920" s="212" t="s">
        <v>1347</v>
      </c>
      <c r="H920" s="213">
        <v>41</v>
      </c>
      <c r="I920" s="214"/>
      <c r="J920" s="215">
        <f>ROUND(I920*H920,2)</f>
        <v>0</v>
      </c>
      <c r="K920" s="211" t="s">
        <v>1878</v>
      </c>
      <c r="L920" s="216"/>
      <c r="M920" s="217" t="s">
        <v>1766</v>
      </c>
      <c r="N920" s="218" t="s">
        <v>1791</v>
      </c>
      <c r="O920" s="36"/>
      <c r="P920" s="170">
        <f>O920*H920</f>
        <v>0</v>
      </c>
      <c r="Q920" s="170">
        <v>0.0001</v>
      </c>
      <c r="R920" s="170">
        <f>Q920*H920</f>
        <v>0.0041</v>
      </c>
      <c r="S920" s="170">
        <v>0</v>
      </c>
      <c r="T920" s="171">
        <f>S920*H920</f>
        <v>0</v>
      </c>
      <c r="AR920" s="18" t="s">
        <v>1933</v>
      </c>
      <c r="AT920" s="18" t="s">
        <v>1282</v>
      </c>
      <c r="AU920" s="18" t="s">
        <v>1828</v>
      </c>
      <c r="AY920" s="18" t="s">
        <v>1872</v>
      </c>
      <c r="BE920" s="172">
        <f>IF(N920="základní",J920,0)</f>
        <v>0</v>
      </c>
      <c r="BF920" s="172">
        <f>IF(N920="snížená",J920,0)</f>
        <v>0</v>
      </c>
      <c r="BG920" s="172">
        <f>IF(N920="zákl. přenesená",J920,0)</f>
        <v>0</v>
      </c>
      <c r="BH920" s="172">
        <f>IF(N920="sníž. přenesená",J920,0)</f>
        <v>0</v>
      </c>
      <c r="BI920" s="172">
        <f>IF(N920="nulová",J920,0)</f>
        <v>0</v>
      </c>
      <c r="BJ920" s="18" t="s">
        <v>1767</v>
      </c>
      <c r="BK920" s="172">
        <f>ROUND(I920*H920,2)</f>
        <v>0</v>
      </c>
      <c r="BL920" s="18" t="s">
        <v>1879</v>
      </c>
      <c r="BM920" s="18" t="s">
        <v>904</v>
      </c>
    </row>
    <row r="921" spans="2:47" s="1" customFormat="1" ht="27">
      <c r="B921" s="35"/>
      <c r="D921" s="173" t="s">
        <v>1881</v>
      </c>
      <c r="F921" s="174" t="s">
        <v>905</v>
      </c>
      <c r="I921" s="134"/>
      <c r="L921" s="35"/>
      <c r="M921" s="65"/>
      <c r="N921" s="36"/>
      <c r="O921" s="36"/>
      <c r="P921" s="36"/>
      <c r="Q921" s="36"/>
      <c r="R921" s="36"/>
      <c r="S921" s="36"/>
      <c r="T921" s="66"/>
      <c r="AT921" s="18" t="s">
        <v>1881</v>
      </c>
      <c r="AU921" s="18" t="s">
        <v>1828</v>
      </c>
    </row>
    <row r="922" spans="2:51" s="11" customFormat="1" ht="13.5">
      <c r="B922" s="176"/>
      <c r="D922" s="185" t="s">
        <v>1885</v>
      </c>
      <c r="E922" s="194" t="s">
        <v>1766</v>
      </c>
      <c r="F922" s="195" t="s">
        <v>685</v>
      </c>
      <c r="H922" s="196">
        <v>41</v>
      </c>
      <c r="I922" s="180"/>
      <c r="L922" s="176"/>
      <c r="M922" s="181"/>
      <c r="N922" s="182"/>
      <c r="O922" s="182"/>
      <c r="P922" s="182"/>
      <c r="Q922" s="182"/>
      <c r="R922" s="182"/>
      <c r="S922" s="182"/>
      <c r="T922" s="183"/>
      <c r="AT922" s="177" t="s">
        <v>1885</v>
      </c>
      <c r="AU922" s="177" t="s">
        <v>1828</v>
      </c>
      <c r="AV922" s="11" t="s">
        <v>1828</v>
      </c>
      <c r="AW922" s="11" t="s">
        <v>1783</v>
      </c>
      <c r="AX922" s="11" t="s">
        <v>1767</v>
      </c>
      <c r="AY922" s="177" t="s">
        <v>1872</v>
      </c>
    </row>
    <row r="923" spans="2:65" s="1" customFormat="1" ht="22.5" customHeight="1">
      <c r="B923" s="160"/>
      <c r="C923" s="209" t="s">
        <v>1170</v>
      </c>
      <c r="D923" s="209" t="s">
        <v>1282</v>
      </c>
      <c r="E923" s="210" t="s">
        <v>907</v>
      </c>
      <c r="F923" s="211" t="s">
        <v>908</v>
      </c>
      <c r="G923" s="212" t="s">
        <v>1347</v>
      </c>
      <c r="H923" s="213">
        <v>82</v>
      </c>
      <c r="I923" s="214"/>
      <c r="J923" s="215">
        <f>ROUND(I923*H923,2)</f>
        <v>0</v>
      </c>
      <c r="K923" s="211" t="s">
        <v>1878</v>
      </c>
      <c r="L923" s="216"/>
      <c r="M923" s="217" t="s">
        <v>1766</v>
      </c>
      <c r="N923" s="218" t="s">
        <v>1791</v>
      </c>
      <c r="O923" s="36"/>
      <c r="P923" s="170">
        <f>O923*H923</f>
        <v>0</v>
      </c>
      <c r="Q923" s="170">
        <v>0.00035</v>
      </c>
      <c r="R923" s="170">
        <f>Q923*H923</f>
        <v>0.0287</v>
      </c>
      <c r="S923" s="170">
        <v>0</v>
      </c>
      <c r="T923" s="171">
        <f>S923*H923</f>
        <v>0</v>
      </c>
      <c r="AR923" s="18" t="s">
        <v>1933</v>
      </c>
      <c r="AT923" s="18" t="s">
        <v>1282</v>
      </c>
      <c r="AU923" s="18" t="s">
        <v>1828</v>
      </c>
      <c r="AY923" s="18" t="s">
        <v>1872</v>
      </c>
      <c r="BE923" s="172">
        <f>IF(N923="základní",J923,0)</f>
        <v>0</v>
      </c>
      <c r="BF923" s="172">
        <f>IF(N923="snížená",J923,0)</f>
        <v>0</v>
      </c>
      <c r="BG923" s="172">
        <f>IF(N923="zákl. přenesená",J923,0)</f>
        <v>0</v>
      </c>
      <c r="BH923" s="172">
        <f>IF(N923="sníž. přenesená",J923,0)</f>
        <v>0</v>
      </c>
      <c r="BI923" s="172">
        <f>IF(N923="nulová",J923,0)</f>
        <v>0</v>
      </c>
      <c r="BJ923" s="18" t="s">
        <v>1767</v>
      </c>
      <c r="BK923" s="172">
        <f>ROUND(I923*H923,2)</f>
        <v>0</v>
      </c>
      <c r="BL923" s="18" t="s">
        <v>1879</v>
      </c>
      <c r="BM923" s="18" t="s">
        <v>909</v>
      </c>
    </row>
    <row r="924" spans="2:47" s="1" customFormat="1" ht="13.5">
      <c r="B924" s="35"/>
      <c r="D924" s="173" t="s">
        <v>1881</v>
      </c>
      <c r="F924" s="174" t="s">
        <v>908</v>
      </c>
      <c r="I924" s="134"/>
      <c r="L924" s="35"/>
      <c r="M924" s="65"/>
      <c r="N924" s="36"/>
      <c r="O924" s="36"/>
      <c r="P924" s="36"/>
      <c r="Q924" s="36"/>
      <c r="R924" s="36"/>
      <c r="S924" s="36"/>
      <c r="T924" s="66"/>
      <c r="AT924" s="18" t="s">
        <v>1881</v>
      </c>
      <c r="AU924" s="18" t="s">
        <v>1828</v>
      </c>
    </row>
    <row r="925" spans="2:51" s="11" customFormat="1" ht="13.5">
      <c r="B925" s="176"/>
      <c r="D925" s="185" t="s">
        <v>1885</v>
      </c>
      <c r="E925" s="194" t="s">
        <v>1766</v>
      </c>
      <c r="F925" s="195" t="s">
        <v>686</v>
      </c>
      <c r="H925" s="196">
        <v>82</v>
      </c>
      <c r="I925" s="180"/>
      <c r="L925" s="176"/>
      <c r="M925" s="181"/>
      <c r="N925" s="182"/>
      <c r="O925" s="182"/>
      <c r="P925" s="182"/>
      <c r="Q925" s="182"/>
      <c r="R925" s="182"/>
      <c r="S925" s="182"/>
      <c r="T925" s="183"/>
      <c r="AT925" s="177" t="s">
        <v>1885</v>
      </c>
      <c r="AU925" s="177" t="s">
        <v>1828</v>
      </c>
      <c r="AV925" s="11" t="s">
        <v>1828</v>
      </c>
      <c r="AW925" s="11" t="s">
        <v>1783</v>
      </c>
      <c r="AX925" s="11" t="s">
        <v>1767</v>
      </c>
      <c r="AY925" s="177" t="s">
        <v>1872</v>
      </c>
    </row>
    <row r="926" spans="2:65" s="1" customFormat="1" ht="31.5" customHeight="1">
      <c r="B926" s="160"/>
      <c r="C926" s="161" t="s">
        <v>687</v>
      </c>
      <c r="D926" s="161" t="s">
        <v>1874</v>
      </c>
      <c r="E926" s="162" t="s">
        <v>943</v>
      </c>
      <c r="F926" s="163" t="s">
        <v>944</v>
      </c>
      <c r="G926" s="164" t="s">
        <v>1877</v>
      </c>
      <c r="H926" s="165">
        <v>8</v>
      </c>
      <c r="I926" s="166"/>
      <c r="J926" s="167">
        <f>ROUND(I926*H926,2)</f>
        <v>0</v>
      </c>
      <c r="K926" s="163" t="s">
        <v>1878</v>
      </c>
      <c r="L926" s="35"/>
      <c r="M926" s="168" t="s">
        <v>1766</v>
      </c>
      <c r="N926" s="169" t="s">
        <v>1791</v>
      </c>
      <c r="O926" s="36"/>
      <c r="P926" s="170">
        <f>O926*H926</f>
        <v>0</v>
      </c>
      <c r="Q926" s="170">
        <v>0.0026</v>
      </c>
      <c r="R926" s="170">
        <f>Q926*H926</f>
        <v>0.0208</v>
      </c>
      <c r="S926" s="170">
        <v>0</v>
      </c>
      <c r="T926" s="171">
        <f>S926*H926</f>
        <v>0</v>
      </c>
      <c r="AR926" s="18" t="s">
        <v>1879</v>
      </c>
      <c r="AT926" s="18" t="s">
        <v>1874</v>
      </c>
      <c r="AU926" s="18" t="s">
        <v>1828</v>
      </c>
      <c r="AY926" s="18" t="s">
        <v>1872</v>
      </c>
      <c r="BE926" s="172">
        <f>IF(N926="základní",J926,0)</f>
        <v>0</v>
      </c>
      <c r="BF926" s="172">
        <f>IF(N926="snížená",J926,0)</f>
        <v>0</v>
      </c>
      <c r="BG926" s="172">
        <f>IF(N926="zákl. přenesená",J926,0)</f>
        <v>0</v>
      </c>
      <c r="BH926" s="172">
        <f>IF(N926="sníž. přenesená",J926,0)</f>
        <v>0</v>
      </c>
      <c r="BI926" s="172">
        <f>IF(N926="nulová",J926,0)</f>
        <v>0</v>
      </c>
      <c r="BJ926" s="18" t="s">
        <v>1767</v>
      </c>
      <c r="BK926" s="172">
        <f>ROUND(I926*H926,2)</f>
        <v>0</v>
      </c>
      <c r="BL926" s="18" t="s">
        <v>1879</v>
      </c>
      <c r="BM926" s="18" t="s">
        <v>945</v>
      </c>
    </row>
    <row r="927" spans="2:47" s="1" customFormat="1" ht="27">
      <c r="B927" s="35"/>
      <c r="D927" s="173" t="s">
        <v>1881</v>
      </c>
      <c r="F927" s="174" t="s">
        <v>946</v>
      </c>
      <c r="I927" s="134"/>
      <c r="L927" s="35"/>
      <c r="M927" s="65"/>
      <c r="N927" s="36"/>
      <c r="O927" s="36"/>
      <c r="P927" s="36"/>
      <c r="Q927" s="36"/>
      <c r="R927" s="36"/>
      <c r="S927" s="36"/>
      <c r="T927" s="66"/>
      <c r="AT927" s="18" t="s">
        <v>1881</v>
      </c>
      <c r="AU927" s="18" t="s">
        <v>1828</v>
      </c>
    </row>
    <row r="928" spans="2:47" s="1" customFormat="1" ht="108">
      <c r="B928" s="35"/>
      <c r="D928" s="173" t="s">
        <v>1883</v>
      </c>
      <c r="F928" s="175" t="s">
        <v>916</v>
      </c>
      <c r="I928" s="134"/>
      <c r="L928" s="35"/>
      <c r="M928" s="65"/>
      <c r="N928" s="36"/>
      <c r="O928" s="36"/>
      <c r="P928" s="36"/>
      <c r="Q928" s="36"/>
      <c r="R928" s="36"/>
      <c r="S928" s="36"/>
      <c r="T928" s="66"/>
      <c r="AT928" s="18" t="s">
        <v>1883</v>
      </c>
      <c r="AU928" s="18" t="s">
        <v>1828</v>
      </c>
    </row>
    <row r="929" spans="2:51" s="12" customFormat="1" ht="13.5">
      <c r="B929" s="184"/>
      <c r="D929" s="173" t="s">
        <v>1885</v>
      </c>
      <c r="E929" s="197" t="s">
        <v>1766</v>
      </c>
      <c r="F929" s="198" t="s">
        <v>917</v>
      </c>
      <c r="H929" s="193" t="s">
        <v>1766</v>
      </c>
      <c r="I929" s="189"/>
      <c r="L929" s="184"/>
      <c r="M929" s="190"/>
      <c r="N929" s="191"/>
      <c r="O929" s="191"/>
      <c r="P929" s="191"/>
      <c r="Q929" s="191"/>
      <c r="R929" s="191"/>
      <c r="S929" s="191"/>
      <c r="T929" s="192"/>
      <c r="AT929" s="193" t="s">
        <v>1885</v>
      </c>
      <c r="AU929" s="193" t="s">
        <v>1828</v>
      </c>
      <c r="AV929" s="12" t="s">
        <v>1767</v>
      </c>
      <c r="AW929" s="12" t="s">
        <v>1783</v>
      </c>
      <c r="AX929" s="12" t="s">
        <v>1820</v>
      </c>
      <c r="AY929" s="193" t="s">
        <v>1872</v>
      </c>
    </row>
    <row r="930" spans="2:51" s="11" customFormat="1" ht="13.5">
      <c r="B930" s="176"/>
      <c r="D930" s="185" t="s">
        <v>1885</v>
      </c>
      <c r="E930" s="194" t="s">
        <v>1766</v>
      </c>
      <c r="F930" s="195" t="s">
        <v>688</v>
      </c>
      <c r="H930" s="196">
        <v>8</v>
      </c>
      <c r="I930" s="180"/>
      <c r="L930" s="176"/>
      <c r="M930" s="181"/>
      <c r="N930" s="182"/>
      <c r="O930" s="182"/>
      <c r="P930" s="182"/>
      <c r="Q930" s="182"/>
      <c r="R930" s="182"/>
      <c r="S930" s="182"/>
      <c r="T930" s="183"/>
      <c r="AT930" s="177" t="s">
        <v>1885</v>
      </c>
      <c r="AU930" s="177" t="s">
        <v>1828</v>
      </c>
      <c r="AV930" s="11" t="s">
        <v>1828</v>
      </c>
      <c r="AW930" s="11" t="s">
        <v>1783</v>
      </c>
      <c r="AX930" s="11" t="s">
        <v>1767</v>
      </c>
      <c r="AY930" s="177" t="s">
        <v>1872</v>
      </c>
    </row>
    <row r="931" spans="2:65" s="1" customFormat="1" ht="22.5" customHeight="1">
      <c r="B931" s="160"/>
      <c r="C931" s="161" t="s">
        <v>689</v>
      </c>
      <c r="D931" s="161" t="s">
        <v>1874</v>
      </c>
      <c r="E931" s="162" t="s">
        <v>963</v>
      </c>
      <c r="F931" s="163" t="s">
        <v>964</v>
      </c>
      <c r="G931" s="164" t="s">
        <v>1877</v>
      </c>
      <c r="H931" s="165">
        <v>8</v>
      </c>
      <c r="I931" s="166"/>
      <c r="J931" s="167">
        <f>ROUND(I931*H931,2)</f>
        <v>0</v>
      </c>
      <c r="K931" s="163" t="s">
        <v>1878</v>
      </c>
      <c r="L931" s="35"/>
      <c r="M931" s="168" t="s">
        <v>1766</v>
      </c>
      <c r="N931" s="169" t="s">
        <v>1791</v>
      </c>
      <c r="O931" s="36"/>
      <c r="P931" s="170">
        <f>O931*H931</f>
        <v>0</v>
      </c>
      <c r="Q931" s="170">
        <v>1E-05</v>
      </c>
      <c r="R931" s="170">
        <f>Q931*H931</f>
        <v>8E-05</v>
      </c>
      <c r="S931" s="170">
        <v>0</v>
      </c>
      <c r="T931" s="171">
        <f>S931*H931</f>
        <v>0</v>
      </c>
      <c r="AR931" s="18" t="s">
        <v>1879</v>
      </c>
      <c r="AT931" s="18" t="s">
        <v>1874</v>
      </c>
      <c r="AU931" s="18" t="s">
        <v>1828</v>
      </c>
      <c r="AY931" s="18" t="s">
        <v>1872</v>
      </c>
      <c r="BE931" s="172">
        <f>IF(N931="základní",J931,0)</f>
        <v>0</v>
      </c>
      <c r="BF931" s="172">
        <f>IF(N931="snížená",J931,0)</f>
        <v>0</v>
      </c>
      <c r="BG931" s="172">
        <f>IF(N931="zákl. přenesená",J931,0)</f>
        <v>0</v>
      </c>
      <c r="BH931" s="172">
        <f>IF(N931="sníž. přenesená",J931,0)</f>
        <v>0</v>
      </c>
      <c r="BI931" s="172">
        <f>IF(N931="nulová",J931,0)</f>
        <v>0</v>
      </c>
      <c r="BJ931" s="18" t="s">
        <v>1767</v>
      </c>
      <c r="BK931" s="172">
        <f>ROUND(I931*H931,2)</f>
        <v>0</v>
      </c>
      <c r="BL931" s="18" t="s">
        <v>1879</v>
      </c>
      <c r="BM931" s="18" t="s">
        <v>965</v>
      </c>
    </row>
    <row r="932" spans="2:47" s="1" customFormat="1" ht="27">
      <c r="B932" s="35"/>
      <c r="D932" s="173" t="s">
        <v>1881</v>
      </c>
      <c r="F932" s="174" t="s">
        <v>966</v>
      </c>
      <c r="I932" s="134"/>
      <c r="L932" s="35"/>
      <c r="M932" s="65"/>
      <c r="N932" s="36"/>
      <c r="O932" s="36"/>
      <c r="P932" s="36"/>
      <c r="Q932" s="36"/>
      <c r="R932" s="36"/>
      <c r="S932" s="36"/>
      <c r="T932" s="66"/>
      <c r="AT932" s="18" t="s">
        <v>1881</v>
      </c>
      <c r="AU932" s="18" t="s">
        <v>1828</v>
      </c>
    </row>
    <row r="933" spans="2:47" s="1" customFormat="1" ht="40.5">
      <c r="B933" s="35"/>
      <c r="D933" s="185" t="s">
        <v>1883</v>
      </c>
      <c r="F933" s="208" t="s">
        <v>956</v>
      </c>
      <c r="I933" s="134"/>
      <c r="L933" s="35"/>
      <c r="M933" s="65"/>
      <c r="N933" s="36"/>
      <c r="O933" s="36"/>
      <c r="P933" s="36"/>
      <c r="Q933" s="36"/>
      <c r="R933" s="36"/>
      <c r="S933" s="36"/>
      <c r="T933" s="66"/>
      <c r="AT933" s="18" t="s">
        <v>1883</v>
      </c>
      <c r="AU933" s="18" t="s">
        <v>1828</v>
      </c>
    </row>
    <row r="934" spans="2:65" s="1" customFormat="1" ht="22.5" customHeight="1">
      <c r="B934" s="160"/>
      <c r="C934" s="161" t="s">
        <v>690</v>
      </c>
      <c r="D934" s="161" t="s">
        <v>1874</v>
      </c>
      <c r="E934" s="162" t="s">
        <v>981</v>
      </c>
      <c r="F934" s="163" t="s">
        <v>982</v>
      </c>
      <c r="G934" s="164" t="s">
        <v>1920</v>
      </c>
      <c r="H934" s="165">
        <v>702</v>
      </c>
      <c r="I934" s="166"/>
      <c r="J934" s="167">
        <f>ROUND(I934*H934,2)</f>
        <v>0</v>
      </c>
      <c r="K934" s="163" t="s">
        <v>1878</v>
      </c>
      <c r="L934" s="35"/>
      <c r="M934" s="168" t="s">
        <v>1766</v>
      </c>
      <c r="N934" s="169" t="s">
        <v>1791</v>
      </c>
      <c r="O934" s="36"/>
      <c r="P934" s="170">
        <f>O934*H934</f>
        <v>0</v>
      </c>
      <c r="Q934" s="170">
        <v>0.08978</v>
      </c>
      <c r="R934" s="170">
        <f>Q934*H934</f>
        <v>63.02556</v>
      </c>
      <c r="S934" s="170">
        <v>0</v>
      </c>
      <c r="T934" s="171">
        <f>S934*H934</f>
        <v>0</v>
      </c>
      <c r="AR934" s="18" t="s">
        <v>1879</v>
      </c>
      <c r="AT934" s="18" t="s">
        <v>1874</v>
      </c>
      <c r="AU934" s="18" t="s">
        <v>1828</v>
      </c>
      <c r="AY934" s="18" t="s">
        <v>1872</v>
      </c>
      <c r="BE934" s="172">
        <f>IF(N934="základní",J934,0)</f>
        <v>0</v>
      </c>
      <c r="BF934" s="172">
        <f>IF(N934="snížená",J934,0)</f>
        <v>0</v>
      </c>
      <c r="BG934" s="172">
        <f>IF(N934="zákl. přenesená",J934,0)</f>
        <v>0</v>
      </c>
      <c r="BH934" s="172">
        <f>IF(N934="sníž. přenesená",J934,0)</f>
        <v>0</v>
      </c>
      <c r="BI934" s="172">
        <f>IF(N934="nulová",J934,0)</f>
        <v>0</v>
      </c>
      <c r="BJ934" s="18" t="s">
        <v>1767</v>
      </c>
      <c r="BK934" s="172">
        <f>ROUND(I934*H934,2)</f>
        <v>0</v>
      </c>
      <c r="BL934" s="18" t="s">
        <v>1879</v>
      </c>
      <c r="BM934" s="18" t="s">
        <v>983</v>
      </c>
    </row>
    <row r="935" spans="2:47" s="1" customFormat="1" ht="40.5">
      <c r="B935" s="35"/>
      <c r="D935" s="173" t="s">
        <v>1881</v>
      </c>
      <c r="F935" s="174" t="s">
        <v>984</v>
      </c>
      <c r="I935" s="134"/>
      <c r="L935" s="35"/>
      <c r="M935" s="65"/>
      <c r="N935" s="36"/>
      <c r="O935" s="36"/>
      <c r="P935" s="36"/>
      <c r="Q935" s="36"/>
      <c r="R935" s="36"/>
      <c r="S935" s="36"/>
      <c r="T935" s="66"/>
      <c r="AT935" s="18" t="s">
        <v>1881</v>
      </c>
      <c r="AU935" s="18" t="s">
        <v>1828</v>
      </c>
    </row>
    <row r="936" spans="2:47" s="1" customFormat="1" ht="135">
      <c r="B936" s="35"/>
      <c r="D936" s="173" t="s">
        <v>1883</v>
      </c>
      <c r="F936" s="175" t="s">
        <v>971</v>
      </c>
      <c r="I936" s="134"/>
      <c r="L936" s="35"/>
      <c r="M936" s="65"/>
      <c r="N936" s="36"/>
      <c r="O936" s="36"/>
      <c r="P936" s="36"/>
      <c r="Q936" s="36"/>
      <c r="R936" s="36"/>
      <c r="S936" s="36"/>
      <c r="T936" s="66"/>
      <c r="AT936" s="18" t="s">
        <v>1883</v>
      </c>
      <c r="AU936" s="18" t="s">
        <v>1828</v>
      </c>
    </row>
    <row r="937" spans="2:51" s="12" customFormat="1" ht="13.5">
      <c r="B937" s="184"/>
      <c r="D937" s="173" t="s">
        <v>1885</v>
      </c>
      <c r="E937" s="197" t="s">
        <v>1766</v>
      </c>
      <c r="F937" s="198" t="s">
        <v>985</v>
      </c>
      <c r="H937" s="193" t="s">
        <v>1766</v>
      </c>
      <c r="I937" s="189"/>
      <c r="L937" s="184"/>
      <c r="M937" s="190"/>
      <c r="N937" s="191"/>
      <c r="O937" s="191"/>
      <c r="P937" s="191"/>
      <c r="Q937" s="191"/>
      <c r="R937" s="191"/>
      <c r="S937" s="191"/>
      <c r="T937" s="192"/>
      <c r="AT937" s="193" t="s">
        <v>1885</v>
      </c>
      <c r="AU937" s="193" t="s">
        <v>1828</v>
      </c>
      <c r="AV937" s="12" t="s">
        <v>1767</v>
      </c>
      <c r="AW937" s="12" t="s">
        <v>1783</v>
      </c>
      <c r="AX937" s="12" t="s">
        <v>1820</v>
      </c>
      <c r="AY937" s="193" t="s">
        <v>1872</v>
      </c>
    </row>
    <row r="938" spans="2:51" s="11" customFormat="1" ht="13.5">
      <c r="B938" s="176"/>
      <c r="D938" s="173" t="s">
        <v>1885</v>
      </c>
      <c r="E938" s="177" t="s">
        <v>1766</v>
      </c>
      <c r="F938" s="178" t="s">
        <v>691</v>
      </c>
      <c r="H938" s="179">
        <v>180</v>
      </c>
      <c r="I938" s="180"/>
      <c r="L938" s="176"/>
      <c r="M938" s="181"/>
      <c r="N938" s="182"/>
      <c r="O938" s="182"/>
      <c r="P938" s="182"/>
      <c r="Q938" s="182"/>
      <c r="R938" s="182"/>
      <c r="S938" s="182"/>
      <c r="T938" s="183"/>
      <c r="AT938" s="177" t="s">
        <v>1885</v>
      </c>
      <c r="AU938" s="177" t="s">
        <v>1828</v>
      </c>
      <c r="AV938" s="11" t="s">
        <v>1828</v>
      </c>
      <c r="AW938" s="11" t="s">
        <v>1783</v>
      </c>
      <c r="AX938" s="11" t="s">
        <v>1820</v>
      </c>
      <c r="AY938" s="177" t="s">
        <v>1872</v>
      </c>
    </row>
    <row r="939" spans="2:51" s="11" customFormat="1" ht="13.5">
      <c r="B939" s="176"/>
      <c r="D939" s="173" t="s">
        <v>1885</v>
      </c>
      <c r="E939" s="177" t="s">
        <v>1766</v>
      </c>
      <c r="F939" s="178" t="s">
        <v>692</v>
      </c>
      <c r="H939" s="179">
        <v>495</v>
      </c>
      <c r="I939" s="180"/>
      <c r="L939" s="176"/>
      <c r="M939" s="181"/>
      <c r="N939" s="182"/>
      <c r="O939" s="182"/>
      <c r="P939" s="182"/>
      <c r="Q939" s="182"/>
      <c r="R939" s="182"/>
      <c r="S939" s="182"/>
      <c r="T939" s="183"/>
      <c r="AT939" s="177" t="s">
        <v>1885</v>
      </c>
      <c r="AU939" s="177" t="s">
        <v>1828</v>
      </c>
      <c r="AV939" s="11" t="s">
        <v>1828</v>
      </c>
      <c r="AW939" s="11" t="s">
        <v>1783</v>
      </c>
      <c r="AX939" s="11" t="s">
        <v>1820</v>
      </c>
      <c r="AY939" s="177" t="s">
        <v>1872</v>
      </c>
    </row>
    <row r="940" spans="2:51" s="11" customFormat="1" ht="13.5">
      <c r="B940" s="176"/>
      <c r="D940" s="173" t="s">
        <v>1885</v>
      </c>
      <c r="E940" s="177" t="s">
        <v>1766</v>
      </c>
      <c r="F940" s="178" t="s">
        <v>1766</v>
      </c>
      <c r="H940" s="179">
        <v>0</v>
      </c>
      <c r="I940" s="180"/>
      <c r="L940" s="176"/>
      <c r="M940" s="181"/>
      <c r="N940" s="182"/>
      <c r="O940" s="182"/>
      <c r="P940" s="182"/>
      <c r="Q940" s="182"/>
      <c r="R940" s="182"/>
      <c r="S940" s="182"/>
      <c r="T940" s="183"/>
      <c r="AT940" s="177" t="s">
        <v>1885</v>
      </c>
      <c r="AU940" s="177" t="s">
        <v>1828</v>
      </c>
      <c r="AV940" s="11" t="s">
        <v>1828</v>
      </c>
      <c r="AW940" s="11" t="s">
        <v>1783</v>
      </c>
      <c r="AX940" s="11" t="s">
        <v>1820</v>
      </c>
      <c r="AY940" s="177" t="s">
        <v>1872</v>
      </c>
    </row>
    <row r="941" spans="2:51" s="11" customFormat="1" ht="13.5">
      <c r="B941" s="176"/>
      <c r="D941" s="173" t="s">
        <v>1885</v>
      </c>
      <c r="E941" s="177" t="s">
        <v>1766</v>
      </c>
      <c r="F941" s="178" t="s">
        <v>693</v>
      </c>
      <c r="H941" s="179">
        <v>27</v>
      </c>
      <c r="I941" s="180"/>
      <c r="L941" s="176"/>
      <c r="M941" s="181"/>
      <c r="N941" s="182"/>
      <c r="O941" s="182"/>
      <c r="P941" s="182"/>
      <c r="Q941" s="182"/>
      <c r="R941" s="182"/>
      <c r="S941" s="182"/>
      <c r="T941" s="183"/>
      <c r="AT941" s="177" t="s">
        <v>1885</v>
      </c>
      <c r="AU941" s="177" t="s">
        <v>1828</v>
      </c>
      <c r="AV941" s="11" t="s">
        <v>1828</v>
      </c>
      <c r="AW941" s="11" t="s">
        <v>1783</v>
      </c>
      <c r="AX941" s="11" t="s">
        <v>1820</v>
      </c>
      <c r="AY941" s="177" t="s">
        <v>1872</v>
      </c>
    </row>
    <row r="942" spans="2:51" s="12" customFormat="1" ht="13.5">
      <c r="B942" s="184"/>
      <c r="D942" s="173" t="s">
        <v>1885</v>
      </c>
      <c r="E942" s="197" t="s">
        <v>1766</v>
      </c>
      <c r="F942" s="198" t="s">
        <v>313</v>
      </c>
      <c r="H942" s="193" t="s">
        <v>1766</v>
      </c>
      <c r="I942" s="189"/>
      <c r="L942" s="184"/>
      <c r="M942" s="190"/>
      <c r="N942" s="191"/>
      <c r="O942" s="191"/>
      <c r="P942" s="191"/>
      <c r="Q942" s="191"/>
      <c r="R942" s="191"/>
      <c r="S942" s="191"/>
      <c r="T942" s="192"/>
      <c r="AT942" s="193" t="s">
        <v>1885</v>
      </c>
      <c r="AU942" s="193" t="s">
        <v>1828</v>
      </c>
      <c r="AV942" s="12" t="s">
        <v>1767</v>
      </c>
      <c r="AW942" s="12" t="s">
        <v>1783</v>
      </c>
      <c r="AX942" s="12" t="s">
        <v>1820</v>
      </c>
      <c r="AY942" s="193" t="s">
        <v>1872</v>
      </c>
    </row>
    <row r="943" spans="2:51" s="13" customFormat="1" ht="13.5">
      <c r="B943" s="199"/>
      <c r="D943" s="185" t="s">
        <v>1885</v>
      </c>
      <c r="E943" s="200" t="s">
        <v>1766</v>
      </c>
      <c r="F943" s="201" t="s">
        <v>1916</v>
      </c>
      <c r="H943" s="202">
        <v>702</v>
      </c>
      <c r="I943" s="203"/>
      <c r="L943" s="199"/>
      <c r="M943" s="204"/>
      <c r="N943" s="205"/>
      <c r="O943" s="205"/>
      <c r="P943" s="205"/>
      <c r="Q943" s="205"/>
      <c r="R943" s="205"/>
      <c r="S943" s="205"/>
      <c r="T943" s="206"/>
      <c r="AT943" s="207" t="s">
        <v>1885</v>
      </c>
      <c r="AU943" s="207" t="s">
        <v>1828</v>
      </c>
      <c r="AV943" s="13" t="s">
        <v>1879</v>
      </c>
      <c r="AW943" s="13" t="s">
        <v>1783</v>
      </c>
      <c r="AX943" s="13" t="s">
        <v>1767</v>
      </c>
      <c r="AY943" s="207" t="s">
        <v>1872</v>
      </c>
    </row>
    <row r="944" spans="2:65" s="1" customFormat="1" ht="22.5" customHeight="1">
      <c r="B944" s="160"/>
      <c r="C944" s="209" t="s">
        <v>694</v>
      </c>
      <c r="D944" s="209" t="s">
        <v>1282</v>
      </c>
      <c r="E944" s="210" t="s">
        <v>990</v>
      </c>
      <c r="F944" s="211" t="s">
        <v>991</v>
      </c>
      <c r="G944" s="212" t="s">
        <v>1877</v>
      </c>
      <c r="H944" s="213">
        <v>71.604</v>
      </c>
      <c r="I944" s="214"/>
      <c r="J944" s="215">
        <f>ROUND(I944*H944,2)</f>
        <v>0</v>
      </c>
      <c r="K944" s="211" t="s">
        <v>1878</v>
      </c>
      <c r="L944" s="216"/>
      <c r="M944" s="217" t="s">
        <v>1766</v>
      </c>
      <c r="N944" s="218" t="s">
        <v>1791</v>
      </c>
      <c r="O944" s="36"/>
      <c r="P944" s="170">
        <f>O944*H944</f>
        <v>0</v>
      </c>
      <c r="Q944" s="170">
        <v>0.176</v>
      </c>
      <c r="R944" s="170">
        <f>Q944*H944</f>
        <v>12.602303999999998</v>
      </c>
      <c r="S944" s="170">
        <v>0</v>
      </c>
      <c r="T944" s="171">
        <f>S944*H944</f>
        <v>0</v>
      </c>
      <c r="AR944" s="18" t="s">
        <v>1933</v>
      </c>
      <c r="AT944" s="18" t="s">
        <v>1282</v>
      </c>
      <c r="AU944" s="18" t="s">
        <v>1828</v>
      </c>
      <c r="AY944" s="18" t="s">
        <v>1872</v>
      </c>
      <c r="BE944" s="172">
        <f>IF(N944="základní",J944,0)</f>
        <v>0</v>
      </c>
      <c r="BF944" s="172">
        <f>IF(N944="snížená",J944,0)</f>
        <v>0</v>
      </c>
      <c r="BG944" s="172">
        <f>IF(N944="zákl. přenesená",J944,0)</f>
        <v>0</v>
      </c>
      <c r="BH944" s="172">
        <f>IF(N944="sníž. přenesená",J944,0)</f>
        <v>0</v>
      </c>
      <c r="BI944" s="172">
        <f>IF(N944="nulová",J944,0)</f>
        <v>0</v>
      </c>
      <c r="BJ944" s="18" t="s">
        <v>1767</v>
      </c>
      <c r="BK944" s="172">
        <f>ROUND(I944*H944,2)</f>
        <v>0</v>
      </c>
      <c r="BL944" s="18" t="s">
        <v>1879</v>
      </c>
      <c r="BM944" s="18" t="s">
        <v>992</v>
      </c>
    </row>
    <row r="945" spans="2:47" s="1" customFormat="1" ht="40.5">
      <c r="B945" s="35"/>
      <c r="D945" s="173" t="s">
        <v>1881</v>
      </c>
      <c r="F945" s="174" t="s">
        <v>993</v>
      </c>
      <c r="I945" s="134"/>
      <c r="L945" s="35"/>
      <c r="M945" s="65"/>
      <c r="N945" s="36"/>
      <c r="O945" s="36"/>
      <c r="P945" s="36"/>
      <c r="Q945" s="36"/>
      <c r="R945" s="36"/>
      <c r="S945" s="36"/>
      <c r="T945" s="66"/>
      <c r="AT945" s="18" t="s">
        <v>1881</v>
      </c>
      <c r="AU945" s="18" t="s">
        <v>1828</v>
      </c>
    </row>
    <row r="946" spans="2:51" s="11" customFormat="1" ht="13.5">
      <c r="B946" s="176"/>
      <c r="D946" s="185" t="s">
        <v>1885</v>
      </c>
      <c r="F946" s="195" t="s">
        <v>695</v>
      </c>
      <c r="H946" s="196">
        <v>71.604</v>
      </c>
      <c r="I946" s="180"/>
      <c r="L946" s="176"/>
      <c r="M946" s="181"/>
      <c r="N946" s="182"/>
      <c r="O946" s="182"/>
      <c r="P946" s="182"/>
      <c r="Q946" s="182"/>
      <c r="R946" s="182"/>
      <c r="S946" s="182"/>
      <c r="T946" s="183"/>
      <c r="AT946" s="177" t="s">
        <v>1885</v>
      </c>
      <c r="AU946" s="177" t="s">
        <v>1828</v>
      </c>
      <c r="AV946" s="11" t="s">
        <v>1828</v>
      </c>
      <c r="AW946" s="11" t="s">
        <v>1748</v>
      </c>
      <c r="AX946" s="11" t="s">
        <v>1767</v>
      </c>
      <c r="AY946" s="177" t="s">
        <v>1872</v>
      </c>
    </row>
    <row r="947" spans="2:65" s="1" customFormat="1" ht="31.5" customHeight="1">
      <c r="B947" s="160"/>
      <c r="C947" s="161" t="s">
        <v>696</v>
      </c>
      <c r="D947" s="161" t="s">
        <v>1874</v>
      </c>
      <c r="E947" s="162" t="s">
        <v>996</v>
      </c>
      <c r="F947" s="163" t="s">
        <v>997</v>
      </c>
      <c r="G947" s="164" t="s">
        <v>1920</v>
      </c>
      <c r="H947" s="165">
        <v>2055.86</v>
      </c>
      <c r="I947" s="166"/>
      <c r="J947" s="167">
        <f>ROUND(I947*H947,2)</f>
        <v>0</v>
      </c>
      <c r="K947" s="163" t="s">
        <v>1878</v>
      </c>
      <c r="L947" s="35"/>
      <c r="M947" s="168" t="s">
        <v>1766</v>
      </c>
      <c r="N947" s="169" t="s">
        <v>1791</v>
      </c>
      <c r="O947" s="36"/>
      <c r="P947" s="170">
        <f>O947*H947</f>
        <v>0</v>
      </c>
      <c r="Q947" s="170">
        <v>0.1554</v>
      </c>
      <c r="R947" s="170">
        <f>Q947*H947</f>
        <v>319.48064400000004</v>
      </c>
      <c r="S947" s="170">
        <v>0</v>
      </c>
      <c r="T947" s="171">
        <f>S947*H947</f>
        <v>0</v>
      </c>
      <c r="AR947" s="18" t="s">
        <v>1879</v>
      </c>
      <c r="AT947" s="18" t="s">
        <v>1874</v>
      </c>
      <c r="AU947" s="18" t="s">
        <v>1828</v>
      </c>
      <c r="AY947" s="18" t="s">
        <v>1872</v>
      </c>
      <c r="BE947" s="172">
        <f>IF(N947="základní",J947,0)</f>
        <v>0</v>
      </c>
      <c r="BF947" s="172">
        <f>IF(N947="snížená",J947,0)</f>
        <v>0</v>
      </c>
      <c r="BG947" s="172">
        <f>IF(N947="zákl. přenesená",J947,0)</f>
        <v>0</v>
      </c>
      <c r="BH947" s="172">
        <f>IF(N947="sníž. přenesená",J947,0)</f>
        <v>0</v>
      </c>
      <c r="BI947" s="172">
        <f>IF(N947="nulová",J947,0)</f>
        <v>0</v>
      </c>
      <c r="BJ947" s="18" t="s">
        <v>1767</v>
      </c>
      <c r="BK947" s="172">
        <f>ROUND(I947*H947,2)</f>
        <v>0</v>
      </c>
      <c r="BL947" s="18" t="s">
        <v>1879</v>
      </c>
      <c r="BM947" s="18" t="s">
        <v>998</v>
      </c>
    </row>
    <row r="948" spans="2:47" s="1" customFormat="1" ht="40.5">
      <c r="B948" s="35"/>
      <c r="D948" s="173" t="s">
        <v>1881</v>
      </c>
      <c r="F948" s="174" t="s">
        <v>999</v>
      </c>
      <c r="I948" s="134"/>
      <c r="L948" s="35"/>
      <c r="M948" s="65"/>
      <c r="N948" s="36"/>
      <c r="O948" s="36"/>
      <c r="P948" s="36"/>
      <c r="Q948" s="36"/>
      <c r="R948" s="36"/>
      <c r="S948" s="36"/>
      <c r="T948" s="66"/>
      <c r="AT948" s="18" t="s">
        <v>1881</v>
      </c>
      <c r="AU948" s="18" t="s">
        <v>1828</v>
      </c>
    </row>
    <row r="949" spans="2:47" s="1" customFormat="1" ht="94.5">
      <c r="B949" s="35"/>
      <c r="D949" s="173" t="s">
        <v>1883</v>
      </c>
      <c r="F949" s="175" t="s">
        <v>1000</v>
      </c>
      <c r="I949" s="134"/>
      <c r="L949" s="35"/>
      <c r="M949" s="65"/>
      <c r="N949" s="36"/>
      <c r="O949" s="36"/>
      <c r="P949" s="36"/>
      <c r="Q949" s="36"/>
      <c r="R949" s="36"/>
      <c r="S949" s="36"/>
      <c r="T949" s="66"/>
      <c r="AT949" s="18" t="s">
        <v>1883</v>
      </c>
      <c r="AU949" s="18" t="s">
        <v>1828</v>
      </c>
    </row>
    <row r="950" spans="2:51" s="12" customFormat="1" ht="13.5">
      <c r="B950" s="184"/>
      <c r="D950" s="173" t="s">
        <v>1885</v>
      </c>
      <c r="E950" s="197" t="s">
        <v>1766</v>
      </c>
      <c r="F950" s="198" t="s">
        <v>697</v>
      </c>
      <c r="H950" s="193" t="s">
        <v>1766</v>
      </c>
      <c r="I950" s="189"/>
      <c r="L950" s="184"/>
      <c r="M950" s="190"/>
      <c r="N950" s="191"/>
      <c r="O950" s="191"/>
      <c r="P950" s="191"/>
      <c r="Q950" s="191"/>
      <c r="R950" s="191"/>
      <c r="S950" s="191"/>
      <c r="T950" s="192"/>
      <c r="AT950" s="193" t="s">
        <v>1885</v>
      </c>
      <c r="AU950" s="193" t="s">
        <v>1828</v>
      </c>
      <c r="AV950" s="12" t="s">
        <v>1767</v>
      </c>
      <c r="AW950" s="12" t="s">
        <v>1783</v>
      </c>
      <c r="AX950" s="12" t="s">
        <v>1820</v>
      </c>
      <c r="AY950" s="193" t="s">
        <v>1872</v>
      </c>
    </row>
    <row r="951" spans="2:51" s="11" customFormat="1" ht="13.5">
      <c r="B951" s="176"/>
      <c r="D951" s="173" t="s">
        <v>1885</v>
      </c>
      <c r="E951" s="177" t="s">
        <v>1766</v>
      </c>
      <c r="F951" s="178" t="s">
        <v>698</v>
      </c>
      <c r="H951" s="179">
        <v>136</v>
      </c>
      <c r="I951" s="180"/>
      <c r="L951" s="176"/>
      <c r="M951" s="181"/>
      <c r="N951" s="182"/>
      <c r="O951" s="182"/>
      <c r="P951" s="182"/>
      <c r="Q951" s="182"/>
      <c r="R951" s="182"/>
      <c r="S951" s="182"/>
      <c r="T951" s="183"/>
      <c r="AT951" s="177" t="s">
        <v>1885</v>
      </c>
      <c r="AU951" s="177" t="s">
        <v>1828</v>
      </c>
      <c r="AV951" s="11" t="s">
        <v>1828</v>
      </c>
      <c r="AW951" s="11" t="s">
        <v>1783</v>
      </c>
      <c r="AX951" s="11" t="s">
        <v>1820</v>
      </c>
      <c r="AY951" s="177" t="s">
        <v>1872</v>
      </c>
    </row>
    <row r="952" spans="2:51" s="11" customFormat="1" ht="13.5">
      <c r="B952" s="176"/>
      <c r="D952" s="173" t="s">
        <v>1885</v>
      </c>
      <c r="E952" s="177" t="s">
        <v>1766</v>
      </c>
      <c r="F952" s="178" t="s">
        <v>699</v>
      </c>
      <c r="H952" s="179">
        <v>54</v>
      </c>
      <c r="I952" s="180"/>
      <c r="L952" s="176"/>
      <c r="M952" s="181"/>
      <c r="N952" s="182"/>
      <c r="O952" s="182"/>
      <c r="P952" s="182"/>
      <c r="Q952" s="182"/>
      <c r="R952" s="182"/>
      <c r="S952" s="182"/>
      <c r="T952" s="183"/>
      <c r="AT952" s="177" t="s">
        <v>1885</v>
      </c>
      <c r="AU952" s="177" t="s">
        <v>1828</v>
      </c>
      <c r="AV952" s="11" t="s">
        <v>1828</v>
      </c>
      <c r="AW952" s="11" t="s">
        <v>1783</v>
      </c>
      <c r="AX952" s="11" t="s">
        <v>1820</v>
      </c>
      <c r="AY952" s="177" t="s">
        <v>1872</v>
      </c>
    </row>
    <row r="953" spans="2:51" s="11" customFormat="1" ht="13.5">
      <c r="B953" s="176"/>
      <c r="D953" s="173" t="s">
        <v>1885</v>
      </c>
      <c r="E953" s="177" t="s">
        <v>1766</v>
      </c>
      <c r="F953" s="178" t="s">
        <v>700</v>
      </c>
      <c r="H953" s="179">
        <v>1.56</v>
      </c>
      <c r="I953" s="180"/>
      <c r="L953" s="176"/>
      <c r="M953" s="181"/>
      <c r="N953" s="182"/>
      <c r="O953" s="182"/>
      <c r="P953" s="182"/>
      <c r="Q953" s="182"/>
      <c r="R953" s="182"/>
      <c r="S953" s="182"/>
      <c r="T953" s="183"/>
      <c r="AT953" s="177" t="s">
        <v>1885</v>
      </c>
      <c r="AU953" s="177" t="s">
        <v>1828</v>
      </c>
      <c r="AV953" s="11" t="s">
        <v>1828</v>
      </c>
      <c r="AW953" s="11" t="s">
        <v>1783</v>
      </c>
      <c r="AX953" s="11" t="s">
        <v>1820</v>
      </c>
      <c r="AY953" s="177" t="s">
        <v>1872</v>
      </c>
    </row>
    <row r="954" spans="2:51" s="11" customFormat="1" ht="13.5">
      <c r="B954" s="176"/>
      <c r="D954" s="173" t="s">
        <v>1885</v>
      </c>
      <c r="E954" s="177" t="s">
        <v>1766</v>
      </c>
      <c r="F954" s="178" t="s">
        <v>701</v>
      </c>
      <c r="H954" s="179">
        <v>50</v>
      </c>
      <c r="I954" s="180"/>
      <c r="L954" s="176"/>
      <c r="M954" s="181"/>
      <c r="N954" s="182"/>
      <c r="O954" s="182"/>
      <c r="P954" s="182"/>
      <c r="Q954" s="182"/>
      <c r="R954" s="182"/>
      <c r="S954" s="182"/>
      <c r="T954" s="183"/>
      <c r="AT954" s="177" t="s">
        <v>1885</v>
      </c>
      <c r="AU954" s="177" t="s">
        <v>1828</v>
      </c>
      <c r="AV954" s="11" t="s">
        <v>1828</v>
      </c>
      <c r="AW954" s="11" t="s">
        <v>1783</v>
      </c>
      <c r="AX954" s="11" t="s">
        <v>1820</v>
      </c>
      <c r="AY954" s="177" t="s">
        <v>1872</v>
      </c>
    </row>
    <row r="955" spans="2:51" s="11" customFormat="1" ht="13.5">
      <c r="B955" s="176"/>
      <c r="D955" s="173" t="s">
        <v>1885</v>
      </c>
      <c r="E955" s="177" t="s">
        <v>1766</v>
      </c>
      <c r="F955" s="178" t="s">
        <v>702</v>
      </c>
      <c r="H955" s="179">
        <v>47</v>
      </c>
      <c r="I955" s="180"/>
      <c r="L955" s="176"/>
      <c r="M955" s="181"/>
      <c r="N955" s="182"/>
      <c r="O955" s="182"/>
      <c r="P955" s="182"/>
      <c r="Q955" s="182"/>
      <c r="R955" s="182"/>
      <c r="S955" s="182"/>
      <c r="T955" s="183"/>
      <c r="AT955" s="177" t="s">
        <v>1885</v>
      </c>
      <c r="AU955" s="177" t="s">
        <v>1828</v>
      </c>
      <c r="AV955" s="11" t="s">
        <v>1828</v>
      </c>
      <c r="AW955" s="11" t="s">
        <v>1783</v>
      </c>
      <c r="AX955" s="11" t="s">
        <v>1820</v>
      </c>
      <c r="AY955" s="177" t="s">
        <v>1872</v>
      </c>
    </row>
    <row r="956" spans="2:51" s="11" customFormat="1" ht="13.5">
      <c r="B956" s="176"/>
      <c r="D956" s="173" t="s">
        <v>1885</v>
      </c>
      <c r="E956" s="177" t="s">
        <v>1766</v>
      </c>
      <c r="F956" s="178" t="s">
        <v>703</v>
      </c>
      <c r="H956" s="179">
        <v>780</v>
      </c>
      <c r="I956" s="180"/>
      <c r="L956" s="176"/>
      <c r="M956" s="181"/>
      <c r="N956" s="182"/>
      <c r="O956" s="182"/>
      <c r="P956" s="182"/>
      <c r="Q956" s="182"/>
      <c r="R956" s="182"/>
      <c r="S956" s="182"/>
      <c r="T956" s="183"/>
      <c r="AT956" s="177" t="s">
        <v>1885</v>
      </c>
      <c r="AU956" s="177" t="s">
        <v>1828</v>
      </c>
      <c r="AV956" s="11" t="s">
        <v>1828</v>
      </c>
      <c r="AW956" s="11" t="s">
        <v>1783</v>
      </c>
      <c r="AX956" s="11" t="s">
        <v>1820</v>
      </c>
      <c r="AY956" s="177" t="s">
        <v>1872</v>
      </c>
    </row>
    <row r="957" spans="2:51" s="14" customFormat="1" ht="13.5">
      <c r="B957" s="227"/>
      <c r="D957" s="173" t="s">
        <v>1885</v>
      </c>
      <c r="E957" s="228" t="s">
        <v>1766</v>
      </c>
      <c r="F957" s="229" t="s">
        <v>704</v>
      </c>
      <c r="H957" s="230">
        <v>1068.56</v>
      </c>
      <c r="I957" s="231"/>
      <c r="L957" s="227"/>
      <c r="M957" s="232"/>
      <c r="N957" s="233"/>
      <c r="O957" s="233"/>
      <c r="P957" s="233"/>
      <c r="Q957" s="233"/>
      <c r="R957" s="233"/>
      <c r="S957" s="233"/>
      <c r="T957" s="234"/>
      <c r="AT957" s="228" t="s">
        <v>1885</v>
      </c>
      <c r="AU957" s="228" t="s">
        <v>1828</v>
      </c>
      <c r="AV957" s="14" t="s">
        <v>1894</v>
      </c>
      <c r="AW957" s="14" t="s">
        <v>1783</v>
      </c>
      <c r="AX957" s="14" t="s">
        <v>1820</v>
      </c>
      <c r="AY957" s="228" t="s">
        <v>1872</v>
      </c>
    </row>
    <row r="958" spans="2:51" s="11" customFormat="1" ht="13.5">
      <c r="B958" s="176"/>
      <c r="D958" s="173" t="s">
        <v>1885</v>
      </c>
      <c r="E958" s="177" t="s">
        <v>1766</v>
      </c>
      <c r="F958" s="178" t="s">
        <v>1766</v>
      </c>
      <c r="H958" s="179">
        <v>0</v>
      </c>
      <c r="I958" s="180"/>
      <c r="L958" s="176"/>
      <c r="M958" s="181"/>
      <c r="N958" s="182"/>
      <c r="O958" s="182"/>
      <c r="P958" s="182"/>
      <c r="Q958" s="182"/>
      <c r="R958" s="182"/>
      <c r="S958" s="182"/>
      <c r="T958" s="183"/>
      <c r="AT958" s="177" t="s">
        <v>1885</v>
      </c>
      <c r="AU958" s="177" t="s">
        <v>1828</v>
      </c>
      <c r="AV958" s="11" t="s">
        <v>1828</v>
      </c>
      <c r="AW958" s="11" t="s">
        <v>1783</v>
      </c>
      <c r="AX958" s="11" t="s">
        <v>1820</v>
      </c>
      <c r="AY958" s="177" t="s">
        <v>1872</v>
      </c>
    </row>
    <row r="959" spans="2:51" s="12" customFormat="1" ht="13.5">
      <c r="B959" s="184"/>
      <c r="D959" s="173" t="s">
        <v>1885</v>
      </c>
      <c r="E959" s="197" t="s">
        <v>1766</v>
      </c>
      <c r="F959" s="198" t="s">
        <v>705</v>
      </c>
      <c r="H959" s="193" t="s">
        <v>1766</v>
      </c>
      <c r="I959" s="189"/>
      <c r="L959" s="184"/>
      <c r="M959" s="190"/>
      <c r="N959" s="191"/>
      <c r="O959" s="191"/>
      <c r="P959" s="191"/>
      <c r="Q959" s="191"/>
      <c r="R959" s="191"/>
      <c r="S959" s="191"/>
      <c r="T959" s="192"/>
      <c r="AT959" s="193" t="s">
        <v>1885</v>
      </c>
      <c r="AU959" s="193" t="s">
        <v>1828</v>
      </c>
      <c r="AV959" s="12" t="s">
        <v>1767</v>
      </c>
      <c r="AW959" s="12" t="s">
        <v>1783</v>
      </c>
      <c r="AX959" s="12" t="s">
        <v>1820</v>
      </c>
      <c r="AY959" s="193" t="s">
        <v>1872</v>
      </c>
    </row>
    <row r="960" spans="2:51" s="11" customFormat="1" ht="13.5">
      <c r="B960" s="176"/>
      <c r="D960" s="173" t="s">
        <v>1885</v>
      </c>
      <c r="E960" s="177" t="s">
        <v>1766</v>
      </c>
      <c r="F960" s="178" t="s">
        <v>706</v>
      </c>
      <c r="H960" s="179">
        <v>115</v>
      </c>
      <c r="I960" s="180"/>
      <c r="L960" s="176"/>
      <c r="M960" s="181"/>
      <c r="N960" s="182"/>
      <c r="O960" s="182"/>
      <c r="P960" s="182"/>
      <c r="Q960" s="182"/>
      <c r="R960" s="182"/>
      <c r="S960" s="182"/>
      <c r="T960" s="183"/>
      <c r="AT960" s="177" t="s">
        <v>1885</v>
      </c>
      <c r="AU960" s="177" t="s">
        <v>1828</v>
      </c>
      <c r="AV960" s="11" t="s">
        <v>1828</v>
      </c>
      <c r="AW960" s="11" t="s">
        <v>1783</v>
      </c>
      <c r="AX960" s="11" t="s">
        <v>1820</v>
      </c>
      <c r="AY960" s="177" t="s">
        <v>1872</v>
      </c>
    </row>
    <row r="961" spans="2:51" s="11" customFormat="1" ht="13.5">
      <c r="B961" s="176"/>
      <c r="D961" s="173" t="s">
        <v>1885</v>
      </c>
      <c r="E961" s="177" t="s">
        <v>1766</v>
      </c>
      <c r="F961" s="178" t="s">
        <v>707</v>
      </c>
      <c r="H961" s="179">
        <v>58</v>
      </c>
      <c r="I961" s="180"/>
      <c r="L961" s="176"/>
      <c r="M961" s="181"/>
      <c r="N961" s="182"/>
      <c r="O961" s="182"/>
      <c r="P961" s="182"/>
      <c r="Q961" s="182"/>
      <c r="R961" s="182"/>
      <c r="S961" s="182"/>
      <c r="T961" s="183"/>
      <c r="AT961" s="177" t="s">
        <v>1885</v>
      </c>
      <c r="AU961" s="177" t="s">
        <v>1828</v>
      </c>
      <c r="AV961" s="11" t="s">
        <v>1828</v>
      </c>
      <c r="AW961" s="11" t="s">
        <v>1783</v>
      </c>
      <c r="AX961" s="11" t="s">
        <v>1820</v>
      </c>
      <c r="AY961" s="177" t="s">
        <v>1872</v>
      </c>
    </row>
    <row r="962" spans="2:51" s="11" customFormat="1" ht="13.5">
      <c r="B962" s="176"/>
      <c r="D962" s="173" t="s">
        <v>1885</v>
      </c>
      <c r="E962" s="177" t="s">
        <v>1766</v>
      </c>
      <c r="F962" s="178" t="s">
        <v>708</v>
      </c>
      <c r="H962" s="179">
        <v>7.8</v>
      </c>
      <c r="I962" s="180"/>
      <c r="L962" s="176"/>
      <c r="M962" s="181"/>
      <c r="N962" s="182"/>
      <c r="O962" s="182"/>
      <c r="P962" s="182"/>
      <c r="Q962" s="182"/>
      <c r="R962" s="182"/>
      <c r="S962" s="182"/>
      <c r="T962" s="183"/>
      <c r="AT962" s="177" t="s">
        <v>1885</v>
      </c>
      <c r="AU962" s="177" t="s">
        <v>1828</v>
      </c>
      <c r="AV962" s="11" t="s">
        <v>1828</v>
      </c>
      <c r="AW962" s="11" t="s">
        <v>1783</v>
      </c>
      <c r="AX962" s="11" t="s">
        <v>1820</v>
      </c>
      <c r="AY962" s="177" t="s">
        <v>1872</v>
      </c>
    </row>
    <row r="963" spans="2:51" s="11" customFormat="1" ht="13.5">
      <c r="B963" s="176"/>
      <c r="D963" s="173" t="s">
        <v>1885</v>
      </c>
      <c r="E963" s="177" t="s">
        <v>1766</v>
      </c>
      <c r="F963" s="178" t="s">
        <v>709</v>
      </c>
      <c r="H963" s="179">
        <v>76.5</v>
      </c>
      <c r="I963" s="180"/>
      <c r="L963" s="176"/>
      <c r="M963" s="181"/>
      <c r="N963" s="182"/>
      <c r="O963" s="182"/>
      <c r="P963" s="182"/>
      <c r="Q963" s="182"/>
      <c r="R963" s="182"/>
      <c r="S963" s="182"/>
      <c r="T963" s="183"/>
      <c r="AT963" s="177" t="s">
        <v>1885</v>
      </c>
      <c r="AU963" s="177" t="s">
        <v>1828</v>
      </c>
      <c r="AV963" s="11" t="s">
        <v>1828</v>
      </c>
      <c r="AW963" s="11" t="s">
        <v>1783</v>
      </c>
      <c r="AX963" s="11" t="s">
        <v>1820</v>
      </c>
      <c r="AY963" s="177" t="s">
        <v>1872</v>
      </c>
    </row>
    <row r="964" spans="2:51" s="11" customFormat="1" ht="13.5">
      <c r="B964" s="176"/>
      <c r="D964" s="173" t="s">
        <v>1885</v>
      </c>
      <c r="E964" s="177" t="s">
        <v>1766</v>
      </c>
      <c r="F964" s="178" t="s">
        <v>710</v>
      </c>
      <c r="H964" s="179">
        <v>50</v>
      </c>
      <c r="I964" s="180"/>
      <c r="L964" s="176"/>
      <c r="M964" s="181"/>
      <c r="N964" s="182"/>
      <c r="O964" s="182"/>
      <c r="P964" s="182"/>
      <c r="Q964" s="182"/>
      <c r="R964" s="182"/>
      <c r="S964" s="182"/>
      <c r="T964" s="183"/>
      <c r="AT964" s="177" t="s">
        <v>1885</v>
      </c>
      <c r="AU964" s="177" t="s">
        <v>1828</v>
      </c>
      <c r="AV964" s="11" t="s">
        <v>1828</v>
      </c>
      <c r="AW964" s="11" t="s">
        <v>1783</v>
      </c>
      <c r="AX964" s="11" t="s">
        <v>1820</v>
      </c>
      <c r="AY964" s="177" t="s">
        <v>1872</v>
      </c>
    </row>
    <row r="965" spans="2:51" s="11" customFormat="1" ht="13.5">
      <c r="B965" s="176"/>
      <c r="D965" s="173" t="s">
        <v>1885</v>
      </c>
      <c r="E965" s="177" t="s">
        <v>1766</v>
      </c>
      <c r="F965" s="178" t="s">
        <v>711</v>
      </c>
      <c r="H965" s="179">
        <v>680</v>
      </c>
      <c r="I965" s="180"/>
      <c r="L965" s="176"/>
      <c r="M965" s="181"/>
      <c r="N965" s="182"/>
      <c r="O965" s="182"/>
      <c r="P965" s="182"/>
      <c r="Q965" s="182"/>
      <c r="R965" s="182"/>
      <c r="S965" s="182"/>
      <c r="T965" s="183"/>
      <c r="AT965" s="177" t="s">
        <v>1885</v>
      </c>
      <c r="AU965" s="177" t="s">
        <v>1828</v>
      </c>
      <c r="AV965" s="11" t="s">
        <v>1828</v>
      </c>
      <c r="AW965" s="11" t="s">
        <v>1783</v>
      </c>
      <c r="AX965" s="11" t="s">
        <v>1820</v>
      </c>
      <c r="AY965" s="177" t="s">
        <v>1872</v>
      </c>
    </row>
    <row r="966" spans="2:51" s="14" customFormat="1" ht="13.5">
      <c r="B966" s="227"/>
      <c r="D966" s="173" t="s">
        <v>1885</v>
      </c>
      <c r="E966" s="228" t="s">
        <v>1766</v>
      </c>
      <c r="F966" s="229" t="s">
        <v>704</v>
      </c>
      <c r="H966" s="230">
        <v>987.3</v>
      </c>
      <c r="I966" s="231"/>
      <c r="L966" s="227"/>
      <c r="M966" s="232"/>
      <c r="N966" s="233"/>
      <c r="O966" s="233"/>
      <c r="P966" s="233"/>
      <c r="Q966" s="233"/>
      <c r="R966" s="233"/>
      <c r="S966" s="233"/>
      <c r="T966" s="234"/>
      <c r="AT966" s="228" t="s">
        <v>1885</v>
      </c>
      <c r="AU966" s="228" t="s">
        <v>1828</v>
      </c>
      <c r="AV966" s="14" t="s">
        <v>1894</v>
      </c>
      <c r="AW966" s="14" t="s">
        <v>1783</v>
      </c>
      <c r="AX966" s="14" t="s">
        <v>1820</v>
      </c>
      <c r="AY966" s="228" t="s">
        <v>1872</v>
      </c>
    </row>
    <row r="967" spans="2:51" s="13" customFormat="1" ht="13.5">
      <c r="B967" s="199"/>
      <c r="D967" s="185" t="s">
        <v>1885</v>
      </c>
      <c r="E967" s="200" t="s">
        <v>1766</v>
      </c>
      <c r="F967" s="201" t="s">
        <v>1916</v>
      </c>
      <c r="H967" s="202">
        <v>2055.86</v>
      </c>
      <c r="I967" s="203"/>
      <c r="L967" s="199"/>
      <c r="M967" s="204"/>
      <c r="N967" s="205"/>
      <c r="O967" s="205"/>
      <c r="P967" s="205"/>
      <c r="Q967" s="205"/>
      <c r="R967" s="205"/>
      <c r="S967" s="205"/>
      <c r="T967" s="206"/>
      <c r="AT967" s="207" t="s">
        <v>1885</v>
      </c>
      <c r="AU967" s="207" t="s">
        <v>1828</v>
      </c>
      <c r="AV967" s="13" t="s">
        <v>1879</v>
      </c>
      <c r="AW967" s="13" t="s">
        <v>1783</v>
      </c>
      <c r="AX967" s="13" t="s">
        <v>1767</v>
      </c>
      <c r="AY967" s="207" t="s">
        <v>1872</v>
      </c>
    </row>
    <row r="968" spans="2:65" s="1" customFormat="1" ht="22.5" customHeight="1">
      <c r="B968" s="160"/>
      <c r="C968" s="209" t="s">
        <v>712</v>
      </c>
      <c r="D968" s="209" t="s">
        <v>1282</v>
      </c>
      <c r="E968" s="210" t="s">
        <v>1003</v>
      </c>
      <c r="F968" s="211" t="s">
        <v>1004</v>
      </c>
      <c r="G968" s="212" t="s">
        <v>1347</v>
      </c>
      <c r="H968" s="213">
        <v>1460</v>
      </c>
      <c r="I968" s="214"/>
      <c r="J968" s="215">
        <f>ROUND(I968*H968,2)</f>
        <v>0</v>
      </c>
      <c r="K968" s="211" t="s">
        <v>1878</v>
      </c>
      <c r="L968" s="216"/>
      <c r="M968" s="217" t="s">
        <v>1766</v>
      </c>
      <c r="N968" s="218" t="s">
        <v>1791</v>
      </c>
      <c r="O968" s="36"/>
      <c r="P968" s="170">
        <f>O968*H968</f>
        <v>0</v>
      </c>
      <c r="Q968" s="170">
        <v>0.102</v>
      </c>
      <c r="R968" s="170">
        <f>Q968*H968</f>
        <v>148.92</v>
      </c>
      <c r="S968" s="170">
        <v>0</v>
      </c>
      <c r="T968" s="171">
        <f>S968*H968</f>
        <v>0</v>
      </c>
      <c r="AR968" s="18" t="s">
        <v>1933</v>
      </c>
      <c r="AT968" s="18" t="s">
        <v>1282</v>
      </c>
      <c r="AU968" s="18" t="s">
        <v>1828</v>
      </c>
      <c r="AY968" s="18" t="s">
        <v>1872</v>
      </c>
      <c r="BE968" s="172">
        <f>IF(N968="základní",J968,0)</f>
        <v>0</v>
      </c>
      <c r="BF968" s="172">
        <f>IF(N968="snížená",J968,0)</f>
        <v>0</v>
      </c>
      <c r="BG968" s="172">
        <f>IF(N968="zákl. přenesená",J968,0)</f>
        <v>0</v>
      </c>
      <c r="BH968" s="172">
        <f>IF(N968="sníž. přenesená",J968,0)</f>
        <v>0</v>
      </c>
      <c r="BI968" s="172">
        <f>IF(N968="nulová",J968,0)</f>
        <v>0</v>
      </c>
      <c r="BJ968" s="18" t="s">
        <v>1767</v>
      </c>
      <c r="BK968" s="172">
        <f>ROUND(I968*H968,2)</f>
        <v>0</v>
      </c>
      <c r="BL968" s="18" t="s">
        <v>1879</v>
      </c>
      <c r="BM968" s="18" t="s">
        <v>1005</v>
      </c>
    </row>
    <row r="969" spans="2:47" s="1" customFormat="1" ht="27">
      <c r="B969" s="35"/>
      <c r="D969" s="173" t="s">
        <v>1881</v>
      </c>
      <c r="F969" s="174" t="s">
        <v>1006</v>
      </c>
      <c r="I969" s="134"/>
      <c r="L969" s="35"/>
      <c r="M969" s="65"/>
      <c r="N969" s="36"/>
      <c r="O969" s="36"/>
      <c r="P969" s="36"/>
      <c r="Q969" s="36"/>
      <c r="R969" s="36"/>
      <c r="S969" s="36"/>
      <c r="T969" s="66"/>
      <c r="AT969" s="18" t="s">
        <v>1881</v>
      </c>
      <c r="AU969" s="18" t="s">
        <v>1828</v>
      </c>
    </row>
    <row r="970" spans="2:51" s="12" customFormat="1" ht="13.5">
      <c r="B970" s="184"/>
      <c r="D970" s="173" t="s">
        <v>1885</v>
      </c>
      <c r="E970" s="197" t="s">
        <v>1766</v>
      </c>
      <c r="F970" s="198" t="s">
        <v>713</v>
      </c>
      <c r="H970" s="193" t="s">
        <v>1766</v>
      </c>
      <c r="I970" s="189"/>
      <c r="L970" s="184"/>
      <c r="M970" s="190"/>
      <c r="N970" s="191"/>
      <c r="O970" s="191"/>
      <c r="P970" s="191"/>
      <c r="Q970" s="191"/>
      <c r="R970" s="191"/>
      <c r="S970" s="191"/>
      <c r="T970" s="192"/>
      <c r="AT970" s="193" t="s">
        <v>1885</v>
      </c>
      <c r="AU970" s="193" t="s">
        <v>1828</v>
      </c>
      <c r="AV970" s="12" t="s">
        <v>1767</v>
      </c>
      <c r="AW970" s="12" t="s">
        <v>1783</v>
      </c>
      <c r="AX970" s="12" t="s">
        <v>1820</v>
      </c>
      <c r="AY970" s="193" t="s">
        <v>1872</v>
      </c>
    </row>
    <row r="971" spans="2:51" s="11" customFormat="1" ht="13.5">
      <c r="B971" s="176"/>
      <c r="D971" s="173" t="s">
        <v>1885</v>
      </c>
      <c r="E971" s="177" t="s">
        <v>1766</v>
      </c>
      <c r="F971" s="178" t="s">
        <v>714</v>
      </c>
      <c r="H971" s="179">
        <v>780</v>
      </c>
      <c r="I971" s="180"/>
      <c r="L971" s="176"/>
      <c r="M971" s="181"/>
      <c r="N971" s="182"/>
      <c r="O971" s="182"/>
      <c r="P971" s="182"/>
      <c r="Q971" s="182"/>
      <c r="R971" s="182"/>
      <c r="S971" s="182"/>
      <c r="T971" s="183"/>
      <c r="AT971" s="177" t="s">
        <v>1885</v>
      </c>
      <c r="AU971" s="177" t="s">
        <v>1828</v>
      </c>
      <c r="AV971" s="11" t="s">
        <v>1828</v>
      </c>
      <c r="AW971" s="11" t="s">
        <v>1783</v>
      </c>
      <c r="AX971" s="11" t="s">
        <v>1820</v>
      </c>
      <c r="AY971" s="177" t="s">
        <v>1872</v>
      </c>
    </row>
    <row r="972" spans="2:51" s="11" customFormat="1" ht="13.5">
      <c r="B972" s="176"/>
      <c r="D972" s="173" t="s">
        <v>1885</v>
      </c>
      <c r="E972" s="177" t="s">
        <v>1766</v>
      </c>
      <c r="F972" s="178" t="s">
        <v>715</v>
      </c>
      <c r="H972" s="179">
        <v>680</v>
      </c>
      <c r="I972" s="180"/>
      <c r="L972" s="176"/>
      <c r="M972" s="181"/>
      <c r="N972" s="182"/>
      <c r="O972" s="182"/>
      <c r="P972" s="182"/>
      <c r="Q972" s="182"/>
      <c r="R972" s="182"/>
      <c r="S972" s="182"/>
      <c r="T972" s="183"/>
      <c r="AT972" s="177" t="s">
        <v>1885</v>
      </c>
      <c r="AU972" s="177" t="s">
        <v>1828</v>
      </c>
      <c r="AV972" s="11" t="s">
        <v>1828</v>
      </c>
      <c r="AW972" s="11" t="s">
        <v>1783</v>
      </c>
      <c r="AX972" s="11" t="s">
        <v>1820</v>
      </c>
      <c r="AY972" s="177" t="s">
        <v>1872</v>
      </c>
    </row>
    <row r="973" spans="2:51" s="13" customFormat="1" ht="13.5">
      <c r="B973" s="199"/>
      <c r="D973" s="185" t="s">
        <v>1885</v>
      </c>
      <c r="E973" s="200" t="s">
        <v>1766</v>
      </c>
      <c r="F973" s="201" t="s">
        <v>1916</v>
      </c>
      <c r="H973" s="202">
        <v>1460</v>
      </c>
      <c r="I973" s="203"/>
      <c r="L973" s="199"/>
      <c r="M973" s="204"/>
      <c r="N973" s="205"/>
      <c r="O973" s="205"/>
      <c r="P973" s="205"/>
      <c r="Q973" s="205"/>
      <c r="R973" s="205"/>
      <c r="S973" s="205"/>
      <c r="T973" s="206"/>
      <c r="AT973" s="207" t="s">
        <v>1885</v>
      </c>
      <c r="AU973" s="207" t="s">
        <v>1828</v>
      </c>
      <c r="AV973" s="13" t="s">
        <v>1879</v>
      </c>
      <c r="AW973" s="13" t="s">
        <v>1783</v>
      </c>
      <c r="AX973" s="13" t="s">
        <v>1767</v>
      </c>
      <c r="AY973" s="207" t="s">
        <v>1872</v>
      </c>
    </row>
    <row r="974" spans="2:65" s="1" customFormat="1" ht="22.5" customHeight="1">
      <c r="B974" s="160"/>
      <c r="C974" s="209" t="s">
        <v>716</v>
      </c>
      <c r="D974" s="209" t="s">
        <v>1282</v>
      </c>
      <c r="E974" s="210" t="s">
        <v>717</v>
      </c>
      <c r="F974" s="211" t="s">
        <v>718</v>
      </c>
      <c r="G974" s="212" t="s">
        <v>1347</v>
      </c>
      <c r="H974" s="213">
        <v>97</v>
      </c>
      <c r="I974" s="214"/>
      <c r="J974" s="215">
        <f>ROUND(I974*H974,2)</f>
        <v>0</v>
      </c>
      <c r="K974" s="211" t="s">
        <v>1878</v>
      </c>
      <c r="L974" s="216"/>
      <c r="M974" s="217" t="s">
        <v>1766</v>
      </c>
      <c r="N974" s="218" t="s">
        <v>1791</v>
      </c>
      <c r="O974" s="36"/>
      <c r="P974" s="170">
        <f>O974*H974</f>
        <v>0</v>
      </c>
      <c r="Q974" s="170">
        <v>0.086</v>
      </c>
      <c r="R974" s="170">
        <f>Q974*H974</f>
        <v>8.341999999999999</v>
      </c>
      <c r="S974" s="170">
        <v>0</v>
      </c>
      <c r="T974" s="171">
        <f>S974*H974</f>
        <v>0</v>
      </c>
      <c r="AR974" s="18" t="s">
        <v>1933</v>
      </c>
      <c r="AT974" s="18" t="s">
        <v>1282</v>
      </c>
      <c r="AU974" s="18" t="s">
        <v>1828</v>
      </c>
      <c r="AY974" s="18" t="s">
        <v>1872</v>
      </c>
      <c r="BE974" s="172">
        <f>IF(N974="základní",J974,0)</f>
        <v>0</v>
      </c>
      <c r="BF974" s="172">
        <f>IF(N974="snížená",J974,0)</f>
        <v>0</v>
      </c>
      <c r="BG974" s="172">
        <f>IF(N974="zákl. přenesená",J974,0)</f>
        <v>0</v>
      </c>
      <c r="BH974" s="172">
        <f>IF(N974="sníž. přenesená",J974,0)</f>
        <v>0</v>
      </c>
      <c r="BI974" s="172">
        <f>IF(N974="nulová",J974,0)</f>
        <v>0</v>
      </c>
      <c r="BJ974" s="18" t="s">
        <v>1767</v>
      </c>
      <c r="BK974" s="172">
        <f>ROUND(I974*H974,2)</f>
        <v>0</v>
      </c>
      <c r="BL974" s="18" t="s">
        <v>1879</v>
      </c>
      <c r="BM974" s="18" t="s">
        <v>719</v>
      </c>
    </row>
    <row r="975" spans="2:47" s="1" customFormat="1" ht="27">
      <c r="B975" s="35"/>
      <c r="D975" s="173" t="s">
        <v>1881</v>
      </c>
      <c r="F975" s="174" t="s">
        <v>720</v>
      </c>
      <c r="I975" s="134"/>
      <c r="L975" s="35"/>
      <c r="M975" s="65"/>
      <c r="N975" s="36"/>
      <c r="O975" s="36"/>
      <c r="P975" s="36"/>
      <c r="Q975" s="36"/>
      <c r="R975" s="36"/>
      <c r="S975" s="36"/>
      <c r="T975" s="66"/>
      <c r="AT975" s="18" t="s">
        <v>1881</v>
      </c>
      <c r="AU975" s="18" t="s">
        <v>1828</v>
      </c>
    </row>
    <row r="976" spans="2:51" s="12" customFormat="1" ht="13.5">
      <c r="B976" s="184"/>
      <c r="D976" s="173" t="s">
        <v>1885</v>
      </c>
      <c r="E976" s="197" t="s">
        <v>1766</v>
      </c>
      <c r="F976" s="198" t="s">
        <v>713</v>
      </c>
      <c r="H976" s="193" t="s">
        <v>1766</v>
      </c>
      <c r="I976" s="189"/>
      <c r="L976" s="184"/>
      <c r="M976" s="190"/>
      <c r="N976" s="191"/>
      <c r="O976" s="191"/>
      <c r="P976" s="191"/>
      <c r="Q976" s="191"/>
      <c r="R976" s="191"/>
      <c r="S976" s="191"/>
      <c r="T976" s="192"/>
      <c r="AT976" s="193" t="s">
        <v>1885</v>
      </c>
      <c r="AU976" s="193" t="s">
        <v>1828</v>
      </c>
      <c r="AV976" s="12" t="s">
        <v>1767</v>
      </c>
      <c r="AW976" s="12" t="s">
        <v>1783</v>
      </c>
      <c r="AX976" s="12" t="s">
        <v>1820</v>
      </c>
      <c r="AY976" s="193" t="s">
        <v>1872</v>
      </c>
    </row>
    <row r="977" spans="2:51" s="11" customFormat="1" ht="13.5">
      <c r="B977" s="176"/>
      <c r="D977" s="173" t="s">
        <v>1885</v>
      </c>
      <c r="E977" s="177" t="s">
        <v>1766</v>
      </c>
      <c r="F977" s="178" t="s">
        <v>721</v>
      </c>
      <c r="H977" s="179">
        <v>47</v>
      </c>
      <c r="I977" s="180"/>
      <c r="L977" s="176"/>
      <c r="M977" s="181"/>
      <c r="N977" s="182"/>
      <c r="O977" s="182"/>
      <c r="P977" s="182"/>
      <c r="Q977" s="182"/>
      <c r="R977" s="182"/>
      <c r="S977" s="182"/>
      <c r="T977" s="183"/>
      <c r="AT977" s="177" t="s">
        <v>1885</v>
      </c>
      <c r="AU977" s="177" t="s">
        <v>1828</v>
      </c>
      <c r="AV977" s="11" t="s">
        <v>1828</v>
      </c>
      <c r="AW977" s="11" t="s">
        <v>1783</v>
      </c>
      <c r="AX977" s="11" t="s">
        <v>1820</v>
      </c>
      <c r="AY977" s="177" t="s">
        <v>1872</v>
      </c>
    </row>
    <row r="978" spans="2:51" s="11" customFormat="1" ht="13.5">
      <c r="B978" s="176"/>
      <c r="D978" s="173" t="s">
        <v>1885</v>
      </c>
      <c r="E978" s="177" t="s">
        <v>1766</v>
      </c>
      <c r="F978" s="178" t="s">
        <v>722</v>
      </c>
      <c r="H978" s="179">
        <v>50</v>
      </c>
      <c r="I978" s="180"/>
      <c r="L978" s="176"/>
      <c r="M978" s="181"/>
      <c r="N978" s="182"/>
      <c r="O978" s="182"/>
      <c r="P978" s="182"/>
      <c r="Q978" s="182"/>
      <c r="R978" s="182"/>
      <c r="S978" s="182"/>
      <c r="T978" s="183"/>
      <c r="AT978" s="177" t="s">
        <v>1885</v>
      </c>
      <c r="AU978" s="177" t="s">
        <v>1828</v>
      </c>
      <c r="AV978" s="11" t="s">
        <v>1828</v>
      </c>
      <c r="AW978" s="11" t="s">
        <v>1783</v>
      </c>
      <c r="AX978" s="11" t="s">
        <v>1820</v>
      </c>
      <c r="AY978" s="177" t="s">
        <v>1872</v>
      </c>
    </row>
    <row r="979" spans="2:51" s="13" customFormat="1" ht="13.5">
      <c r="B979" s="199"/>
      <c r="D979" s="185" t="s">
        <v>1885</v>
      </c>
      <c r="E979" s="200" t="s">
        <v>1766</v>
      </c>
      <c r="F979" s="201" t="s">
        <v>1916</v>
      </c>
      <c r="H979" s="202">
        <v>97</v>
      </c>
      <c r="I979" s="203"/>
      <c r="L979" s="199"/>
      <c r="M979" s="204"/>
      <c r="N979" s="205"/>
      <c r="O979" s="205"/>
      <c r="P979" s="205"/>
      <c r="Q979" s="205"/>
      <c r="R979" s="205"/>
      <c r="S979" s="205"/>
      <c r="T979" s="206"/>
      <c r="AT979" s="207" t="s">
        <v>1885</v>
      </c>
      <c r="AU979" s="207" t="s">
        <v>1828</v>
      </c>
      <c r="AV979" s="13" t="s">
        <v>1879</v>
      </c>
      <c r="AW979" s="13" t="s">
        <v>1783</v>
      </c>
      <c r="AX979" s="13" t="s">
        <v>1767</v>
      </c>
      <c r="AY979" s="207" t="s">
        <v>1872</v>
      </c>
    </row>
    <row r="980" spans="2:65" s="1" customFormat="1" ht="22.5" customHeight="1">
      <c r="B980" s="160"/>
      <c r="C980" s="209" t="s">
        <v>723</v>
      </c>
      <c r="D980" s="209" t="s">
        <v>1282</v>
      </c>
      <c r="E980" s="210" t="s">
        <v>724</v>
      </c>
      <c r="F980" s="211" t="s">
        <v>725</v>
      </c>
      <c r="G980" s="212" t="s">
        <v>1347</v>
      </c>
      <c r="H980" s="213">
        <v>253</v>
      </c>
      <c r="I980" s="214"/>
      <c r="J980" s="215">
        <f>ROUND(I980*H980,2)</f>
        <v>0</v>
      </c>
      <c r="K980" s="211" t="s">
        <v>1878</v>
      </c>
      <c r="L980" s="216"/>
      <c r="M980" s="217" t="s">
        <v>1766</v>
      </c>
      <c r="N980" s="218" t="s">
        <v>1791</v>
      </c>
      <c r="O980" s="36"/>
      <c r="P980" s="170">
        <f>O980*H980</f>
        <v>0</v>
      </c>
      <c r="Q980" s="170">
        <v>0.043</v>
      </c>
      <c r="R980" s="170">
        <f>Q980*H980</f>
        <v>10.879</v>
      </c>
      <c r="S980" s="170">
        <v>0</v>
      </c>
      <c r="T980" s="171">
        <f>S980*H980</f>
        <v>0</v>
      </c>
      <c r="AR980" s="18" t="s">
        <v>1933</v>
      </c>
      <c r="AT980" s="18" t="s">
        <v>1282</v>
      </c>
      <c r="AU980" s="18" t="s">
        <v>1828</v>
      </c>
      <c r="AY980" s="18" t="s">
        <v>1872</v>
      </c>
      <c r="BE980" s="172">
        <f>IF(N980="základní",J980,0)</f>
        <v>0</v>
      </c>
      <c r="BF980" s="172">
        <f>IF(N980="snížená",J980,0)</f>
        <v>0</v>
      </c>
      <c r="BG980" s="172">
        <f>IF(N980="zákl. přenesená",J980,0)</f>
        <v>0</v>
      </c>
      <c r="BH980" s="172">
        <f>IF(N980="sníž. přenesená",J980,0)</f>
        <v>0</v>
      </c>
      <c r="BI980" s="172">
        <f>IF(N980="nulová",J980,0)</f>
        <v>0</v>
      </c>
      <c r="BJ980" s="18" t="s">
        <v>1767</v>
      </c>
      <c r="BK980" s="172">
        <f>ROUND(I980*H980,2)</f>
        <v>0</v>
      </c>
      <c r="BL980" s="18" t="s">
        <v>1879</v>
      </c>
      <c r="BM980" s="18" t="s">
        <v>726</v>
      </c>
    </row>
    <row r="981" spans="2:47" s="1" customFormat="1" ht="27">
      <c r="B981" s="35"/>
      <c r="D981" s="173" t="s">
        <v>1881</v>
      </c>
      <c r="F981" s="174" t="s">
        <v>727</v>
      </c>
      <c r="I981" s="134"/>
      <c r="L981" s="35"/>
      <c r="M981" s="65"/>
      <c r="N981" s="36"/>
      <c r="O981" s="36"/>
      <c r="P981" s="36"/>
      <c r="Q981" s="36"/>
      <c r="R981" s="36"/>
      <c r="S981" s="36"/>
      <c r="T981" s="66"/>
      <c r="AT981" s="18" t="s">
        <v>1881</v>
      </c>
      <c r="AU981" s="18" t="s">
        <v>1828</v>
      </c>
    </row>
    <row r="982" spans="2:51" s="12" customFormat="1" ht="13.5">
      <c r="B982" s="184"/>
      <c r="D982" s="173" t="s">
        <v>1885</v>
      </c>
      <c r="E982" s="197" t="s">
        <v>1766</v>
      </c>
      <c r="F982" s="198" t="s">
        <v>713</v>
      </c>
      <c r="H982" s="193" t="s">
        <v>1766</v>
      </c>
      <c r="I982" s="189"/>
      <c r="L982" s="184"/>
      <c r="M982" s="190"/>
      <c r="N982" s="191"/>
      <c r="O982" s="191"/>
      <c r="P982" s="191"/>
      <c r="Q982" s="191"/>
      <c r="R982" s="191"/>
      <c r="S982" s="191"/>
      <c r="T982" s="192"/>
      <c r="AT982" s="193" t="s">
        <v>1885</v>
      </c>
      <c r="AU982" s="193" t="s">
        <v>1828</v>
      </c>
      <c r="AV982" s="12" t="s">
        <v>1767</v>
      </c>
      <c r="AW982" s="12" t="s">
        <v>1783</v>
      </c>
      <c r="AX982" s="12" t="s">
        <v>1820</v>
      </c>
      <c r="AY982" s="193" t="s">
        <v>1872</v>
      </c>
    </row>
    <row r="983" spans="2:51" s="11" customFormat="1" ht="13.5">
      <c r="B983" s="176"/>
      <c r="D983" s="173" t="s">
        <v>1885</v>
      </c>
      <c r="E983" s="177" t="s">
        <v>1766</v>
      </c>
      <c r="F983" s="178" t="s">
        <v>728</v>
      </c>
      <c r="H983" s="179">
        <v>50</v>
      </c>
      <c r="I983" s="180"/>
      <c r="L983" s="176"/>
      <c r="M983" s="181"/>
      <c r="N983" s="182"/>
      <c r="O983" s="182"/>
      <c r="P983" s="182"/>
      <c r="Q983" s="182"/>
      <c r="R983" s="182"/>
      <c r="S983" s="182"/>
      <c r="T983" s="183"/>
      <c r="AT983" s="177" t="s">
        <v>1885</v>
      </c>
      <c r="AU983" s="177" t="s">
        <v>1828</v>
      </c>
      <c r="AV983" s="11" t="s">
        <v>1828</v>
      </c>
      <c r="AW983" s="11" t="s">
        <v>1783</v>
      </c>
      <c r="AX983" s="11" t="s">
        <v>1820</v>
      </c>
      <c r="AY983" s="177" t="s">
        <v>1872</v>
      </c>
    </row>
    <row r="984" spans="2:51" s="11" customFormat="1" ht="13.5">
      <c r="B984" s="176"/>
      <c r="D984" s="173" t="s">
        <v>1885</v>
      </c>
      <c r="E984" s="177" t="s">
        <v>1766</v>
      </c>
      <c r="F984" s="178" t="s">
        <v>729</v>
      </c>
      <c r="H984" s="179">
        <v>76.5</v>
      </c>
      <c r="I984" s="180"/>
      <c r="L984" s="176"/>
      <c r="M984" s="181"/>
      <c r="N984" s="182"/>
      <c r="O984" s="182"/>
      <c r="P984" s="182"/>
      <c r="Q984" s="182"/>
      <c r="R984" s="182"/>
      <c r="S984" s="182"/>
      <c r="T984" s="183"/>
      <c r="AT984" s="177" t="s">
        <v>1885</v>
      </c>
      <c r="AU984" s="177" t="s">
        <v>1828</v>
      </c>
      <c r="AV984" s="11" t="s">
        <v>1828</v>
      </c>
      <c r="AW984" s="11" t="s">
        <v>1783</v>
      </c>
      <c r="AX984" s="11" t="s">
        <v>1820</v>
      </c>
      <c r="AY984" s="177" t="s">
        <v>1872</v>
      </c>
    </row>
    <row r="985" spans="2:51" s="13" customFormat="1" ht="13.5">
      <c r="B985" s="199"/>
      <c r="D985" s="173" t="s">
        <v>1885</v>
      </c>
      <c r="E985" s="219" t="s">
        <v>1766</v>
      </c>
      <c r="F985" s="220" t="s">
        <v>1916</v>
      </c>
      <c r="H985" s="221">
        <v>126.5</v>
      </c>
      <c r="I985" s="203"/>
      <c r="L985" s="199"/>
      <c r="M985" s="204"/>
      <c r="N985" s="205"/>
      <c r="O985" s="205"/>
      <c r="P985" s="205"/>
      <c r="Q985" s="205"/>
      <c r="R985" s="205"/>
      <c r="S985" s="205"/>
      <c r="T985" s="206"/>
      <c r="AT985" s="207" t="s">
        <v>1885</v>
      </c>
      <c r="AU985" s="207" t="s">
        <v>1828</v>
      </c>
      <c r="AV985" s="13" t="s">
        <v>1879</v>
      </c>
      <c r="AW985" s="13" t="s">
        <v>1783</v>
      </c>
      <c r="AX985" s="13" t="s">
        <v>1767</v>
      </c>
      <c r="AY985" s="207" t="s">
        <v>1872</v>
      </c>
    </row>
    <row r="986" spans="2:51" s="11" customFormat="1" ht="13.5">
      <c r="B986" s="176"/>
      <c r="D986" s="185" t="s">
        <v>1885</v>
      </c>
      <c r="F986" s="195" t="s">
        <v>730</v>
      </c>
      <c r="H986" s="196">
        <v>253</v>
      </c>
      <c r="I986" s="180"/>
      <c r="L986" s="176"/>
      <c r="M986" s="181"/>
      <c r="N986" s="182"/>
      <c r="O986" s="182"/>
      <c r="P986" s="182"/>
      <c r="Q986" s="182"/>
      <c r="R986" s="182"/>
      <c r="S986" s="182"/>
      <c r="T986" s="183"/>
      <c r="AT986" s="177" t="s">
        <v>1885</v>
      </c>
      <c r="AU986" s="177" t="s">
        <v>1828</v>
      </c>
      <c r="AV986" s="11" t="s">
        <v>1828</v>
      </c>
      <c r="AW986" s="11" t="s">
        <v>1748</v>
      </c>
      <c r="AX986" s="11" t="s">
        <v>1767</v>
      </c>
      <c r="AY986" s="177" t="s">
        <v>1872</v>
      </c>
    </row>
    <row r="987" spans="2:65" s="1" customFormat="1" ht="31.5" customHeight="1">
      <c r="B987" s="160"/>
      <c r="C987" s="209" t="s">
        <v>731</v>
      </c>
      <c r="D987" s="209" t="s">
        <v>1282</v>
      </c>
      <c r="E987" s="210" t="s">
        <v>732</v>
      </c>
      <c r="F987" s="211" t="s">
        <v>733</v>
      </c>
      <c r="G987" s="212" t="s">
        <v>1347</v>
      </c>
      <c r="H987" s="213">
        <v>12</v>
      </c>
      <c r="I987" s="214"/>
      <c r="J987" s="215">
        <f>ROUND(I987*H987,2)</f>
        <v>0</v>
      </c>
      <c r="K987" s="211" t="s">
        <v>1878</v>
      </c>
      <c r="L987" s="216"/>
      <c r="M987" s="217" t="s">
        <v>1766</v>
      </c>
      <c r="N987" s="218" t="s">
        <v>1791</v>
      </c>
      <c r="O987" s="36"/>
      <c r="P987" s="170">
        <f>O987*H987</f>
        <v>0</v>
      </c>
      <c r="Q987" s="170">
        <v>0.061</v>
      </c>
      <c r="R987" s="170">
        <f>Q987*H987</f>
        <v>0.732</v>
      </c>
      <c r="S987" s="170">
        <v>0</v>
      </c>
      <c r="T987" s="171">
        <f>S987*H987</f>
        <v>0</v>
      </c>
      <c r="AR987" s="18" t="s">
        <v>1933</v>
      </c>
      <c r="AT987" s="18" t="s">
        <v>1282</v>
      </c>
      <c r="AU987" s="18" t="s">
        <v>1828</v>
      </c>
      <c r="AY987" s="18" t="s">
        <v>1872</v>
      </c>
      <c r="BE987" s="172">
        <f>IF(N987="základní",J987,0)</f>
        <v>0</v>
      </c>
      <c r="BF987" s="172">
        <f>IF(N987="snížená",J987,0)</f>
        <v>0</v>
      </c>
      <c r="BG987" s="172">
        <f>IF(N987="zákl. přenesená",J987,0)</f>
        <v>0</v>
      </c>
      <c r="BH987" s="172">
        <f>IF(N987="sníž. přenesená",J987,0)</f>
        <v>0</v>
      </c>
      <c r="BI987" s="172">
        <f>IF(N987="nulová",J987,0)</f>
        <v>0</v>
      </c>
      <c r="BJ987" s="18" t="s">
        <v>1767</v>
      </c>
      <c r="BK987" s="172">
        <f>ROUND(I987*H987,2)</f>
        <v>0</v>
      </c>
      <c r="BL987" s="18" t="s">
        <v>1879</v>
      </c>
      <c r="BM987" s="18" t="s">
        <v>734</v>
      </c>
    </row>
    <row r="988" spans="2:47" s="1" customFormat="1" ht="27">
      <c r="B988" s="35"/>
      <c r="D988" s="173" t="s">
        <v>1881</v>
      </c>
      <c r="F988" s="174" t="s">
        <v>735</v>
      </c>
      <c r="I988" s="134"/>
      <c r="L988" s="35"/>
      <c r="M988" s="65"/>
      <c r="N988" s="36"/>
      <c r="O988" s="36"/>
      <c r="P988" s="36"/>
      <c r="Q988" s="36"/>
      <c r="R988" s="36"/>
      <c r="S988" s="36"/>
      <c r="T988" s="66"/>
      <c r="AT988" s="18" t="s">
        <v>1881</v>
      </c>
      <c r="AU988" s="18" t="s">
        <v>1828</v>
      </c>
    </row>
    <row r="989" spans="2:51" s="12" customFormat="1" ht="13.5">
      <c r="B989" s="184"/>
      <c r="D989" s="173" t="s">
        <v>1885</v>
      </c>
      <c r="E989" s="197" t="s">
        <v>1766</v>
      </c>
      <c r="F989" s="198" t="s">
        <v>713</v>
      </c>
      <c r="H989" s="193" t="s">
        <v>1766</v>
      </c>
      <c r="I989" s="189"/>
      <c r="L989" s="184"/>
      <c r="M989" s="190"/>
      <c r="N989" s="191"/>
      <c r="O989" s="191"/>
      <c r="P989" s="191"/>
      <c r="Q989" s="191"/>
      <c r="R989" s="191"/>
      <c r="S989" s="191"/>
      <c r="T989" s="192"/>
      <c r="AT989" s="193" t="s">
        <v>1885</v>
      </c>
      <c r="AU989" s="193" t="s">
        <v>1828</v>
      </c>
      <c r="AV989" s="12" t="s">
        <v>1767</v>
      </c>
      <c r="AW989" s="12" t="s">
        <v>1783</v>
      </c>
      <c r="AX989" s="12" t="s">
        <v>1820</v>
      </c>
      <c r="AY989" s="193" t="s">
        <v>1872</v>
      </c>
    </row>
    <row r="990" spans="2:51" s="11" customFormat="1" ht="13.5">
      <c r="B990" s="176"/>
      <c r="D990" s="173" t="s">
        <v>1885</v>
      </c>
      <c r="E990" s="177" t="s">
        <v>1766</v>
      </c>
      <c r="F990" s="178" t="s">
        <v>736</v>
      </c>
      <c r="H990" s="179">
        <v>2</v>
      </c>
      <c r="I990" s="180"/>
      <c r="L990" s="176"/>
      <c r="M990" s="181"/>
      <c r="N990" s="182"/>
      <c r="O990" s="182"/>
      <c r="P990" s="182"/>
      <c r="Q990" s="182"/>
      <c r="R990" s="182"/>
      <c r="S990" s="182"/>
      <c r="T990" s="183"/>
      <c r="AT990" s="177" t="s">
        <v>1885</v>
      </c>
      <c r="AU990" s="177" t="s">
        <v>1828</v>
      </c>
      <c r="AV990" s="11" t="s">
        <v>1828</v>
      </c>
      <c r="AW990" s="11" t="s">
        <v>1783</v>
      </c>
      <c r="AX990" s="11" t="s">
        <v>1820</v>
      </c>
      <c r="AY990" s="177" t="s">
        <v>1872</v>
      </c>
    </row>
    <row r="991" spans="2:51" s="11" customFormat="1" ht="13.5">
      <c r="B991" s="176"/>
      <c r="D991" s="173" t="s">
        <v>1885</v>
      </c>
      <c r="E991" s="177" t="s">
        <v>1766</v>
      </c>
      <c r="F991" s="178" t="s">
        <v>737</v>
      </c>
      <c r="H991" s="179">
        <v>10</v>
      </c>
      <c r="I991" s="180"/>
      <c r="L991" s="176"/>
      <c r="M991" s="181"/>
      <c r="N991" s="182"/>
      <c r="O991" s="182"/>
      <c r="P991" s="182"/>
      <c r="Q991" s="182"/>
      <c r="R991" s="182"/>
      <c r="S991" s="182"/>
      <c r="T991" s="183"/>
      <c r="AT991" s="177" t="s">
        <v>1885</v>
      </c>
      <c r="AU991" s="177" t="s">
        <v>1828</v>
      </c>
      <c r="AV991" s="11" t="s">
        <v>1828</v>
      </c>
      <c r="AW991" s="11" t="s">
        <v>1783</v>
      </c>
      <c r="AX991" s="11" t="s">
        <v>1820</v>
      </c>
      <c r="AY991" s="177" t="s">
        <v>1872</v>
      </c>
    </row>
    <row r="992" spans="2:51" s="13" customFormat="1" ht="13.5">
      <c r="B992" s="199"/>
      <c r="D992" s="185" t="s">
        <v>1885</v>
      </c>
      <c r="E992" s="200" t="s">
        <v>1766</v>
      </c>
      <c r="F992" s="201" t="s">
        <v>1916</v>
      </c>
      <c r="H992" s="202">
        <v>12</v>
      </c>
      <c r="I992" s="203"/>
      <c r="L992" s="199"/>
      <c r="M992" s="204"/>
      <c r="N992" s="205"/>
      <c r="O992" s="205"/>
      <c r="P992" s="205"/>
      <c r="Q992" s="205"/>
      <c r="R992" s="205"/>
      <c r="S992" s="205"/>
      <c r="T992" s="206"/>
      <c r="AT992" s="207" t="s">
        <v>1885</v>
      </c>
      <c r="AU992" s="207" t="s">
        <v>1828</v>
      </c>
      <c r="AV992" s="13" t="s">
        <v>1879</v>
      </c>
      <c r="AW992" s="13" t="s">
        <v>1783</v>
      </c>
      <c r="AX992" s="13" t="s">
        <v>1767</v>
      </c>
      <c r="AY992" s="207" t="s">
        <v>1872</v>
      </c>
    </row>
    <row r="993" spans="2:65" s="1" customFormat="1" ht="22.5" customHeight="1">
      <c r="B993" s="160"/>
      <c r="C993" s="209" t="s">
        <v>738</v>
      </c>
      <c r="D993" s="209" t="s">
        <v>1282</v>
      </c>
      <c r="E993" s="210" t="s">
        <v>739</v>
      </c>
      <c r="F993" s="211" t="s">
        <v>740</v>
      </c>
      <c r="G993" s="212" t="s">
        <v>1347</v>
      </c>
      <c r="H993" s="213">
        <v>112</v>
      </c>
      <c r="I993" s="214"/>
      <c r="J993" s="215">
        <f>ROUND(I993*H993,2)</f>
        <v>0</v>
      </c>
      <c r="K993" s="211" t="s">
        <v>1878</v>
      </c>
      <c r="L993" s="216"/>
      <c r="M993" s="217" t="s">
        <v>1766</v>
      </c>
      <c r="N993" s="218" t="s">
        <v>1791</v>
      </c>
      <c r="O993" s="36"/>
      <c r="P993" s="170">
        <f>O993*H993</f>
        <v>0</v>
      </c>
      <c r="Q993" s="170">
        <v>0.07</v>
      </c>
      <c r="R993" s="170">
        <f>Q993*H993</f>
        <v>7.840000000000001</v>
      </c>
      <c r="S993" s="170">
        <v>0</v>
      </c>
      <c r="T993" s="171">
        <f>S993*H993</f>
        <v>0</v>
      </c>
      <c r="AR993" s="18" t="s">
        <v>1933</v>
      </c>
      <c r="AT993" s="18" t="s">
        <v>1282</v>
      </c>
      <c r="AU993" s="18" t="s">
        <v>1828</v>
      </c>
      <c r="AY993" s="18" t="s">
        <v>1872</v>
      </c>
      <c r="BE993" s="172">
        <f>IF(N993="základní",J993,0)</f>
        <v>0</v>
      </c>
      <c r="BF993" s="172">
        <f>IF(N993="snížená",J993,0)</f>
        <v>0</v>
      </c>
      <c r="BG993" s="172">
        <f>IF(N993="zákl. přenesená",J993,0)</f>
        <v>0</v>
      </c>
      <c r="BH993" s="172">
        <f>IF(N993="sníž. přenesená",J993,0)</f>
        <v>0</v>
      </c>
      <c r="BI993" s="172">
        <f>IF(N993="nulová",J993,0)</f>
        <v>0</v>
      </c>
      <c r="BJ993" s="18" t="s">
        <v>1767</v>
      </c>
      <c r="BK993" s="172">
        <f>ROUND(I993*H993,2)</f>
        <v>0</v>
      </c>
      <c r="BL993" s="18" t="s">
        <v>1879</v>
      </c>
      <c r="BM993" s="18" t="s">
        <v>741</v>
      </c>
    </row>
    <row r="994" spans="2:47" s="1" customFormat="1" ht="27">
      <c r="B994" s="35"/>
      <c r="D994" s="173" t="s">
        <v>1881</v>
      </c>
      <c r="F994" s="174" t="s">
        <v>742</v>
      </c>
      <c r="I994" s="134"/>
      <c r="L994" s="35"/>
      <c r="M994" s="65"/>
      <c r="N994" s="36"/>
      <c r="O994" s="36"/>
      <c r="P994" s="36"/>
      <c r="Q994" s="36"/>
      <c r="R994" s="36"/>
      <c r="S994" s="36"/>
      <c r="T994" s="66"/>
      <c r="AT994" s="18" t="s">
        <v>1881</v>
      </c>
      <c r="AU994" s="18" t="s">
        <v>1828</v>
      </c>
    </row>
    <row r="995" spans="2:51" s="12" customFormat="1" ht="13.5">
      <c r="B995" s="184"/>
      <c r="D995" s="173" t="s">
        <v>1885</v>
      </c>
      <c r="E995" s="197" t="s">
        <v>1766</v>
      </c>
      <c r="F995" s="198" t="s">
        <v>713</v>
      </c>
      <c r="H995" s="193" t="s">
        <v>1766</v>
      </c>
      <c r="I995" s="189"/>
      <c r="L995" s="184"/>
      <c r="M995" s="190"/>
      <c r="N995" s="191"/>
      <c r="O995" s="191"/>
      <c r="P995" s="191"/>
      <c r="Q995" s="191"/>
      <c r="R995" s="191"/>
      <c r="S995" s="191"/>
      <c r="T995" s="192"/>
      <c r="AT995" s="193" t="s">
        <v>1885</v>
      </c>
      <c r="AU995" s="193" t="s">
        <v>1828</v>
      </c>
      <c r="AV995" s="12" t="s">
        <v>1767</v>
      </c>
      <c r="AW995" s="12" t="s">
        <v>1783</v>
      </c>
      <c r="AX995" s="12" t="s">
        <v>1820</v>
      </c>
      <c r="AY995" s="193" t="s">
        <v>1872</v>
      </c>
    </row>
    <row r="996" spans="2:51" s="11" customFormat="1" ht="13.5">
      <c r="B996" s="176"/>
      <c r="D996" s="173" t="s">
        <v>1885</v>
      </c>
      <c r="E996" s="177" t="s">
        <v>1766</v>
      </c>
      <c r="F996" s="178" t="s">
        <v>743</v>
      </c>
      <c r="H996" s="179">
        <v>54</v>
      </c>
      <c r="I996" s="180"/>
      <c r="L996" s="176"/>
      <c r="M996" s="181"/>
      <c r="N996" s="182"/>
      <c r="O996" s="182"/>
      <c r="P996" s="182"/>
      <c r="Q996" s="182"/>
      <c r="R996" s="182"/>
      <c r="S996" s="182"/>
      <c r="T996" s="183"/>
      <c r="AT996" s="177" t="s">
        <v>1885</v>
      </c>
      <c r="AU996" s="177" t="s">
        <v>1828</v>
      </c>
      <c r="AV996" s="11" t="s">
        <v>1828</v>
      </c>
      <c r="AW996" s="11" t="s">
        <v>1783</v>
      </c>
      <c r="AX996" s="11" t="s">
        <v>1820</v>
      </c>
      <c r="AY996" s="177" t="s">
        <v>1872</v>
      </c>
    </row>
    <row r="997" spans="2:51" s="11" customFormat="1" ht="13.5">
      <c r="B997" s="176"/>
      <c r="D997" s="173" t="s">
        <v>1885</v>
      </c>
      <c r="E997" s="177" t="s">
        <v>1766</v>
      </c>
      <c r="F997" s="178" t="s">
        <v>744</v>
      </c>
      <c r="H997" s="179">
        <v>58</v>
      </c>
      <c r="I997" s="180"/>
      <c r="L997" s="176"/>
      <c r="M997" s="181"/>
      <c r="N997" s="182"/>
      <c r="O997" s="182"/>
      <c r="P997" s="182"/>
      <c r="Q997" s="182"/>
      <c r="R997" s="182"/>
      <c r="S997" s="182"/>
      <c r="T997" s="183"/>
      <c r="AT997" s="177" t="s">
        <v>1885</v>
      </c>
      <c r="AU997" s="177" t="s">
        <v>1828</v>
      </c>
      <c r="AV997" s="11" t="s">
        <v>1828</v>
      </c>
      <c r="AW997" s="11" t="s">
        <v>1783</v>
      </c>
      <c r="AX997" s="11" t="s">
        <v>1820</v>
      </c>
      <c r="AY997" s="177" t="s">
        <v>1872</v>
      </c>
    </row>
    <row r="998" spans="2:51" s="13" customFormat="1" ht="13.5">
      <c r="B998" s="199"/>
      <c r="D998" s="185" t="s">
        <v>1885</v>
      </c>
      <c r="E998" s="200" t="s">
        <v>1766</v>
      </c>
      <c r="F998" s="201" t="s">
        <v>1916</v>
      </c>
      <c r="H998" s="202">
        <v>112</v>
      </c>
      <c r="I998" s="203"/>
      <c r="L998" s="199"/>
      <c r="M998" s="204"/>
      <c r="N998" s="205"/>
      <c r="O998" s="205"/>
      <c r="P998" s="205"/>
      <c r="Q998" s="205"/>
      <c r="R998" s="205"/>
      <c r="S998" s="205"/>
      <c r="T998" s="206"/>
      <c r="AT998" s="207" t="s">
        <v>1885</v>
      </c>
      <c r="AU998" s="207" t="s">
        <v>1828</v>
      </c>
      <c r="AV998" s="13" t="s">
        <v>1879</v>
      </c>
      <c r="AW998" s="13" t="s">
        <v>1783</v>
      </c>
      <c r="AX998" s="13" t="s">
        <v>1767</v>
      </c>
      <c r="AY998" s="207" t="s">
        <v>1872</v>
      </c>
    </row>
    <row r="999" spans="2:65" s="1" customFormat="1" ht="22.5" customHeight="1">
      <c r="B999" s="160"/>
      <c r="C999" s="209" t="s">
        <v>745</v>
      </c>
      <c r="D999" s="209" t="s">
        <v>1282</v>
      </c>
      <c r="E999" s="210" t="s">
        <v>746</v>
      </c>
      <c r="F999" s="211" t="s">
        <v>747</v>
      </c>
      <c r="G999" s="212" t="s">
        <v>1347</v>
      </c>
      <c r="H999" s="213">
        <v>251</v>
      </c>
      <c r="I999" s="214"/>
      <c r="J999" s="215">
        <f>ROUND(I999*H999,2)</f>
        <v>0</v>
      </c>
      <c r="K999" s="211" t="s">
        <v>1878</v>
      </c>
      <c r="L999" s="216"/>
      <c r="M999" s="217" t="s">
        <v>1766</v>
      </c>
      <c r="N999" s="218" t="s">
        <v>1791</v>
      </c>
      <c r="O999" s="36"/>
      <c r="P999" s="170">
        <f>O999*H999</f>
        <v>0</v>
      </c>
      <c r="Q999" s="170">
        <v>0.063</v>
      </c>
      <c r="R999" s="170">
        <f>Q999*H999</f>
        <v>15.813</v>
      </c>
      <c r="S999" s="170">
        <v>0</v>
      </c>
      <c r="T999" s="171">
        <f>S999*H999</f>
        <v>0</v>
      </c>
      <c r="AR999" s="18" t="s">
        <v>1933</v>
      </c>
      <c r="AT999" s="18" t="s">
        <v>1282</v>
      </c>
      <c r="AU999" s="18" t="s">
        <v>1828</v>
      </c>
      <c r="AY999" s="18" t="s">
        <v>1872</v>
      </c>
      <c r="BE999" s="172">
        <f>IF(N999="základní",J999,0)</f>
        <v>0</v>
      </c>
      <c r="BF999" s="172">
        <f>IF(N999="snížená",J999,0)</f>
        <v>0</v>
      </c>
      <c r="BG999" s="172">
        <f>IF(N999="zákl. přenesená",J999,0)</f>
        <v>0</v>
      </c>
      <c r="BH999" s="172">
        <f>IF(N999="sníž. přenesená",J999,0)</f>
        <v>0</v>
      </c>
      <c r="BI999" s="172">
        <f>IF(N999="nulová",J999,0)</f>
        <v>0</v>
      </c>
      <c r="BJ999" s="18" t="s">
        <v>1767</v>
      </c>
      <c r="BK999" s="172">
        <f>ROUND(I999*H999,2)</f>
        <v>0</v>
      </c>
      <c r="BL999" s="18" t="s">
        <v>1879</v>
      </c>
      <c r="BM999" s="18" t="s">
        <v>748</v>
      </c>
    </row>
    <row r="1000" spans="2:47" s="1" customFormat="1" ht="13.5">
      <c r="B1000" s="35"/>
      <c r="D1000" s="173" t="s">
        <v>1881</v>
      </c>
      <c r="F1000" s="174" t="s">
        <v>749</v>
      </c>
      <c r="I1000" s="134"/>
      <c r="L1000" s="35"/>
      <c r="M1000" s="65"/>
      <c r="N1000" s="36"/>
      <c r="O1000" s="36"/>
      <c r="P1000" s="36"/>
      <c r="Q1000" s="36"/>
      <c r="R1000" s="36"/>
      <c r="S1000" s="36"/>
      <c r="T1000" s="66"/>
      <c r="AT1000" s="18" t="s">
        <v>1881</v>
      </c>
      <c r="AU1000" s="18" t="s">
        <v>1828</v>
      </c>
    </row>
    <row r="1001" spans="2:51" s="12" customFormat="1" ht="13.5">
      <c r="B1001" s="184"/>
      <c r="D1001" s="173" t="s">
        <v>1885</v>
      </c>
      <c r="E1001" s="197" t="s">
        <v>1766</v>
      </c>
      <c r="F1001" s="198" t="s">
        <v>713</v>
      </c>
      <c r="H1001" s="193" t="s">
        <v>1766</v>
      </c>
      <c r="I1001" s="189"/>
      <c r="L1001" s="184"/>
      <c r="M1001" s="190"/>
      <c r="N1001" s="191"/>
      <c r="O1001" s="191"/>
      <c r="P1001" s="191"/>
      <c r="Q1001" s="191"/>
      <c r="R1001" s="191"/>
      <c r="S1001" s="191"/>
      <c r="T1001" s="192"/>
      <c r="AT1001" s="193" t="s">
        <v>1885</v>
      </c>
      <c r="AU1001" s="193" t="s">
        <v>1828</v>
      </c>
      <c r="AV1001" s="12" t="s">
        <v>1767</v>
      </c>
      <c r="AW1001" s="12" t="s">
        <v>1783</v>
      </c>
      <c r="AX1001" s="12" t="s">
        <v>1820</v>
      </c>
      <c r="AY1001" s="193" t="s">
        <v>1872</v>
      </c>
    </row>
    <row r="1002" spans="2:51" s="11" customFormat="1" ht="13.5">
      <c r="B1002" s="176"/>
      <c r="D1002" s="173" t="s">
        <v>1885</v>
      </c>
      <c r="E1002" s="177" t="s">
        <v>1766</v>
      </c>
      <c r="F1002" s="178" t="s">
        <v>750</v>
      </c>
      <c r="H1002" s="179">
        <v>136</v>
      </c>
      <c r="I1002" s="180"/>
      <c r="L1002" s="176"/>
      <c r="M1002" s="181"/>
      <c r="N1002" s="182"/>
      <c r="O1002" s="182"/>
      <c r="P1002" s="182"/>
      <c r="Q1002" s="182"/>
      <c r="R1002" s="182"/>
      <c r="S1002" s="182"/>
      <c r="T1002" s="183"/>
      <c r="AT1002" s="177" t="s">
        <v>1885</v>
      </c>
      <c r="AU1002" s="177" t="s">
        <v>1828</v>
      </c>
      <c r="AV1002" s="11" t="s">
        <v>1828</v>
      </c>
      <c r="AW1002" s="11" t="s">
        <v>1783</v>
      </c>
      <c r="AX1002" s="11" t="s">
        <v>1820</v>
      </c>
      <c r="AY1002" s="177" t="s">
        <v>1872</v>
      </c>
    </row>
    <row r="1003" spans="2:51" s="11" customFormat="1" ht="13.5">
      <c r="B1003" s="176"/>
      <c r="D1003" s="173" t="s">
        <v>1885</v>
      </c>
      <c r="E1003" s="177" t="s">
        <v>1766</v>
      </c>
      <c r="F1003" s="178" t="s">
        <v>751</v>
      </c>
      <c r="H1003" s="179">
        <v>115</v>
      </c>
      <c r="I1003" s="180"/>
      <c r="L1003" s="176"/>
      <c r="M1003" s="181"/>
      <c r="N1003" s="182"/>
      <c r="O1003" s="182"/>
      <c r="P1003" s="182"/>
      <c r="Q1003" s="182"/>
      <c r="R1003" s="182"/>
      <c r="S1003" s="182"/>
      <c r="T1003" s="183"/>
      <c r="AT1003" s="177" t="s">
        <v>1885</v>
      </c>
      <c r="AU1003" s="177" t="s">
        <v>1828</v>
      </c>
      <c r="AV1003" s="11" t="s">
        <v>1828</v>
      </c>
      <c r="AW1003" s="11" t="s">
        <v>1783</v>
      </c>
      <c r="AX1003" s="11" t="s">
        <v>1820</v>
      </c>
      <c r="AY1003" s="177" t="s">
        <v>1872</v>
      </c>
    </row>
    <row r="1004" spans="2:51" s="13" customFormat="1" ht="13.5">
      <c r="B1004" s="199"/>
      <c r="D1004" s="185" t="s">
        <v>1885</v>
      </c>
      <c r="E1004" s="200" t="s">
        <v>1766</v>
      </c>
      <c r="F1004" s="201" t="s">
        <v>1916</v>
      </c>
      <c r="H1004" s="202">
        <v>251</v>
      </c>
      <c r="I1004" s="203"/>
      <c r="L1004" s="199"/>
      <c r="M1004" s="204"/>
      <c r="N1004" s="205"/>
      <c r="O1004" s="205"/>
      <c r="P1004" s="205"/>
      <c r="Q1004" s="205"/>
      <c r="R1004" s="205"/>
      <c r="S1004" s="205"/>
      <c r="T1004" s="206"/>
      <c r="AT1004" s="207" t="s">
        <v>1885</v>
      </c>
      <c r="AU1004" s="207" t="s">
        <v>1828</v>
      </c>
      <c r="AV1004" s="13" t="s">
        <v>1879</v>
      </c>
      <c r="AW1004" s="13" t="s">
        <v>1783</v>
      </c>
      <c r="AX1004" s="13" t="s">
        <v>1767</v>
      </c>
      <c r="AY1004" s="207" t="s">
        <v>1872</v>
      </c>
    </row>
    <row r="1005" spans="2:65" s="1" customFormat="1" ht="31.5" customHeight="1">
      <c r="B1005" s="160"/>
      <c r="C1005" s="161" t="s">
        <v>752</v>
      </c>
      <c r="D1005" s="161" t="s">
        <v>1874</v>
      </c>
      <c r="E1005" s="162" t="s">
        <v>753</v>
      </c>
      <c r="F1005" s="163" t="s">
        <v>754</v>
      </c>
      <c r="G1005" s="164" t="s">
        <v>1920</v>
      </c>
      <c r="H1005" s="165">
        <v>109</v>
      </c>
      <c r="I1005" s="166"/>
      <c r="J1005" s="167">
        <f>ROUND(I1005*H1005,2)</f>
        <v>0</v>
      </c>
      <c r="K1005" s="163" t="s">
        <v>1878</v>
      </c>
      <c r="L1005" s="35"/>
      <c r="M1005" s="168" t="s">
        <v>1766</v>
      </c>
      <c r="N1005" s="169" t="s">
        <v>1791</v>
      </c>
      <c r="O1005" s="36"/>
      <c r="P1005" s="170">
        <f>O1005*H1005</f>
        <v>0</v>
      </c>
      <c r="Q1005" s="170">
        <v>0.1295</v>
      </c>
      <c r="R1005" s="170">
        <f>Q1005*H1005</f>
        <v>14.1155</v>
      </c>
      <c r="S1005" s="170">
        <v>0</v>
      </c>
      <c r="T1005" s="171">
        <f>S1005*H1005</f>
        <v>0</v>
      </c>
      <c r="AR1005" s="18" t="s">
        <v>1879</v>
      </c>
      <c r="AT1005" s="18" t="s">
        <v>1874</v>
      </c>
      <c r="AU1005" s="18" t="s">
        <v>1828</v>
      </c>
      <c r="AY1005" s="18" t="s">
        <v>1872</v>
      </c>
      <c r="BE1005" s="172">
        <f>IF(N1005="základní",J1005,0)</f>
        <v>0</v>
      </c>
      <c r="BF1005" s="172">
        <f>IF(N1005="snížená",J1005,0)</f>
        <v>0</v>
      </c>
      <c r="BG1005" s="172">
        <f>IF(N1005="zákl. přenesená",J1005,0)</f>
        <v>0</v>
      </c>
      <c r="BH1005" s="172">
        <f>IF(N1005="sníž. přenesená",J1005,0)</f>
        <v>0</v>
      </c>
      <c r="BI1005" s="172">
        <f>IF(N1005="nulová",J1005,0)</f>
        <v>0</v>
      </c>
      <c r="BJ1005" s="18" t="s">
        <v>1767</v>
      </c>
      <c r="BK1005" s="172">
        <f>ROUND(I1005*H1005,2)</f>
        <v>0</v>
      </c>
      <c r="BL1005" s="18" t="s">
        <v>1879</v>
      </c>
      <c r="BM1005" s="18" t="s">
        <v>755</v>
      </c>
    </row>
    <row r="1006" spans="2:47" s="1" customFormat="1" ht="40.5">
      <c r="B1006" s="35"/>
      <c r="D1006" s="173" t="s">
        <v>1881</v>
      </c>
      <c r="F1006" s="174" t="s">
        <v>756</v>
      </c>
      <c r="I1006" s="134"/>
      <c r="L1006" s="35"/>
      <c r="M1006" s="65"/>
      <c r="N1006" s="36"/>
      <c r="O1006" s="36"/>
      <c r="P1006" s="36"/>
      <c r="Q1006" s="36"/>
      <c r="R1006" s="36"/>
      <c r="S1006" s="36"/>
      <c r="T1006" s="66"/>
      <c r="AT1006" s="18" t="s">
        <v>1881</v>
      </c>
      <c r="AU1006" s="18" t="s">
        <v>1828</v>
      </c>
    </row>
    <row r="1007" spans="2:47" s="1" customFormat="1" ht="94.5">
      <c r="B1007" s="35"/>
      <c r="D1007" s="173" t="s">
        <v>1883</v>
      </c>
      <c r="F1007" s="175" t="s">
        <v>757</v>
      </c>
      <c r="I1007" s="134"/>
      <c r="L1007" s="35"/>
      <c r="M1007" s="65"/>
      <c r="N1007" s="36"/>
      <c r="O1007" s="36"/>
      <c r="P1007" s="36"/>
      <c r="Q1007" s="36"/>
      <c r="R1007" s="36"/>
      <c r="S1007" s="36"/>
      <c r="T1007" s="66"/>
      <c r="AT1007" s="18" t="s">
        <v>1883</v>
      </c>
      <c r="AU1007" s="18" t="s">
        <v>1828</v>
      </c>
    </row>
    <row r="1008" spans="2:51" s="12" customFormat="1" ht="13.5">
      <c r="B1008" s="184"/>
      <c r="D1008" s="173" t="s">
        <v>1885</v>
      </c>
      <c r="E1008" s="197" t="s">
        <v>1766</v>
      </c>
      <c r="F1008" s="198" t="s">
        <v>439</v>
      </c>
      <c r="H1008" s="193" t="s">
        <v>1766</v>
      </c>
      <c r="I1008" s="189"/>
      <c r="L1008" s="184"/>
      <c r="M1008" s="190"/>
      <c r="N1008" s="191"/>
      <c r="O1008" s="191"/>
      <c r="P1008" s="191"/>
      <c r="Q1008" s="191"/>
      <c r="R1008" s="191"/>
      <c r="S1008" s="191"/>
      <c r="T1008" s="192"/>
      <c r="AT1008" s="193" t="s">
        <v>1885</v>
      </c>
      <c r="AU1008" s="193" t="s">
        <v>1828</v>
      </c>
      <c r="AV1008" s="12" t="s">
        <v>1767</v>
      </c>
      <c r="AW1008" s="12" t="s">
        <v>1783</v>
      </c>
      <c r="AX1008" s="12" t="s">
        <v>1820</v>
      </c>
      <c r="AY1008" s="193" t="s">
        <v>1872</v>
      </c>
    </row>
    <row r="1009" spans="2:51" s="11" customFormat="1" ht="13.5">
      <c r="B1009" s="176"/>
      <c r="D1009" s="173" t="s">
        <v>1885</v>
      </c>
      <c r="E1009" s="177" t="s">
        <v>1766</v>
      </c>
      <c r="F1009" s="178" t="s">
        <v>758</v>
      </c>
      <c r="H1009" s="179">
        <v>30</v>
      </c>
      <c r="I1009" s="180"/>
      <c r="L1009" s="176"/>
      <c r="M1009" s="181"/>
      <c r="N1009" s="182"/>
      <c r="O1009" s="182"/>
      <c r="P1009" s="182"/>
      <c r="Q1009" s="182"/>
      <c r="R1009" s="182"/>
      <c r="S1009" s="182"/>
      <c r="T1009" s="183"/>
      <c r="AT1009" s="177" t="s">
        <v>1885</v>
      </c>
      <c r="AU1009" s="177" t="s">
        <v>1828</v>
      </c>
      <c r="AV1009" s="11" t="s">
        <v>1828</v>
      </c>
      <c r="AW1009" s="11" t="s">
        <v>1783</v>
      </c>
      <c r="AX1009" s="11" t="s">
        <v>1820</v>
      </c>
      <c r="AY1009" s="177" t="s">
        <v>1872</v>
      </c>
    </row>
    <row r="1010" spans="2:51" s="11" customFormat="1" ht="13.5">
      <c r="B1010" s="176"/>
      <c r="D1010" s="173" t="s">
        <v>1885</v>
      </c>
      <c r="E1010" s="177" t="s">
        <v>1766</v>
      </c>
      <c r="F1010" s="178" t="s">
        <v>1766</v>
      </c>
      <c r="H1010" s="179">
        <v>0</v>
      </c>
      <c r="I1010" s="180"/>
      <c r="L1010" s="176"/>
      <c r="M1010" s="181"/>
      <c r="N1010" s="182"/>
      <c r="O1010" s="182"/>
      <c r="P1010" s="182"/>
      <c r="Q1010" s="182"/>
      <c r="R1010" s="182"/>
      <c r="S1010" s="182"/>
      <c r="T1010" s="183"/>
      <c r="AT1010" s="177" t="s">
        <v>1885</v>
      </c>
      <c r="AU1010" s="177" t="s">
        <v>1828</v>
      </c>
      <c r="AV1010" s="11" t="s">
        <v>1828</v>
      </c>
      <c r="AW1010" s="11" t="s">
        <v>1783</v>
      </c>
      <c r="AX1010" s="11" t="s">
        <v>1820</v>
      </c>
      <c r="AY1010" s="177" t="s">
        <v>1872</v>
      </c>
    </row>
    <row r="1011" spans="2:51" s="12" customFormat="1" ht="13.5">
      <c r="B1011" s="184"/>
      <c r="D1011" s="173" t="s">
        <v>1885</v>
      </c>
      <c r="E1011" s="197" t="s">
        <v>1766</v>
      </c>
      <c r="F1011" s="198" t="s">
        <v>430</v>
      </c>
      <c r="H1011" s="193" t="s">
        <v>1766</v>
      </c>
      <c r="I1011" s="189"/>
      <c r="L1011" s="184"/>
      <c r="M1011" s="190"/>
      <c r="N1011" s="191"/>
      <c r="O1011" s="191"/>
      <c r="P1011" s="191"/>
      <c r="Q1011" s="191"/>
      <c r="R1011" s="191"/>
      <c r="S1011" s="191"/>
      <c r="T1011" s="192"/>
      <c r="AT1011" s="193" t="s">
        <v>1885</v>
      </c>
      <c r="AU1011" s="193" t="s">
        <v>1828</v>
      </c>
      <c r="AV1011" s="12" t="s">
        <v>1767</v>
      </c>
      <c r="AW1011" s="12" t="s">
        <v>1783</v>
      </c>
      <c r="AX1011" s="12" t="s">
        <v>1820</v>
      </c>
      <c r="AY1011" s="193" t="s">
        <v>1872</v>
      </c>
    </row>
    <row r="1012" spans="2:51" s="11" customFormat="1" ht="13.5">
      <c r="B1012" s="176"/>
      <c r="D1012" s="173" t="s">
        <v>1885</v>
      </c>
      <c r="E1012" s="177" t="s">
        <v>1766</v>
      </c>
      <c r="F1012" s="178" t="s">
        <v>759</v>
      </c>
      <c r="H1012" s="179">
        <v>14</v>
      </c>
      <c r="I1012" s="180"/>
      <c r="L1012" s="176"/>
      <c r="M1012" s="181"/>
      <c r="N1012" s="182"/>
      <c r="O1012" s="182"/>
      <c r="P1012" s="182"/>
      <c r="Q1012" s="182"/>
      <c r="R1012" s="182"/>
      <c r="S1012" s="182"/>
      <c r="T1012" s="183"/>
      <c r="AT1012" s="177" t="s">
        <v>1885</v>
      </c>
      <c r="AU1012" s="177" t="s">
        <v>1828</v>
      </c>
      <c r="AV1012" s="11" t="s">
        <v>1828</v>
      </c>
      <c r="AW1012" s="11" t="s">
        <v>1783</v>
      </c>
      <c r="AX1012" s="11" t="s">
        <v>1820</v>
      </c>
      <c r="AY1012" s="177" t="s">
        <v>1872</v>
      </c>
    </row>
    <row r="1013" spans="2:51" s="11" customFormat="1" ht="13.5">
      <c r="B1013" s="176"/>
      <c r="D1013" s="173" t="s">
        <v>1885</v>
      </c>
      <c r="E1013" s="177" t="s">
        <v>1766</v>
      </c>
      <c r="F1013" s="178" t="s">
        <v>760</v>
      </c>
      <c r="H1013" s="179">
        <v>14</v>
      </c>
      <c r="I1013" s="180"/>
      <c r="L1013" s="176"/>
      <c r="M1013" s="181"/>
      <c r="N1013" s="182"/>
      <c r="O1013" s="182"/>
      <c r="P1013" s="182"/>
      <c r="Q1013" s="182"/>
      <c r="R1013" s="182"/>
      <c r="S1013" s="182"/>
      <c r="T1013" s="183"/>
      <c r="AT1013" s="177" t="s">
        <v>1885</v>
      </c>
      <c r="AU1013" s="177" t="s">
        <v>1828</v>
      </c>
      <c r="AV1013" s="11" t="s">
        <v>1828</v>
      </c>
      <c r="AW1013" s="11" t="s">
        <v>1783</v>
      </c>
      <c r="AX1013" s="11" t="s">
        <v>1820</v>
      </c>
      <c r="AY1013" s="177" t="s">
        <v>1872</v>
      </c>
    </row>
    <row r="1014" spans="2:51" s="11" customFormat="1" ht="13.5">
      <c r="B1014" s="176"/>
      <c r="D1014" s="173" t="s">
        <v>1885</v>
      </c>
      <c r="E1014" s="177" t="s">
        <v>1766</v>
      </c>
      <c r="F1014" s="178" t="s">
        <v>761</v>
      </c>
      <c r="H1014" s="179">
        <v>16</v>
      </c>
      <c r="I1014" s="180"/>
      <c r="L1014" s="176"/>
      <c r="M1014" s="181"/>
      <c r="N1014" s="182"/>
      <c r="O1014" s="182"/>
      <c r="P1014" s="182"/>
      <c r="Q1014" s="182"/>
      <c r="R1014" s="182"/>
      <c r="S1014" s="182"/>
      <c r="T1014" s="183"/>
      <c r="AT1014" s="177" t="s">
        <v>1885</v>
      </c>
      <c r="AU1014" s="177" t="s">
        <v>1828</v>
      </c>
      <c r="AV1014" s="11" t="s">
        <v>1828</v>
      </c>
      <c r="AW1014" s="11" t="s">
        <v>1783</v>
      </c>
      <c r="AX1014" s="11" t="s">
        <v>1820</v>
      </c>
      <c r="AY1014" s="177" t="s">
        <v>1872</v>
      </c>
    </row>
    <row r="1015" spans="2:51" s="11" customFormat="1" ht="13.5">
      <c r="B1015" s="176"/>
      <c r="D1015" s="173" t="s">
        <v>1885</v>
      </c>
      <c r="E1015" s="177" t="s">
        <v>1766</v>
      </c>
      <c r="F1015" s="178" t="s">
        <v>762</v>
      </c>
      <c r="H1015" s="179">
        <v>13.5</v>
      </c>
      <c r="I1015" s="180"/>
      <c r="L1015" s="176"/>
      <c r="M1015" s="181"/>
      <c r="N1015" s="182"/>
      <c r="O1015" s="182"/>
      <c r="P1015" s="182"/>
      <c r="Q1015" s="182"/>
      <c r="R1015" s="182"/>
      <c r="S1015" s="182"/>
      <c r="T1015" s="183"/>
      <c r="AT1015" s="177" t="s">
        <v>1885</v>
      </c>
      <c r="AU1015" s="177" t="s">
        <v>1828</v>
      </c>
      <c r="AV1015" s="11" t="s">
        <v>1828</v>
      </c>
      <c r="AW1015" s="11" t="s">
        <v>1783</v>
      </c>
      <c r="AX1015" s="11" t="s">
        <v>1820</v>
      </c>
      <c r="AY1015" s="177" t="s">
        <v>1872</v>
      </c>
    </row>
    <row r="1016" spans="2:51" s="11" customFormat="1" ht="13.5">
      <c r="B1016" s="176"/>
      <c r="D1016" s="173" t="s">
        <v>1885</v>
      </c>
      <c r="E1016" s="177" t="s">
        <v>1766</v>
      </c>
      <c r="F1016" s="178" t="s">
        <v>763</v>
      </c>
      <c r="H1016" s="179">
        <v>21.5</v>
      </c>
      <c r="I1016" s="180"/>
      <c r="L1016" s="176"/>
      <c r="M1016" s="181"/>
      <c r="N1016" s="182"/>
      <c r="O1016" s="182"/>
      <c r="P1016" s="182"/>
      <c r="Q1016" s="182"/>
      <c r="R1016" s="182"/>
      <c r="S1016" s="182"/>
      <c r="T1016" s="183"/>
      <c r="AT1016" s="177" t="s">
        <v>1885</v>
      </c>
      <c r="AU1016" s="177" t="s">
        <v>1828</v>
      </c>
      <c r="AV1016" s="11" t="s">
        <v>1828</v>
      </c>
      <c r="AW1016" s="11" t="s">
        <v>1783</v>
      </c>
      <c r="AX1016" s="11" t="s">
        <v>1820</v>
      </c>
      <c r="AY1016" s="177" t="s">
        <v>1872</v>
      </c>
    </row>
    <row r="1017" spans="2:51" s="13" customFormat="1" ht="13.5">
      <c r="B1017" s="199"/>
      <c r="D1017" s="185" t="s">
        <v>1885</v>
      </c>
      <c r="E1017" s="200" t="s">
        <v>1766</v>
      </c>
      <c r="F1017" s="201" t="s">
        <v>1916</v>
      </c>
      <c r="H1017" s="202">
        <v>109</v>
      </c>
      <c r="I1017" s="203"/>
      <c r="L1017" s="199"/>
      <c r="M1017" s="204"/>
      <c r="N1017" s="205"/>
      <c r="O1017" s="205"/>
      <c r="P1017" s="205"/>
      <c r="Q1017" s="205"/>
      <c r="R1017" s="205"/>
      <c r="S1017" s="205"/>
      <c r="T1017" s="206"/>
      <c r="AT1017" s="207" t="s">
        <v>1885</v>
      </c>
      <c r="AU1017" s="207" t="s">
        <v>1828</v>
      </c>
      <c r="AV1017" s="13" t="s">
        <v>1879</v>
      </c>
      <c r="AW1017" s="13" t="s">
        <v>1783</v>
      </c>
      <c r="AX1017" s="13" t="s">
        <v>1767</v>
      </c>
      <c r="AY1017" s="207" t="s">
        <v>1872</v>
      </c>
    </row>
    <row r="1018" spans="2:65" s="1" customFormat="1" ht="22.5" customHeight="1">
      <c r="B1018" s="160"/>
      <c r="C1018" s="209" t="s">
        <v>764</v>
      </c>
      <c r="D1018" s="209" t="s">
        <v>1282</v>
      </c>
      <c r="E1018" s="210" t="s">
        <v>765</v>
      </c>
      <c r="F1018" s="211" t="s">
        <v>766</v>
      </c>
      <c r="G1018" s="212" t="s">
        <v>1347</v>
      </c>
      <c r="H1018" s="213">
        <v>109</v>
      </c>
      <c r="I1018" s="214"/>
      <c r="J1018" s="215">
        <f>ROUND(I1018*H1018,2)</f>
        <v>0</v>
      </c>
      <c r="K1018" s="211" t="s">
        <v>1878</v>
      </c>
      <c r="L1018" s="216"/>
      <c r="M1018" s="217" t="s">
        <v>1766</v>
      </c>
      <c r="N1018" s="218" t="s">
        <v>1791</v>
      </c>
      <c r="O1018" s="36"/>
      <c r="P1018" s="170">
        <f>O1018*H1018</f>
        <v>0</v>
      </c>
      <c r="Q1018" s="170">
        <v>0.045</v>
      </c>
      <c r="R1018" s="170">
        <f>Q1018*H1018</f>
        <v>4.905</v>
      </c>
      <c r="S1018" s="170">
        <v>0</v>
      </c>
      <c r="T1018" s="171">
        <f>S1018*H1018</f>
        <v>0</v>
      </c>
      <c r="AR1018" s="18" t="s">
        <v>1933</v>
      </c>
      <c r="AT1018" s="18" t="s">
        <v>1282</v>
      </c>
      <c r="AU1018" s="18" t="s">
        <v>1828</v>
      </c>
      <c r="AY1018" s="18" t="s">
        <v>1872</v>
      </c>
      <c r="BE1018" s="172">
        <f>IF(N1018="základní",J1018,0)</f>
        <v>0</v>
      </c>
      <c r="BF1018" s="172">
        <f>IF(N1018="snížená",J1018,0)</f>
        <v>0</v>
      </c>
      <c r="BG1018" s="172">
        <f>IF(N1018="zákl. přenesená",J1018,0)</f>
        <v>0</v>
      </c>
      <c r="BH1018" s="172">
        <f>IF(N1018="sníž. přenesená",J1018,0)</f>
        <v>0</v>
      </c>
      <c r="BI1018" s="172">
        <f>IF(N1018="nulová",J1018,0)</f>
        <v>0</v>
      </c>
      <c r="BJ1018" s="18" t="s">
        <v>1767</v>
      </c>
      <c r="BK1018" s="172">
        <f>ROUND(I1018*H1018,2)</f>
        <v>0</v>
      </c>
      <c r="BL1018" s="18" t="s">
        <v>1879</v>
      </c>
      <c r="BM1018" s="18" t="s">
        <v>767</v>
      </c>
    </row>
    <row r="1019" spans="2:47" s="1" customFormat="1" ht="13.5">
      <c r="B1019" s="35"/>
      <c r="D1019" s="185" t="s">
        <v>1881</v>
      </c>
      <c r="F1019" s="222" t="s">
        <v>768</v>
      </c>
      <c r="I1019" s="134"/>
      <c r="L1019" s="35"/>
      <c r="M1019" s="65"/>
      <c r="N1019" s="36"/>
      <c r="O1019" s="36"/>
      <c r="P1019" s="36"/>
      <c r="Q1019" s="36"/>
      <c r="R1019" s="36"/>
      <c r="S1019" s="36"/>
      <c r="T1019" s="66"/>
      <c r="AT1019" s="18" t="s">
        <v>1881</v>
      </c>
      <c r="AU1019" s="18" t="s">
        <v>1828</v>
      </c>
    </row>
    <row r="1020" spans="2:65" s="1" customFormat="1" ht="22.5" customHeight="1">
      <c r="B1020" s="160"/>
      <c r="C1020" s="161" t="s">
        <v>769</v>
      </c>
      <c r="D1020" s="161" t="s">
        <v>1874</v>
      </c>
      <c r="E1020" s="162" t="s">
        <v>770</v>
      </c>
      <c r="F1020" s="163" t="s">
        <v>771</v>
      </c>
      <c r="G1020" s="164" t="s">
        <v>1920</v>
      </c>
      <c r="H1020" s="165">
        <v>2413</v>
      </c>
      <c r="I1020" s="166"/>
      <c r="J1020" s="167">
        <f>ROUND(I1020*H1020,2)</f>
        <v>0</v>
      </c>
      <c r="K1020" s="163" t="s">
        <v>1878</v>
      </c>
      <c r="L1020" s="35"/>
      <c r="M1020" s="168" t="s">
        <v>1766</v>
      </c>
      <c r="N1020" s="169" t="s">
        <v>1791</v>
      </c>
      <c r="O1020" s="36"/>
      <c r="P1020" s="170">
        <f>O1020*H1020</f>
        <v>0</v>
      </c>
      <c r="Q1020" s="170">
        <v>0.10095</v>
      </c>
      <c r="R1020" s="170">
        <f>Q1020*H1020</f>
        <v>243.59234999999998</v>
      </c>
      <c r="S1020" s="170">
        <v>0</v>
      </c>
      <c r="T1020" s="171">
        <f>S1020*H1020</f>
        <v>0</v>
      </c>
      <c r="AR1020" s="18" t="s">
        <v>1879</v>
      </c>
      <c r="AT1020" s="18" t="s">
        <v>1874</v>
      </c>
      <c r="AU1020" s="18" t="s">
        <v>1828</v>
      </c>
      <c r="AY1020" s="18" t="s">
        <v>1872</v>
      </c>
      <c r="BE1020" s="172">
        <f>IF(N1020="základní",J1020,0)</f>
        <v>0</v>
      </c>
      <c r="BF1020" s="172">
        <f>IF(N1020="snížená",J1020,0)</f>
        <v>0</v>
      </c>
      <c r="BG1020" s="172">
        <f>IF(N1020="zákl. přenesená",J1020,0)</f>
        <v>0</v>
      </c>
      <c r="BH1020" s="172">
        <f>IF(N1020="sníž. přenesená",J1020,0)</f>
        <v>0</v>
      </c>
      <c r="BI1020" s="172">
        <f>IF(N1020="nulová",J1020,0)</f>
        <v>0</v>
      </c>
      <c r="BJ1020" s="18" t="s">
        <v>1767</v>
      </c>
      <c r="BK1020" s="172">
        <f>ROUND(I1020*H1020,2)</f>
        <v>0</v>
      </c>
      <c r="BL1020" s="18" t="s">
        <v>1879</v>
      </c>
      <c r="BM1020" s="18" t="s">
        <v>772</v>
      </c>
    </row>
    <row r="1021" spans="2:47" s="1" customFormat="1" ht="27">
      <c r="B1021" s="35"/>
      <c r="D1021" s="173" t="s">
        <v>1881</v>
      </c>
      <c r="F1021" s="174" t="s">
        <v>773</v>
      </c>
      <c r="I1021" s="134"/>
      <c r="L1021" s="35"/>
      <c r="M1021" s="65"/>
      <c r="N1021" s="36"/>
      <c r="O1021" s="36"/>
      <c r="P1021" s="36"/>
      <c r="Q1021" s="36"/>
      <c r="R1021" s="36"/>
      <c r="S1021" s="36"/>
      <c r="T1021" s="66"/>
      <c r="AT1021" s="18" t="s">
        <v>1881</v>
      </c>
      <c r="AU1021" s="18" t="s">
        <v>1828</v>
      </c>
    </row>
    <row r="1022" spans="2:47" s="1" customFormat="1" ht="67.5">
      <c r="B1022" s="35"/>
      <c r="D1022" s="173" t="s">
        <v>1883</v>
      </c>
      <c r="F1022" s="175" t="s">
        <v>774</v>
      </c>
      <c r="I1022" s="134"/>
      <c r="L1022" s="35"/>
      <c r="M1022" s="65"/>
      <c r="N1022" s="36"/>
      <c r="O1022" s="36"/>
      <c r="P1022" s="36"/>
      <c r="Q1022" s="36"/>
      <c r="R1022" s="36"/>
      <c r="S1022" s="36"/>
      <c r="T1022" s="66"/>
      <c r="AT1022" s="18" t="s">
        <v>1883</v>
      </c>
      <c r="AU1022" s="18" t="s">
        <v>1828</v>
      </c>
    </row>
    <row r="1023" spans="2:51" s="12" customFormat="1" ht="13.5">
      <c r="B1023" s="184"/>
      <c r="D1023" s="173" t="s">
        <v>1885</v>
      </c>
      <c r="E1023" s="197" t="s">
        <v>1766</v>
      </c>
      <c r="F1023" s="198" t="s">
        <v>439</v>
      </c>
      <c r="H1023" s="193" t="s">
        <v>1766</v>
      </c>
      <c r="I1023" s="189"/>
      <c r="L1023" s="184"/>
      <c r="M1023" s="190"/>
      <c r="N1023" s="191"/>
      <c r="O1023" s="191"/>
      <c r="P1023" s="191"/>
      <c r="Q1023" s="191"/>
      <c r="R1023" s="191"/>
      <c r="S1023" s="191"/>
      <c r="T1023" s="192"/>
      <c r="AT1023" s="193" t="s">
        <v>1885</v>
      </c>
      <c r="AU1023" s="193" t="s">
        <v>1828</v>
      </c>
      <c r="AV1023" s="12" t="s">
        <v>1767</v>
      </c>
      <c r="AW1023" s="12" t="s">
        <v>1783</v>
      </c>
      <c r="AX1023" s="12" t="s">
        <v>1820</v>
      </c>
      <c r="AY1023" s="193" t="s">
        <v>1872</v>
      </c>
    </row>
    <row r="1024" spans="2:51" s="11" customFormat="1" ht="13.5">
      <c r="B1024" s="176"/>
      <c r="D1024" s="173" t="s">
        <v>1885</v>
      </c>
      <c r="E1024" s="177" t="s">
        <v>1766</v>
      </c>
      <c r="F1024" s="178" t="s">
        <v>775</v>
      </c>
      <c r="H1024" s="179">
        <v>1842</v>
      </c>
      <c r="I1024" s="180"/>
      <c r="L1024" s="176"/>
      <c r="M1024" s="181"/>
      <c r="N1024" s="182"/>
      <c r="O1024" s="182"/>
      <c r="P1024" s="182"/>
      <c r="Q1024" s="182"/>
      <c r="R1024" s="182"/>
      <c r="S1024" s="182"/>
      <c r="T1024" s="183"/>
      <c r="AT1024" s="177" t="s">
        <v>1885</v>
      </c>
      <c r="AU1024" s="177" t="s">
        <v>1828</v>
      </c>
      <c r="AV1024" s="11" t="s">
        <v>1828</v>
      </c>
      <c r="AW1024" s="11" t="s">
        <v>1783</v>
      </c>
      <c r="AX1024" s="11" t="s">
        <v>1820</v>
      </c>
      <c r="AY1024" s="177" t="s">
        <v>1872</v>
      </c>
    </row>
    <row r="1025" spans="2:51" s="11" customFormat="1" ht="13.5">
      <c r="B1025" s="176"/>
      <c r="D1025" s="173" t="s">
        <v>1885</v>
      </c>
      <c r="E1025" s="177" t="s">
        <v>1766</v>
      </c>
      <c r="F1025" s="178" t="s">
        <v>776</v>
      </c>
      <c r="H1025" s="179">
        <v>571</v>
      </c>
      <c r="I1025" s="180"/>
      <c r="L1025" s="176"/>
      <c r="M1025" s="181"/>
      <c r="N1025" s="182"/>
      <c r="O1025" s="182"/>
      <c r="P1025" s="182"/>
      <c r="Q1025" s="182"/>
      <c r="R1025" s="182"/>
      <c r="S1025" s="182"/>
      <c r="T1025" s="183"/>
      <c r="AT1025" s="177" t="s">
        <v>1885</v>
      </c>
      <c r="AU1025" s="177" t="s">
        <v>1828</v>
      </c>
      <c r="AV1025" s="11" t="s">
        <v>1828</v>
      </c>
      <c r="AW1025" s="11" t="s">
        <v>1783</v>
      </c>
      <c r="AX1025" s="11" t="s">
        <v>1820</v>
      </c>
      <c r="AY1025" s="177" t="s">
        <v>1872</v>
      </c>
    </row>
    <row r="1026" spans="2:51" s="13" customFormat="1" ht="13.5">
      <c r="B1026" s="199"/>
      <c r="D1026" s="185" t="s">
        <v>1885</v>
      </c>
      <c r="E1026" s="200" t="s">
        <v>1766</v>
      </c>
      <c r="F1026" s="201" t="s">
        <v>1916</v>
      </c>
      <c r="H1026" s="202">
        <v>2413</v>
      </c>
      <c r="I1026" s="203"/>
      <c r="L1026" s="199"/>
      <c r="M1026" s="204"/>
      <c r="N1026" s="205"/>
      <c r="O1026" s="205"/>
      <c r="P1026" s="205"/>
      <c r="Q1026" s="205"/>
      <c r="R1026" s="205"/>
      <c r="S1026" s="205"/>
      <c r="T1026" s="206"/>
      <c r="AT1026" s="207" t="s">
        <v>1885</v>
      </c>
      <c r="AU1026" s="207" t="s">
        <v>1828</v>
      </c>
      <c r="AV1026" s="13" t="s">
        <v>1879</v>
      </c>
      <c r="AW1026" s="13" t="s">
        <v>1783</v>
      </c>
      <c r="AX1026" s="13" t="s">
        <v>1767</v>
      </c>
      <c r="AY1026" s="207" t="s">
        <v>1872</v>
      </c>
    </row>
    <row r="1027" spans="2:65" s="1" customFormat="1" ht="22.5" customHeight="1">
      <c r="B1027" s="160"/>
      <c r="C1027" s="209" t="s">
        <v>777</v>
      </c>
      <c r="D1027" s="209" t="s">
        <v>1282</v>
      </c>
      <c r="E1027" s="210" t="s">
        <v>778</v>
      </c>
      <c r="F1027" s="211" t="s">
        <v>779</v>
      </c>
      <c r="G1027" s="212" t="s">
        <v>1347</v>
      </c>
      <c r="H1027" s="213">
        <v>2413</v>
      </c>
      <c r="I1027" s="214"/>
      <c r="J1027" s="215">
        <f>ROUND(I1027*H1027,2)</f>
        <v>0</v>
      </c>
      <c r="K1027" s="211" t="s">
        <v>1878</v>
      </c>
      <c r="L1027" s="216"/>
      <c r="M1027" s="217" t="s">
        <v>1766</v>
      </c>
      <c r="N1027" s="218" t="s">
        <v>1791</v>
      </c>
      <c r="O1027" s="36"/>
      <c r="P1027" s="170">
        <f>O1027*H1027</f>
        <v>0</v>
      </c>
      <c r="Q1027" s="170">
        <v>0.0335</v>
      </c>
      <c r="R1027" s="170">
        <f>Q1027*H1027</f>
        <v>80.83550000000001</v>
      </c>
      <c r="S1027" s="170">
        <v>0</v>
      </c>
      <c r="T1027" s="171">
        <f>S1027*H1027</f>
        <v>0</v>
      </c>
      <c r="AR1027" s="18" t="s">
        <v>1933</v>
      </c>
      <c r="AT1027" s="18" t="s">
        <v>1282</v>
      </c>
      <c r="AU1027" s="18" t="s">
        <v>1828</v>
      </c>
      <c r="AY1027" s="18" t="s">
        <v>1872</v>
      </c>
      <c r="BE1027" s="172">
        <f>IF(N1027="základní",J1027,0)</f>
        <v>0</v>
      </c>
      <c r="BF1027" s="172">
        <f>IF(N1027="snížená",J1027,0)</f>
        <v>0</v>
      </c>
      <c r="BG1027" s="172">
        <f>IF(N1027="zákl. přenesená",J1027,0)</f>
        <v>0</v>
      </c>
      <c r="BH1027" s="172">
        <f>IF(N1027="sníž. přenesená",J1027,0)</f>
        <v>0</v>
      </c>
      <c r="BI1027" s="172">
        <f>IF(N1027="nulová",J1027,0)</f>
        <v>0</v>
      </c>
      <c r="BJ1027" s="18" t="s">
        <v>1767</v>
      </c>
      <c r="BK1027" s="172">
        <f>ROUND(I1027*H1027,2)</f>
        <v>0</v>
      </c>
      <c r="BL1027" s="18" t="s">
        <v>1879</v>
      </c>
      <c r="BM1027" s="18" t="s">
        <v>780</v>
      </c>
    </row>
    <row r="1028" spans="2:47" s="1" customFormat="1" ht="13.5">
      <c r="B1028" s="35"/>
      <c r="D1028" s="185" t="s">
        <v>1881</v>
      </c>
      <c r="F1028" s="222" t="s">
        <v>781</v>
      </c>
      <c r="I1028" s="134"/>
      <c r="L1028" s="35"/>
      <c r="M1028" s="65"/>
      <c r="N1028" s="36"/>
      <c r="O1028" s="36"/>
      <c r="P1028" s="36"/>
      <c r="Q1028" s="36"/>
      <c r="R1028" s="36"/>
      <c r="S1028" s="36"/>
      <c r="T1028" s="66"/>
      <c r="AT1028" s="18" t="s">
        <v>1881</v>
      </c>
      <c r="AU1028" s="18" t="s">
        <v>1828</v>
      </c>
    </row>
    <row r="1029" spans="2:65" s="1" customFormat="1" ht="22.5" customHeight="1">
      <c r="B1029" s="160"/>
      <c r="C1029" s="161" t="s">
        <v>782</v>
      </c>
      <c r="D1029" s="161" t="s">
        <v>1874</v>
      </c>
      <c r="E1029" s="162" t="s">
        <v>1008</v>
      </c>
      <c r="F1029" s="163" t="s">
        <v>1009</v>
      </c>
      <c r="G1029" s="164" t="s">
        <v>1942</v>
      </c>
      <c r="H1029" s="165">
        <v>27.31</v>
      </c>
      <c r="I1029" s="166"/>
      <c r="J1029" s="167">
        <f>ROUND(I1029*H1029,2)</f>
        <v>0</v>
      </c>
      <c r="K1029" s="163" t="s">
        <v>1878</v>
      </c>
      <c r="L1029" s="35"/>
      <c r="M1029" s="168" t="s">
        <v>1766</v>
      </c>
      <c r="N1029" s="169" t="s">
        <v>1791</v>
      </c>
      <c r="O1029" s="36"/>
      <c r="P1029" s="170">
        <f>O1029*H1029</f>
        <v>0</v>
      </c>
      <c r="Q1029" s="170">
        <v>2.25634</v>
      </c>
      <c r="R1029" s="170">
        <f>Q1029*H1029</f>
        <v>61.620645399999994</v>
      </c>
      <c r="S1029" s="170">
        <v>0</v>
      </c>
      <c r="T1029" s="171">
        <f>S1029*H1029</f>
        <v>0</v>
      </c>
      <c r="AR1029" s="18" t="s">
        <v>1879</v>
      </c>
      <c r="AT1029" s="18" t="s">
        <v>1874</v>
      </c>
      <c r="AU1029" s="18" t="s">
        <v>1828</v>
      </c>
      <c r="AY1029" s="18" t="s">
        <v>1872</v>
      </c>
      <c r="BE1029" s="172">
        <f>IF(N1029="základní",J1029,0)</f>
        <v>0</v>
      </c>
      <c r="BF1029" s="172">
        <f>IF(N1029="snížená",J1029,0)</f>
        <v>0</v>
      </c>
      <c r="BG1029" s="172">
        <f>IF(N1029="zákl. přenesená",J1029,0)</f>
        <v>0</v>
      </c>
      <c r="BH1029" s="172">
        <f>IF(N1029="sníž. přenesená",J1029,0)</f>
        <v>0</v>
      </c>
      <c r="BI1029" s="172">
        <f>IF(N1029="nulová",J1029,0)</f>
        <v>0</v>
      </c>
      <c r="BJ1029" s="18" t="s">
        <v>1767</v>
      </c>
      <c r="BK1029" s="172">
        <f>ROUND(I1029*H1029,2)</f>
        <v>0</v>
      </c>
      <c r="BL1029" s="18" t="s">
        <v>1879</v>
      </c>
      <c r="BM1029" s="18" t="s">
        <v>1010</v>
      </c>
    </row>
    <row r="1030" spans="2:47" s="1" customFormat="1" ht="13.5">
      <c r="B1030" s="35"/>
      <c r="D1030" s="173" t="s">
        <v>1881</v>
      </c>
      <c r="F1030" s="174" t="s">
        <v>1011</v>
      </c>
      <c r="I1030" s="134"/>
      <c r="L1030" s="35"/>
      <c r="M1030" s="65"/>
      <c r="N1030" s="36"/>
      <c r="O1030" s="36"/>
      <c r="P1030" s="36"/>
      <c r="Q1030" s="36"/>
      <c r="R1030" s="36"/>
      <c r="S1030" s="36"/>
      <c r="T1030" s="66"/>
      <c r="AT1030" s="18" t="s">
        <v>1881</v>
      </c>
      <c r="AU1030" s="18" t="s">
        <v>1828</v>
      </c>
    </row>
    <row r="1031" spans="2:51" s="12" customFormat="1" ht="13.5">
      <c r="B1031" s="184"/>
      <c r="D1031" s="173" t="s">
        <v>1885</v>
      </c>
      <c r="E1031" s="197" t="s">
        <v>1766</v>
      </c>
      <c r="F1031" s="198" t="s">
        <v>1012</v>
      </c>
      <c r="H1031" s="193" t="s">
        <v>1766</v>
      </c>
      <c r="I1031" s="189"/>
      <c r="L1031" s="184"/>
      <c r="M1031" s="190"/>
      <c r="N1031" s="191"/>
      <c r="O1031" s="191"/>
      <c r="P1031" s="191"/>
      <c r="Q1031" s="191"/>
      <c r="R1031" s="191"/>
      <c r="S1031" s="191"/>
      <c r="T1031" s="192"/>
      <c r="AT1031" s="193" t="s">
        <v>1885</v>
      </c>
      <c r="AU1031" s="193" t="s">
        <v>1828</v>
      </c>
      <c r="AV1031" s="12" t="s">
        <v>1767</v>
      </c>
      <c r="AW1031" s="12" t="s">
        <v>1783</v>
      </c>
      <c r="AX1031" s="12" t="s">
        <v>1820</v>
      </c>
      <c r="AY1031" s="193" t="s">
        <v>1872</v>
      </c>
    </row>
    <row r="1032" spans="2:51" s="11" customFormat="1" ht="13.5">
      <c r="B1032" s="176"/>
      <c r="D1032" s="173" t="s">
        <v>1885</v>
      </c>
      <c r="E1032" s="177" t="s">
        <v>1766</v>
      </c>
      <c r="F1032" s="178" t="s">
        <v>783</v>
      </c>
      <c r="H1032" s="179">
        <v>13.5</v>
      </c>
      <c r="I1032" s="180"/>
      <c r="L1032" s="176"/>
      <c r="M1032" s="181"/>
      <c r="N1032" s="182"/>
      <c r="O1032" s="182"/>
      <c r="P1032" s="182"/>
      <c r="Q1032" s="182"/>
      <c r="R1032" s="182"/>
      <c r="S1032" s="182"/>
      <c r="T1032" s="183"/>
      <c r="AT1032" s="177" t="s">
        <v>1885</v>
      </c>
      <c r="AU1032" s="177" t="s">
        <v>1828</v>
      </c>
      <c r="AV1032" s="11" t="s">
        <v>1828</v>
      </c>
      <c r="AW1032" s="11" t="s">
        <v>1783</v>
      </c>
      <c r="AX1032" s="11" t="s">
        <v>1820</v>
      </c>
      <c r="AY1032" s="177" t="s">
        <v>1872</v>
      </c>
    </row>
    <row r="1033" spans="2:51" s="11" customFormat="1" ht="13.5">
      <c r="B1033" s="176"/>
      <c r="D1033" s="173" t="s">
        <v>1885</v>
      </c>
      <c r="E1033" s="177" t="s">
        <v>1766</v>
      </c>
      <c r="F1033" s="178" t="s">
        <v>784</v>
      </c>
      <c r="H1033" s="179">
        <v>13.81</v>
      </c>
      <c r="I1033" s="180"/>
      <c r="L1033" s="176"/>
      <c r="M1033" s="181"/>
      <c r="N1033" s="182"/>
      <c r="O1033" s="182"/>
      <c r="P1033" s="182"/>
      <c r="Q1033" s="182"/>
      <c r="R1033" s="182"/>
      <c r="S1033" s="182"/>
      <c r="T1033" s="183"/>
      <c r="AT1033" s="177" t="s">
        <v>1885</v>
      </c>
      <c r="AU1033" s="177" t="s">
        <v>1828</v>
      </c>
      <c r="AV1033" s="11" t="s">
        <v>1828</v>
      </c>
      <c r="AW1033" s="11" t="s">
        <v>1783</v>
      </c>
      <c r="AX1033" s="11" t="s">
        <v>1820</v>
      </c>
      <c r="AY1033" s="177" t="s">
        <v>1872</v>
      </c>
    </row>
    <row r="1034" spans="2:51" s="13" customFormat="1" ht="13.5">
      <c r="B1034" s="199"/>
      <c r="D1034" s="185" t="s">
        <v>1885</v>
      </c>
      <c r="E1034" s="200" t="s">
        <v>1766</v>
      </c>
      <c r="F1034" s="201" t="s">
        <v>1916</v>
      </c>
      <c r="H1034" s="202">
        <v>27.31</v>
      </c>
      <c r="I1034" s="203"/>
      <c r="L1034" s="199"/>
      <c r="M1034" s="204"/>
      <c r="N1034" s="205"/>
      <c r="O1034" s="205"/>
      <c r="P1034" s="205"/>
      <c r="Q1034" s="205"/>
      <c r="R1034" s="205"/>
      <c r="S1034" s="205"/>
      <c r="T1034" s="206"/>
      <c r="AT1034" s="207" t="s">
        <v>1885</v>
      </c>
      <c r="AU1034" s="207" t="s">
        <v>1828</v>
      </c>
      <c r="AV1034" s="13" t="s">
        <v>1879</v>
      </c>
      <c r="AW1034" s="13" t="s">
        <v>1783</v>
      </c>
      <c r="AX1034" s="13" t="s">
        <v>1767</v>
      </c>
      <c r="AY1034" s="207" t="s">
        <v>1872</v>
      </c>
    </row>
    <row r="1035" spans="2:65" s="1" customFormat="1" ht="31.5" customHeight="1">
      <c r="B1035" s="160"/>
      <c r="C1035" s="161" t="s">
        <v>785</v>
      </c>
      <c r="D1035" s="161" t="s">
        <v>1874</v>
      </c>
      <c r="E1035" s="162" t="s">
        <v>1016</v>
      </c>
      <c r="F1035" s="163" t="s">
        <v>1017</v>
      </c>
      <c r="G1035" s="164" t="s">
        <v>1920</v>
      </c>
      <c r="H1035" s="165">
        <v>180</v>
      </c>
      <c r="I1035" s="166"/>
      <c r="J1035" s="167">
        <f>ROUND(I1035*H1035,2)</f>
        <v>0</v>
      </c>
      <c r="K1035" s="163" t="s">
        <v>1878</v>
      </c>
      <c r="L1035" s="35"/>
      <c r="M1035" s="168" t="s">
        <v>1766</v>
      </c>
      <c r="N1035" s="169" t="s">
        <v>1791</v>
      </c>
      <c r="O1035" s="36"/>
      <c r="P1035" s="170">
        <f>O1035*H1035</f>
        <v>0</v>
      </c>
      <c r="Q1035" s="170">
        <v>0</v>
      </c>
      <c r="R1035" s="170">
        <f>Q1035*H1035</f>
        <v>0</v>
      </c>
      <c r="S1035" s="170">
        <v>0</v>
      </c>
      <c r="T1035" s="171">
        <f>S1035*H1035</f>
        <v>0</v>
      </c>
      <c r="AR1035" s="18" t="s">
        <v>1879</v>
      </c>
      <c r="AT1035" s="18" t="s">
        <v>1874</v>
      </c>
      <c r="AU1035" s="18" t="s">
        <v>1828</v>
      </c>
      <c r="AY1035" s="18" t="s">
        <v>1872</v>
      </c>
      <c r="BE1035" s="172">
        <f>IF(N1035="základní",J1035,0)</f>
        <v>0</v>
      </c>
      <c r="BF1035" s="172">
        <f>IF(N1035="snížená",J1035,0)</f>
        <v>0</v>
      </c>
      <c r="BG1035" s="172">
        <f>IF(N1035="zákl. přenesená",J1035,0)</f>
        <v>0</v>
      </c>
      <c r="BH1035" s="172">
        <f>IF(N1035="sníž. přenesená",J1035,0)</f>
        <v>0</v>
      </c>
      <c r="BI1035" s="172">
        <f>IF(N1035="nulová",J1035,0)</f>
        <v>0</v>
      </c>
      <c r="BJ1035" s="18" t="s">
        <v>1767</v>
      </c>
      <c r="BK1035" s="172">
        <f>ROUND(I1035*H1035,2)</f>
        <v>0</v>
      </c>
      <c r="BL1035" s="18" t="s">
        <v>1879</v>
      </c>
      <c r="BM1035" s="18" t="s">
        <v>1018</v>
      </c>
    </row>
    <row r="1036" spans="2:47" s="1" customFormat="1" ht="27">
      <c r="B1036" s="35"/>
      <c r="D1036" s="173" t="s">
        <v>1881</v>
      </c>
      <c r="F1036" s="174" t="s">
        <v>1019</v>
      </c>
      <c r="I1036" s="134"/>
      <c r="L1036" s="35"/>
      <c r="M1036" s="65"/>
      <c r="N1036" s="36"/>
      <c r="O1036" s="36"/>
      <c r="P1036" s="36"/>
      <c r="Q1036" s="36"/>
      <c r="R1036" s="36"/>
      <c r="S1036" s="36"/>
      <c r="T1036" s="66"/>
      <c r="AT1036" s="18" t="s">
        <v>1881</v>
      </c>
      <c r="AU1036" s="18" t="s">
        <v>1828</v>
      </c>
    </row>
    <row r="1037" spans="2:47" s="1" customFormat="1" ht="27">
      <c r="B1037" s="35"/>
      <c r="D1037" s="173" t="s">
        <v>1883</v>
      </c>
      <c r="F1037" s="175" t="s">
        <v>1020</v>
      </c>
      <c r="I1037" s="134"/>
      <c r="L1037" s="35"/>
      <c r="M1037" s="65"/>
      <c r="N1037" s="36"/>
      <c r="O1037" s="36"/>
      <c r="P1037" s="36"/>
      <c r="Q1037" s="36"/>
      <c r="R1037" s="36"/>
      <c r="S1037" s="36"/>
      <c r="T1037" s="66"/>
      <c r="AT1037" s="18" t="s">
        <v>1883</v>
      </c>
      <c r="AU1037" s="18" t="s">
        <v>1828</v>
      </c>
    </row>
    <row r="1038" spans="2:51" s="12" customFormat="1" ht="13.5">
      <c r="B1038" s="184"/>
      <c r="D1038" s="173" t="s">
        <v>1885</v>
      </c>
      <c r="E1038" s="197" t="s">
        <v>1766</v>
      </c>
      <c r="F1038" s="198" t="s">
        <v>1021</v>
      </c>
      <c r="H1038" s="193" t="s">
        <v>1766</v>
      </c>
      <c r="I1038" s="189"/>
      <c r="L1038" s="184"/>
      <c r="M1038" s="190"/>
      <c r="N1038" s="191"/>
      <c r="O1038" s="191"/>
      <c r="P1038" s="191"/>
      <c r="Q1038" s="191"/>
      <c r="R1038" s="191"/>
      <c r="S1038" s="191"/>
      <c r="T1038" s="192"/>
      <c r="AT1038" s="193" t="s">
        <v>1885</v>
      </c>
      <c r="AU1038" s="193" t="s">
        <v>1828</v>
      </c>
      <c r="AV1038" s="12" t="s">
        <v>1767</v>
      </c>
      <c r="AW1038" s="12" t="s">
        <v>1783</v>
      </c>
      <c r="AX1038" s="12" t="s">
        <v>1820</v>
      </c>
      <c r="AY1038" s="193" t="s">
        <v>1872</v>
      </c>
    </row>
    <row r="1039" spans="2:51" s="11" customFormat="1" ht="13.5">
      <c r="B1039" s="176"/>
      <c r="D1039" s="185" t="s">
        <v>1885</v>
      </c>
      <c r="E1039" s="194" t="s">
        <v>1766</v>
      </c>
      <c r="F1039" s="195" t="s">
        <v>786</v>
      </c>
      <c r="H1039" s="196">
        <v>180</v>
      </c>
      <c r="I1039" s="180"/>
      <c r="L1039" s="176"/>
      <c r="M1039" s="181"/>
      <c r="N1039" s="182"/>
      <c r="O1039" s="182"/>
      <c r="P1039" s="182"/>
      <c r="Q1039" s="182"/>
      <c r="R1039" s="182"/>
      <c r="S1039" s="182"/>
      <c r="T1039" s="183"/>
      <c r="AT1039" s="177" t="s">
        <v>1885</v>
      </c>
      <c r="AU1039" s="177" t="s">
        <v>1828</v>
      </c>
      <c r="AV1039" s="11" t="s">
        <v>1828</v>
      </c>
      <c r="AW1039" s="11" t="s">
        <v>1783</v>
      </c>
      <c r="AX1039" s="11" t="s">
        <v>1767</v>
      </c>
      <c r="AY1039" s="177" t="s">
        <v>1872</v>
      </c>
    </row>
    <row r="1040" spans="2:65" s="1" customFormat="1" ht="22.5" customHeight="1">
      <c r="B1040" s="160"/>
      <c r="C1040" s="161" t="s">
        <v>787</v>
      </c>
      <c r="D1040" s="161" t="s">
        <v>1874</v>
      </c>
      <c r="E1040" s="162" t="s">
        <v>1025</v>
      </c>
      <c r="F1040" s="163" t="s">
        <v>1026</v>
      </c>
      <c r="G1040" s="164" t="s">
        <v>1920</v>
      </c>
      <c r="H1040" s="165">
        <v>180</v>
      </c>
      <c r="I1040" s="166"/>
      <c r="J1040" s="167">
        <f>ROUND(I1040*H1040,2)</f>
        <v>0</v>
      </c>
      <c r="K1040" s="163" t="s">
        <v>1878</v>
      </c>
      <c r="L1040" s="35"/>
      <c r="M1040" s="168" t="s">
        <v>1766</v>
      </c>
      <c r="N1040" s="169" t="s">
        <v>1791</v>
      </c>
      <c r="O1040" s="36"/>
      <c r="P1040" s="170">
        <f>O1040*H1040</f>
        <v>0</v>
      </c>
      <c r="Q1040" s="170">
        <v>0.00028</v>
      </c>
      <c r="R1040" s="170">
        <f>Q1040*H1040</f>
        <v>0.05039999999999999</v>
      </c>
      <c r="S1040" s="170">
        <v>0</v>
      </c>
      <c r="T1040" s="171">
        <f>S1040*H1040</f>
        <v>0</v>
      </c>
      <c r="AR1040" s="18" t="s">
        <v>1879</v>
      </c>
      <c r="AT1040" s="18" t="s">
        <v>1874</v>
      </c>
      <c r="AU1040" s="18" t="s">
        <v>1828</v>
      </c>
      <c r="AY1040" s="18" t="s">
        <v>1872</v>
      </c>
      <c r="BE1040" s="172">
        <f>IF(N1040="základní",J1040,0)</f>
        <v>0</v>
      </c>
      <c r="BF1040" s="172">
        <f>IF(N1040="snížená",J1040,0)</f>
        <v>0</v>
      </c>
      <c r="BG1040" s="172">
        <f>IF(N1040="zákl. přenesená",J1040,0)</f>
        <v>0</v>
      </c>
      <c r="BH1040" s="172">
        <f>IF(N1040="sníž. přenesená",J1040,0)</f>
        <v>0</v>
      </c>
      <c r="BI1040" s="172">
        <f>IF(N1040="nulová",J1040,0)</f>
        <v>0</v>
      </c>
      <c r="BJ1040" s="18" t="s">
        <v>1767</v>
      </c>
      <c r="BK1040" s="172">
        <f>ROUND(I1040*H1040,2)</f>
        <v>0</v>
      </c>
      <c r="BL1040" s="18" t="s">
        <v>1879</v>
      </c>
      <c r="BM1040" s="18" t="s">
        <v>1027</v>
      </c>
    </row>
    <row r="1041" spans="2:47" s="1" customFormat="1" ht="27">
      <c r="B1041" s="35"/>
      <c r="D1041" s="173" t="s">
        <v>1881</v>
      </c>
      <c r="F1041" s="174" t="s">
        <v>1028</v>
      </c>
      <c r="I1041" s="134"/>
      <c r="L1041" s="35"/>
      <c r="M1041" s="65"/>
      <c r="N1041" s="36"/>
      <c r="O1041" s="36"/>
      <c r="P1041" s="36"/>
      <c r="Q1041" s="36"/>
      <c r="R1041" s="36"/>
      <c r="S1041" s="36"/>
      <c r="T1041" s="66"/>
      <c r="AT1041" s="18" t="s">
        <v>1881</v>
      </c>
      <c r="AU1041" s="18" t="s">
        <v>1828</v>
      </c>
    </row>
    <row r="1042" spans="2:47" s="1" customFormat="1" ht="40.5">
      <c r="B1042" s="35"/>
      <c r="D1042" s="173" t="s">
        <v>1883</v>
      </c>
      <c r="F1042" s="175" t="s">
        <v>1029</v>
      </c>
      <c r="I1042" s="134"/>
      <c r="L1042" s="35"/>
      <c r="M1042" s="65"/>
      <c r="N1042" s="36"/>
      <c r="O1042" s="36"/>
      <c r="P1042" s="36"/>
      <c r="Q1042" s="36"/>
      <c r="R1042" s="36"/>
      <c r="S1042" s="36"/>
      <c r="T1042" s="66"/>
      <c r="AT1042" s="18" t="s">
        <v>1883</v>
      </c>
      <c r="AU1042" s="18" t="s">
        <v>1828</v>
      </c>
    </row>
    <row r="1043" spans="2:51" s="12" customFormat="1" ht="13.5">
      <c r="B1043" s="184"/>
      <c r="D1043" s="173" t="s">
        <v>1885</v>
      </c>
      <c r="E1043" s="197" t="s">
        <v>1766</v>
      </c>
      <c r="F1043" s="198" t="s">
        <v>1021</v>
      </c>
      <c r="H1043" s="193" t="s">
        <v>1766</v>
      </c>
      <c r="I1043" s="189"/>
      <c r="L1043" s="184"/>
      <c r="M1043" s="190"/>
      <c r="N1043" s="191"/>
      <c r="O1043" s="191"/>
      <c r="P1043" s="191"/>
      <c r="Q1043" s="191"/>
      <c r="R1043" s="191"/>
      <c r="S1043" s="191"/>
      <c r="T1043" s="192"/>
      <c r="AT1043" s="193" t="s">
        <v>1885</v>
      </c>
      <c r="AU1043" s="193" t="s">
        <v>1828</v>
      </c>
      <c r="AV1043" s="12" t="s">
        <v>1767</v>
      </c>
      <c r="AW1043" s="12" t="s">
        <v>1783</v>
      </c>
      <c r="AX1043" s="12" t="s">
        <v>1820</v>
      </c>
      <c r="AY1043" s="193" t="s">
        <v>1872</v>
      </c>
    </row>
    <row r="1044" spans="2:51" s="11" customFormat="1" ht="13.5">
      <c r="B1044" s="176"/>
      <c r="D1044" s="185" t="s">
        <v>1885</v>
      </c>
      <c r="E1044" s="194" t="s">
        <v>1766</v>
      </c>
      <c r="F1044" s="195" t="s">
        <v>786</v>
      </c>
      <c r="H1044" s="196">
        <v>180</v>
      </c>
      <c r="I1044" s="180"/>
      <c r="L1044" s="176"/>
      <c r="M1044" s="181"/>
      <c r="N1044" s="182"/>
      <c r="O1044" s="182"/>
      <c r="P1044" s="182"/>
      <c r="Q1044" s="182"/>
      <c r="R1044" s="182"/>
      <c r="S1044" s="182"/>
      <c r="T1044" s="183"/>
      <c r="AT1044" s="177" t="s">
        <v>1885</v>
      </c>
      <c r="AU1044" s="177" t="s">
        <v>1828</v>
      </c>
      <c r="AV1044" s="11" t="s">
        <v>1828</v>
      </c>
      <c r="AW1044" s="11" t="s">
        <v>1783</v>
      </c>
      <c r="AX1044" s="11" t="s">
        <v>1767</v>
      </c>
      <c r="AY1044" s="177" t="s">
        <v>1872</v>
      </c>
    </row>
    <row r="1045" spans="2:65" s="1" customFormat="1" ht="22.5" customHeight="1">
      <c r="B1045" s="160"/>
      <c r="C1045" s="161" t="s">
        <v>788</v>
      </c>
      <c r="D1045" s="161" t="s">
        <v>1874</v>
      </c>
      <c r="E1045" s="162" t="s">
        <v>1039</v>
      </c>
      <c r="F1045" s="163" t="s">
        <v>1040</v>
      </c>
      <c r="G1045" s="164" t="s">
        <v>1920</v>
      </c>
      <c r="H1045" s="165">
        <v>180</v>
      </c>
      <c r="I1045" s="166"/>
      <c r="J1045" s="167">
        <f>ROUND(I1045*H1045,2)</f>
        <v>0</v>
      </c>
      <c r="K1045" s="163" t="s">
        <v>1878</v>
      </c>
      <c r="L1045" s="35"/>
      <c r="M1045" s="168" t="s">
        <v>1766</v>
      </c>
      <c r="N1045" s="169" t="s">
        <v>1791</v>
      </c>
      <c r="O1045" s="36"/>
      <c r="P1045" s="170">
        <f>O1045*H1045</f>
        <v>0</v>
      </c>
      <c r="Q1045" s="170">
        <v>0</v>
      </c>
      <c r="R1045" s="170">
        <f>Q1045*H1045</f>
        <v>0</v>
      </c>
      <c r="S1045" s="170">
        <v>0</v>
      </c>
      <c r="T1045" s="171">
        <f>S1045*H1045</f>
        <v>0</v>
      </c>
      <c r="AR1045" s="18" t="s">
        <v>1879</v>
      </c>
      <c r="AT1045" s="18" t="s">
        <v>1874</v>
      </c>
      <c r="AU1045" s="18" t="s">
        <v>1828</v>
      </c>
      <c r="AY1045" s="18" t="s">
        <v>1872</v>
      </c>
      <c r="BE1045" s="172">
        <f>IF(N1045="základní",J1045,0)</f>
        <v>0</v>
      </c>
      <c r="BF1045" s="172">
        <f>IF(N1045="snížená",J1045,0)</f>
        <v>0</v>
      </c>
      <c r="BG1045" s="172">
        <f>IF(N1045="zákl. přenesená",J1045,0)</f>
        <v>0</v>
      </c>
      <c r="BH1045" s="172">
        <f>IF(N1045="sníž. přenesená",J1045,0)</f>
        <v>0</v>
      </c>
      <c r="BI1045" s="172">
        <f>IF(N1045="nulová",J1045,0)</f>
        <v>0</v>
      </c>
      <c r="BJ1045" s="18" t="s">
        <v>1767</v>
      </c>
      <c r="BK1045" s="172">
        <f>ROUND(I1045*H1045,2)</f>
        <v>0</v>
      </c>
      <c r="BL1045" s="18" t="s">
        <v>1879</v>
      </c>
      <c r="BM1045" s="18" t="s">
        <v>1041</v>
      </c>
    </row>
    <row r="1046" spans="2:47" s="1" customFormat="1" ht="27">
      <c r="B1046" s="35"/>
      <c r="D1046" s="173" t="s">
        <v>1881</v>
      </c>
      <c r="F1046" s="174" t="s">
        <v>1042</v>
      </c>
      <c r="I1046" s="134"/>
      <c r="L1046" s="35"/>
      <c r="M1046" s="65"/>
      <c r="N1046" s="36"/>
      <c r="O1046" s="36"/>
      <c r="P1046" s="36"/>
      <c r="Q1046" s="36"/>
      <c r="R1046" s="36"/>
      <c r="S1046" s="36"/>
      <c r="T1046" s="66"/>
      <c r="AT1046" s="18" t="s">
        <v>1881</v>
      </c>
      <c r="AU1046" s="18" t="s">
        <v>1828</v>
      </c>
    </row>
    <row r="1047" spans="2:47" s="1" customFormat="1" ht="67.5">
      <c r="B1047" s="35"/>
      <c r="D1047" s="173" t="s">
        <v>1883</v>
      </c>
      <c r="F1047" s="175" t="s">
        <v>1043</v>
      </c>
      <c r="I1047" s="134"/>
      <c r="L1047" s="35"/>
      <c r="M1047" s="65"/>
      <c r="N1047" s="36"/>
      <c r="O1047" s="36"/>
      <c r="P1047" s="36"/>
      <c r="Q1047" s="36"/>
      <c r="R1047" s="36"/>
      <c r="S1047" s="36"/>
      <c r="T1047" s="66"/>
      <c r="AT1047" s="18" t="s">
        <v>1883</v>
      </c>
      <c r="AU1047" s="18" t="s">
        <v>1828</v>
      </c>
    </row>
    <row r="1048" spans="2:51" s="12" customFormat="1" ht="13.5">
      <c r="B1048" s="184"/>
      <c r="D1048" s="173" t="s">
        <v>1885</v>
      </c>
      <c r="E1048" s="197" t="s">
        <v>1766</v>
      </c>
      <c r="F1048" s="198" t="s">
        <v>1044</v>
      </c>
      <c r="H1048" s="193" t="s">
        <v>1766</v>
      </c>
      <c r="I1048" s="189"/>
      <c r="L1048" s="184"/>
      <c r="M1048" s="190"/>
      <c r="N1048" s="191"/>
      <c r="O1048" s="191"/>
      <c r="P1048" s="191"/>
      <c r="Q1048" s="191"/>
      <c r="R1048" s="191"/>
      <c r="S1048" s="191"/>
      <c r="T1048" s="192"/>
      <c r="AT1048" s="193" t="s">
        <v>1885</v>
      </c>
      <c r="AU1048" s="193" t="s">
        <v>1828</v>
      </c>
      <c r="AV1048" s="12" t="s">
        <v>1767</v>
      </c>
      <c r="AW1048" s="12" t="s">
        <v>1783</v>
      </c>
      <c r="AX1048" s="12" t="s">
        <v>1820</v>
      </c>
      <c r="AY1048" s="193" t="s">
        <v>1872</v>
      </c>
    </row>
    <row r="1049" spans="2:51" s="11" customFormat="1" ht="13.5">
      <c r="B1049" s="176"/>
      <c r="D1049" s="185" t="s">
        <v>1885</v>
      </c>
      <c r="E1049" s="194" t="s">
        <v>1766</v>
      </c>
      <c r="F1049" s="195" t="s">
        <v>786</v>
      </c>
      <c r="H1049" s="196">
        <v>180</v>
      </c>
      <c r="I1049" s="180"/>
      <c r="L1049" s="176"/>
      <c r="M1049" s="181"/>
      <c r="N1049" s="182"/>
      <c r="O1049" s="182"/>
      <c r="P1049" s="182"/>
      <c r="Q1049" s="182"/>
      <c r="R1049" s="182"/>
      <c r="S1049" s="182"/>
      <c r="T1049" s="183"/>
      <c r="AT1049" s="177" t="s">
        <v>1885</v>
      </c>
      <c r="AU1049" s="177" t="s">
        <v>1828</v>
      </c>
      <c r="AV1049" s="11" t="s">
        <v>1828</v>
      </c>
      <c r="AW1049" s="11" t="s">
        <v>1783</v>
      </c>
      <c r="AX1049" s="11" t="s">
        <v>1767</v>
      </c>
      <c r="AY1049" s="177" t="s">
        <v>1872</v>
      </c>
    </row>
    <row r="1050" spans="2:65" s="1" customFormat="1" ht="22.5" customHeight="1">
      <c r="B1050" s="160"/>
      <c r="C1050" s="161" t="s">
        <v>789</v>
      </c>
      <c r="D1050" s="161" t="s">
        <v>1874</v>
      </c>
      <c r="E1050" s="162" t="s">
        <v>1047</v>
      </c>
      <c r="F1050" s="163" t="s">
        <v>1048</v>
      </c>
      <c r="G1050" s="164" t="s">
        <v>1920</v>
      </c>
      <c r="H1050" s="165">
        <v>180</v>
      </c>
      <c r="I1050" s="166"/>
      <c r="J1050" s="167">
        <f>ROUND(I1050*H1050,2)</f>
        <v>0</v>
      </c>
      <c r="K1050" s="163" t="s">
        <v>1878</v>
      </c>
      <c r="L1050" s="35"/>
      <c r="M1050" s="168" t="s">
        <v>1766</v>
      </c>
      <c r="N1050" s="169" t="s">
        <v>1791</v>
      </c>
      <c r="O1050" s="36"/>
      <c r="P1050" s="170">
        <f>O1050*H1050</f>
        <v>0</v>
      </c>
      <c r="Q1050" s="170">
        <v>0</v>
      </c>
      <c r="R1050" s="170">
        <f>Q1050*H1050</f>
        <v>0</v>
      </c>
      <c r="S1050" s="170">
        <v>0</v>
      </c>
      <c r="T1050" s="171">
        <f>S1050*H1050</f>
        <v>0</v>
      </c>
      <c r="AR1050" s="18" t="s">
        <v>1879</v>
      </c>
      <c r="AT1050" s="18" t="s">
        <v>1874</v>
      </c>
      <c r="AU1050" s="18" t="s">
        <v>1828</v>
      </c>
      <c r="AY1050" s="18" t="s">
        <v>1872</v>
      </c>
      <c r="BE1050" s="172">
        <f>IF(N1050="základní",J1050,0)</f>
        <v>0</v>
      </c>
      <c r="BF1050" s="172">
        <f>IF(N1050="snížená",J1050,0)</f>
        <v>0</v>
      </c>
      <c r="BG1050" s="172">
        <f>IF(N1050="zákl. přenesená",J1050,0)</f>
        <v>0</v>
      </c>
      <c r="BH1050" s="172">
        <f>IF(N1050="sníž. přenesená",J1050,0)</f>
        <v>0</v>
      </c>
      <c r="BI1050" s="172">
        <f>IF(N1050="nulová",J1050,0)</f>
        <v>0</v>
      </c>
      <c r="BJ1050" s="18" t="s">
        <v>1767</v>
      </c>
      <c r="BK1050" s="172">
        <f>ROUND(I1050*H1050,2)</f>
        <v>0</v>
      </c>
      <c r="BL1050" s="18" t="s">
        <v>1879</v>
      </c>
      <c r="BM1050" s="18" t="s">
        <v>1049</v>
      </c>
    </row>
    <row r="1051" spans="2:47" s="1" customFormat="1" ht="13.5">
      <c r="B1051" s="35"/>
      <c r="D1051" s="173" t="s">
        <v>1881</v>
      </c>
      <c r="F1051" s="174" t="s">
        <v>1050</v>
      </c>
      <c r="I1051" s="134"/>
      <c r="L1051" s="35"/>
      <c r="M1051" s="65"/>
      <c r="N1051" s="36"/>
      <c r="O1051" s="36"/>
      <c r="P1051" s="36"/>
      <c r="Q1051" s="36"/>
      <c r="R1051" s="36"/>
      <c r="S1051" s="36"/>
      <c r="T1051" s="66"/>
      <c r="AT1051" s="18" t="s">
        <v>1881</v>
      </c>
      <c r="AU1051" s="18" t="s">
        <v>1828</v>
      </c>
    </row>
    <row r="1052" spans="2:47" s="1" customFormat="1" ht="27">
      <c r="B1052" s="35"/>
      <c r="D1052" s="173" t="s">
        <v>1883</v>
      </c>
      <c r="F1052" s="175" t="s">
        <v>1051</v>
      </c>
      <c r="I1052" s="134"/>
      <c r="L1052" s="35"/>
      <c r="M1052" s="65"/>
      <c r="N1052" s="36"/>
      <c r="O1052" s="36"/>
      <c r="P1052" s="36"/>
      <c r="Q1052" s="36"/>
      <c r="R1052" s="36"/>
      <c r="S1052" s="36"/>
      <c r="T1052" s="66"/>
      <c r="AT1052" s="18" t="s">
        <v>1883</v>
      </c>
      <c r="AU1052" s="18" t="s">
        <v>1828</v>
      </c>
    </row>
    <row r="1053" spans="2:51" s="12" customFormat="1" ht="13.5">
      <c r="B1053" s="184"/>
      <c r="D1053" s="173" t="s">
        <v>1885</v>
      </c>
      <c r="E1053" s="197" t="s">
        <v>1766</v>
      </c>
      <c r="F1053" s="198" t="s">
        <v>1052</v>
      </c>
      <c r="H1053" s="193" t="s">
        <v>1766</v>
      </c>
      <c r="I1053" s="189"/>
      <c r="L1053" s="184"/>
      <c r="M1053" s="190"/>
      <c r="N1053" s="191"/>
      <c r="O1053" s="191"/>
      <c r="P1053" s="191"/>
      <c r="Q1053" s="191"/>
      <c r="R1053" s="191"/>
      <c r="S1053" s="191"/>
      <c r="T1053" s="192"/>
      <c r="AT1053" s="193" t="s">
        <v>1885</v>
      </c>
      <c r="AU1053" s="193" t="s">
        <v>1828</v>
      </c>
      <c r="AV1053" s="12" t="s">
        <v>1767</v>
      </c>
      <c r="AW1053" s="12" t="s">
        <v>1783</v>
      </c>
      <c r="AX1053" s="12" t="s">
        <v>1820</v>
      </c>
      <c r="AY1053" s="193" t="s">
        <v>1872</v>
      </c>
    </row>
    <row r="1054" spans="2:51" s="11" customFormat="1" ht="13.5">
      <c r="B1054" s="176"/>
      <c r="D1054" s="185" t="s">
        <v>1885</v>
      </c>
      <c r="E1054" s="194" t="s">
        <v>1766</v>
      </c>
      <c r="F1054" s="195" t="s">
        <v>786</v>
      </c>
      <c r="H1054" s="196">
        <v>180</v>
      </c>
      <c r="I1054" s="180"/>
      <c r="L1054" s="176"/>
      <c r="M1054" s="181"/>
      <c r="N1054" s="182"/>
      <c r="O1054" s="182"/>
      <c r="P1054" s="182"/>
      <c r="Q1054" s="182"/>
      <c r="R1054" s="182"/>
      <c r="S1054" s="182"/>
      <c r="T1054" s="183"/>
      <c r="AT1054" s="177" t="s">
        <v>1885</v>
      </c>
      <c r="AU1054" s="177" t="s">
        <v>1828</v>
      </c>
      <c r="AV1054" s="11" t="s">
        <v>1828</v>
      </c>
      <c r="AW1054" s="11" t="s">
        <v>1783</v>
      </c>
      <c r="AX1054" s="11" t="s">
        <v>1767</v>
      </c>
      <c r="AY1054" s="177" t="s">
        <v>1872</v>
      </c>
    </row>
    <row r="1055" spans="2:65" s="1" customFormat="1" ht="22.5" customHeight="1">
      <c r="B1055" s="160"/>
      <c r="C1055" s="161" t="s">
        <v>790</v>
      </c>
      <c r="D1055" s="161" t="s">
        <v>1874</v>
      </c>
      <c r="E1055" s="162" t="s">
        <v>791</v>
      </c>
      <c r="F1055" s="163" t="s">
        <v>792</v>
      </c>
      <c r="G1055" s="164" t="s">
        <v>1920</v>
      </c>
      <c r="H1055" s="165">
        <v>34.5</v>
      </c>
      <c r="I1055" s="166"/>
      <c r="J1055" s="167">
        <f>ROUND(I1055*H1055,2)</f>
        <v>0</v>
      </c>
      <c r="K1055" s="163" t="s">
        <v>1878</v>
      </c>
      <c r="L1055" s="35"/>
      <c r="M1055" s="168" t="s">
        <v>1766</v>
      </c>
      <c r="N1055" s="169" t="s">
        <v>1791</v>
      </c>
      <c r="O1055" s="36"/>
      <c r="P1055" s="170">
        <f>O1055*H1055</f>
        <v>0</v>
      </c>
      <c r="Q1055" s="170">
        <v>0.29221</v>
      </c>
      <c r="R1055" s="170">
        <f>Q1055*H1055</f>
        <v>10.081245000000001</v>
      </c>
      <c r="S1055" s="170">
        <v>0</v>
      </c>
      <c r="T1055" s="171">
        <f>S1055*H1055</f>
        <v>0</v>
      </c>
      <c r="AR1055" s="18" t="s">
        <v>1879</v>
      </c>
      <c r="AT1055" s="18" t="s">
        <v>1874</v>
      </c>
      <c r="AU1055" s="18" t="s">
        <v>1828</v>
      </c>
      <c r="AY1055" s="18" t="s">
        <v>1872</v>
      </c>
      <c r="BE1055" s="172">
        <f>IF(N1055="základní",J1055,0)</f>
        <v>0</v>
      </c>
      <c r="BF1055" s="172">
        <f>IF(N1055="snížená",J1055,0)</f>
        <v>0</v>
      </c>
      <c r="BG1055" s="172">
        <f>IF(N1055="zákl. přenesená",J1055,0)</f>
        <v>0</v>
      </c>
      <c r="BH1055" s="172">
        <f>IF(N1055="sníž. přenesená",J1055,0)</f>
        <v>0</v>
      </c>
      <c r="BI1055" s="172">
        <f>IF(N1055="nulová",J1055,0)</f>
        <v>0</v>
      </c>
      <c r="BJ1055" s="18" t="s">
        <v>1767</v>
      </c>
      <c r="BK1055" s="172">
        <f>ROUND(I1055*H1055,2)</f>
        <v>0</v>
      </c>
      <c r="BL1055" s="18" t="s">
        <v>1879</v>
      </c>
      <c r="BM1055" s="18" t="s">
        <v>793</v>
      </c>
    </row>
    <row r="1056" spans="2:47" s="1" customFormat="1" ht="13.5">
      <c r="B1056" s="35"/>
      <c r="D1056" s="173" t="s">
        <v>1881</v>
      </c>
      <c r="F1056" s="174" t="s">
        <v>794</v>
      </c>
      <c r="I1056" s="134"/>
      <c r="L1056" s="35"/>
      <c r="M1056" s="65"/>
      <c r="N1056" s="36"/>
      <c r="O1056" s="36"/>
      <c r="P1056" s="36"/>
      <c r="Q1056" s="36"/>
      <c r="R1056" s="36"/>
      <c r="S1056" s="36"/>
      <c r="T1056" s="66"/>
      <c r="AT1056" s="18" t="s">
        <v>1881</v>
      </c>
      <c r="AU1056" s="18" t="s">
        <v>1828</v>
      </c>
    </row>
    <row r="1057" spans="2:47" s="1" customFormat="1" ht="54">
      <c r="B1057" s="35"/>
      <c r="D1057" s="173" t="s">
        <v>1883</v>
      </c>
      <c r="F1057" s="175" t="s">
        <v>795</v>
      </c>
      <c r="I1057" s="134"/>
      <c r="L1057" s="35"/>
      <c r="M1057" s="65"/>
      <c r="N1057" s="36"/>
      <c r="O1057" s="36"/>
      <c r="P1057" s="36"/>
      <c r="Q1057" s="36"/>
      <c r="R1057" s="36"/>
      <c r="S1057" s="36"/>
      <c r="T1057" s="66"/>
      <c r="AT1057" s="18" t="s">
        <v>1883</v>
      </c>
      <c r="AU1057" s="18" t="s">
        <v>1828</v>
      </c>
    </row>
    <row r="1058" spans="2:51" s="11" customFormat="1" ht="13.5">
      <c r="B1058" s="176"/>
      <c r="D1058" s="185" t="s">
        <v>1885</v>
      </c>
      <c r="E1058" s="194" t="s">
        <v>1766</v>
      </c>
      <c r="F1058" s="195" t="s">
        <v>796</v>
      </c>
      <c r="H1058" s="196">
        <v>34.5</v>
      </c>
      <c r="I1058" s="180"/>
      <c r="L1058" s="176"/>
      <c r="M1058" s="181"/>
      <c r="N1058" s="182"/>
      <c r="O1058" s="182"/>
      <c r="P1058" s="182"/>
      <c r="Q1058" s="182"/>
      <c r="R1058" s="182"/>
      <c r="S1058" s="182"/>
      <c r="T1058" s="183"/>
      <c r="AT1058" s="177" t="s">
        <v>1885</v>
      </c>
      <c r="AU1058" s="177" t="s">
        <v>1828</v>
      </c>
      <c r="AV1058" s="11" t="s">
        <v>1828</v>
      </c>
      <c r="AW1058" s="11" t="s">
        <v>1783</v>
      </c>
      <c r="AX1058" s="11" t="s">
        <v>1767</v>
      </c>
      <c r="AY1058" s="177" t="s">
        <v>1872</v>
      </c>
    </row>
    <row r="1059" spans="2:65" s="1" customFormat="1" ht="22.5" customHeight="1">
      <c r="B1059" s="160"/>
      <c r="C1059" s="209" t="s">
        <v>797</v>
      </c>
      <c r="D1059" s="209" t="s">
        <v>1282</v>
      </c>
      <c r="E1059" s="210" t="s">
        <v>798</v>
      </c>
      <c r="F1059" s="211" t="s">
        <v>799</v>
      </c>
      <c r="G1059" s="212" t="s">
        <v>1347</v>
      </c>
      <c r="H1059" s="213">
        <v>34.5</v>
      </c>
      <c r="I1059" s="214"/>
      <c r="J1059" s="215">
        <f>ROUND(I1059*H1059,2)</f>
        <v>0</v>
      </c>
      <c r="K1059" s="211" t="s">
        <v>1878</v>
      </c>
      <c r="L1059" s="216"/>
      <c r="M1059" s="217" t="s">
        <v>1766</v>
      </c>
      <c r="N1059" s="218" t="s">
        <v>1791</v>
      </c>
      <c r="O1059" s="36"/>
      <c r="P1059" s="170">
        <f>O1059*H1059</f>
        <v>0</v>
      </c>
      <c r="Q1059" s="170">
        <v>0.0168</v>
      </c>
      <c r="R1059" s="170">
        <f>Q1059*H1059</f>
        <v>0.5796</v>
      </c>
      <c r="S1059" s="170">
        <v>0</v>
      </c>
      <c r="T1059" s="171">
        <f>S1059*H1059</f>
        <v>0</v>
      </c>
      <c r="AR1059" s="18" t="s">
        <v>1933</v>
      </c>
      <c r="AT1059" s="18" t="s">
        <v>1282</v>
      </c>
      <c r="AU1059" s="18" t="s">
        <v>1828</v>
      </c>
      <c r="AY1059" s="18" t="s">
        <v>1872</v>
      </c>
      <c r="BE1059" s="172">
        <f>IF(N1059="základní",J1059,0)</f>
        <v>0</v>
      </c>
      <c r="BF1059" s="172">
        <f>IF(N1059="snížená",J1059,0)</f>
        <v>0</v>
      </c>
      <c r="BG1059" s="172">
        <f>IF(N1059="zákl. přenesená",J1059,0)</f>
        <v>0</v>
      </c>
      <c r="BH1059" s="172">
        <f>IF(N1059="sníž. přenesená",J1059,0)</f>
        <v>0</v>
      </c>
      <c r="BI1059" s="172">
        <f>IF(N1059="nulová",J1059,0)</f>
        <v>0</v>
      </c>
      <c r="BJ1059" s="18" t="s">
        <v>1767</v>
      </c>
      <c r="BK1059" s="172">
        <f>ROUND(I1059*H1059,2)</f>
        <v>0</v>
      </c>
      <c r="BL1059" s="18" t="s">
        <v>1879</v>
      </c>
      <c r="BM1059" s="18" t="s">
        <v>800</v>
      </c>
    </row>
    <row r="1060" spans="2:47" s="1" customFormat="1" ht="40.5">
      <c r="B1060" s="35"/>
      <c r="D1060" s="185" t="s">
        <v>1881</v>
      </c>
      <c r="F1060" s="222" t="s">
        <v>801</v>
      </c>
      <c r="I1060" s="134"/>
      <c r="L1060" s="35"/>
      <c r="M1060" s="65"/>
      <c r="N1060" s="36"/>
      <c r="O1060" s="36"/>
      <c r="P1060" s="36"/>
      <c r="Q1060" s="36"/>
      <c r="R1060" s="36"/>
      <c r="S1060" s="36"/>
      <c r="T1060" s="66"/>
      <c r="AT1060" s="18" t="s">
        <v>1881</v>
      </c>
      <c r="AU1060" s="18" t="s">
        <v>1828</v>
      </c>
    </row>
    <row r="1061" spans="2:65" s="1" customFormat="1" ht="22.5" customHeight="1">
      <c r="B1061" s="160"/>
      <c r="C1061" s="209" t="s">
        <v>802</v>
      </c>
      <c r="D1061" s="209" t="s">
        <v>1282</v>
      </c>
      <c r="E1061" s="210" t="s">
        <v>803</v>
      </c>
      <c r="F1061" s="211" t="s">
        <v>804</v>
      </c>
      <c r="G1061" s="212" t="s">
        <v>1347</v>
      </c>
      <c r="H1061" s="213">
        <v>69</v>
      </c>
      <c r="I1061" s="214"/>
      <c r="J1061" s="215">
        <f>ROUND(I1061*H1061,2)</f>
        <v>0</v>
      </c>
      <c r="K1061" s="211" t="s">
        <v>1878</v>
      </c>
      <c r="L1061" s="216"/>
      <c r="M1061" s="217" t="s">
        <v>1766</v>
      </c>
      <c r="N1061" s="218" t="s">
        <v>1791</v>
      </c>
      <c r="O1061" s="36"/>
      <c r="P1061" s="170">
        <f>O1061*H1061</f>
        <v>0</v>
      </c>
      <c r="Q1061" s="170">
        <v>0.0029</v>
      </c>
      <c r="R1061" s="170">
        <f>Q1061*H1061</f>
        <v>0.2001</v>
      </c>
      <c r="S1061" s="170">
        <v>0</v>
      </c>
      <c r="T1061" s="171">
        <f>S1061*H1061</f>
        <v>0</v>
      </c>
      <c r="AR1061" s="18" t="s">
        <v>1933</v>
      </c>
      <c r="AT1061" s="18" t="s">
        <v>1282</v>
      </c>
      <c r="AU1061" s="18" t="s">
        <v>1828</v>
      </c>
      <c r="AY1061" s="18" t="s">
        <v>1872</v>
      </c>
      <c r="BE1061" s="172">
        <f>IF(N1061="základní",J1061,0)</f>
        <v>0</v>
      </c>
      <c r="BF1061" s="172">
        <f>IF(N1061="snížená",J1061,0)</f>
        <v>0</v>
      </c>
      <c r="BG1061" s="172">
        <f>IF(N1061="zákl. přenesená",J1061,0)</f>
        <v>0</v>
      </c>
      <c r="BH1061" s="172">
        <f>IF(N1061="sníž. přenesená",J1061,0)</f>
        <v>0</v>
      </c>
      <c r="BI1061" s="172">
        <f>IF(N1061="nulová",J1061,0)</f>
        <v>0</v>
      </c>
      <c r="BJ1061" s="18" t="s">
        <v>1767</v>
      </c>
      <c r="BK1061" s="172">
        <f>ROUND(I1061*H1061,2)</f>
        <v>0</v>
      </c>
      <c r="BL1061" s="18" t="s">
        <v>1879</v>
      </c>
      <c r="BM1061" s="18" t="s">
        <v>805</v>
      </c>
    </row>
    <row r="1062" spans="2:47" s="1" customFormat="1" ht="27">
      <c r="B1062" s="35"/>
      <c r="D1062" s="173" t="s">
        <v>1881</v>
      </c>
      <c r="F1062" s="174" t="s">
        <v>806</v>
      </c>
      <c r="I1062" s="134"/>
      <c r="L1062" s="35"/>
      <c r="M1062" s="65"/>
      <c r="N1062" s="36"/>
      <c r="O1062" s="36"/>
      <c r="P1062" s="36"/>
      <c r="Q1062" s="36"/>
      <c r="R1062" s="36"/>
      <c r="S1062" s="36"/>
      <c r="T1062" s="66"/>
      <c r="AT1062" s="18" t="s">
        <v>1881</v>
      </c>
      <c r="AU1062" s="18" t="s">
        <v>1828</v>
      </c>
    </row>
    <row r="1063" spans="2:51" s="11" customFormat="1" ht="13.5">
      <c r="B1063" s="176"/>
      <c r="D1063" s="185" t="s">
        <v>1885</v>
      </c>
      <c r="F1063" s="195" t="s">
        <v>807</v>
      </c>
      <c r="H1063" s="196">
        <v>69</v>
      </c>
      <c r="I1063" s="180"/>
      <c r="L1063" s="176"/>
      <c r="M1063" s="181"/>
      <c r="N1063" s="182"/>
      <c r="O1063" s="182"/>
      <c r="P1063" s="182"/>
      <c r="Q1063" s="182"/>
      <c r="R1063" s="182"/>
      <c r="S1063" s="182"/>
      <c r="T1063" s="183"/>
      <c r="AT1063" s="177" t="s">
        <v>1885</v>
      </c>
      <c r="AU1063" s="177" t="s">
        <v>1828</v>
      </c>
      <c r="AV1063" s="11" t="s">
        <v>1828</v>
      </c>
      <c r="AW1063" s="11" t="s">
        <v>1748</v>
      </c>
      <c r="AX1063" s="11" t="s">
        <v>1767</v>
      </c>
      <c r="AY1063" s="177" t="s">
        <v>1872</v>
      </c>
    </row>
    <row r="1064" spans="2:65" s="1" customFormat="1" ht="22.5" customHeight="1">
      <c r="B1064" s="160"/>
      <c r="C1064" s="209" t="s">
        <v>808</v>
      </c>
      <c r="D1064" s="209" t="s">
        <v>1282</v>
      </c>
      <c r="E1064" s="210" t="s">
        <v>809</v>
      </c>
      <c r="F1064" s="211" t="s">
        <v>810</v>
      </c>
      <c r="G1064" s="212" t="s">
        <v>1347</v>
      </c>
      <c r="H1064" s="213">
        <v>12</v>
      </c>
      <c r="I1064" s="214"/>
      <c r="J1064" s="215">
        <f>ROUND(I1064*H1064,2)</f>
        <v>0</v>
      </c>
      <c r="K1064" s="211" t="s">
        <v>1878</v>
      </c>
      <c r="L1064" s="216"/>
      <c r="M1064" s="217" t="s">
        <v>1766</v>
      </c>
      <c r="N1064" s="218" t="s">
        <v>1791</v>
      </c>
      <c r="O1064" s="36"/>
      <c r="P1064" s="170">
        <f>O1064*H1064</f>
        <v>0</v>
      </c>
      <c r="Q1064" s="170">
        <v>0.00135</v>
      </c>
      <c r="R1064" s="170">
        <f>Q1064*H1064</f>
        <v>0.0162</v>
      </c>
      <c r="S1064" s="170">
        <v>0</v>
      </c>
      <c r="T1064" s="171">
        <f>S1064*H1064</f>
        <v>0</v>
      </c>
      <c r="AR1064" s="18" t="s">
        <v>1933</v>
      </c>
      <c r="AT1064" s="18" t="s">
        <v>1282</v>
      </c>
      <c r="AU1064" s="18" t="s">
        <v>1828</v>
      </c>
      <c r="AY1064" s="18" t="s">
        <v>1872</v>
      </c>
      <c r="BE1064" s="172">
        <f>IF(N1064="základní",J1064,0)</f>
        <v>0</v>
      </c>
      <c r="BF1064" s="172">
        <f>IF(N1064="snížená",J1064,0)</f>
        <v>0</v>
      </c>
      <c r="BG1064" s="172">
        <f>IF(N1064="zákl. přenesená",J1064,0)</f>
        <v>0</v>
      </c>
      <c r="BH1064" s="172">
        <f>IF(N1064="sníž. přenesená",J1064,0)</f>
        <v>0</v>
      </c>
      <c r="BI1064" s="172">
        <f>IF(N1064="nulová",J1064,0)</f>
        <v>0</v>
      </c>
      <c r="BJ1064" s="18" t="s">
        <v>1767</v>
      </c>
      <c r="BK1064" s="172">
        <f>ROUND(I1064*H1064,2)</f>
        <v>0</v>
      </c>
      <c r="BL1064" s="18" t="s">
        <v>1879</v>
      </c>
      <c r="BM1064" s="18" t="s">
        <v>811</v>
      </c>
    </row>
    <row r="1065" spans="2:47" s="1" customFormat="1" ht="27">
      <c r="B1065" s="35"/>
      <c r="D1065" s="173" t="s">
        <v>1881</v>
      </c>
      <c r="F1065" s="174" t="s">
        <v>812</v>
      </c>
      <c r="I1065" s="134"/>
      <c r="L1065" s="35"/>
      <c r="M1065" s="65"/>
      <c r="N1065" s="36"/>
      <c r="O1065" s="36"/>
      <c r="P1065" s="36"/>
      <c r="Q1065" s="36"/>
      <c r="R1065" s="36"/>
      <c r="S1065" s="36"/>
      <c r="T1065" s="66"/>
      <c r="AT1065" s="18" t="s">
        <v>1881</v>
      </c>
      <c r="AU1065" s="18" t="s">
        <v>1828</v>
      </c>
    </row>
    <row r="1066" spans="2:51" s="11" customFormat="1" ht="13.5">
      <c r="B1066" s="176"/>
      <c r="D1066" s="185" t="s">
        <v>1885</v>
      </c>
      <c r="E1066" s="194" t="s">
        <v>1766</v>
      </c>
      <c r="F1066" s="195" t="s">
        <v>813</v>
      </c>
      <c r="H1066" s="196">
        <v>12</v>
      </c>
      <c r="I1066" s="180"/>
      <c r="L1066" s="176"/>
      <c r="M1066" s="181"/>
      <c r="N1066" s="182"/>
      <c r="O1066" s="182"/>
      <c r="P1066" s="182"/>
      <c r="Q1066" s="182"/>
      <c r="R1066" s="182"/>
      <c r="S1066" s="182"/>
      <c r="T1066" s="183"/>
      <c r="AT1066" s="177" t="s">
        <v>1885</v>
      </c>
      <c r="AU1066" s="177" t="s">
        <v>1828</v>
      </c>
      <c r="AV1066" s="11" t="s">
        <v>1828</v>
      </c>
      <c r="AW1066" s="11" t="s">
        <v>1783</v>
      </c>
      <c r="AX1066" s="11" t="s">
        <v>1767</v>
      </c>
      <c r="AY1066" s="177" t="s">
        <v>1872</v>
      </c>
    </row>
    <row r="1067" spans="2:65" s="1" customFormat="1" ht="22.5" customHeight="1">
      <c r="B1067" s="160"/>
      <c r="C1067" s="209" t="s">
        <v>814</v>
      </c>
      <c r="D1067" s="209" t="s">
        <v>1282</v>
      </c>
      <c r="E1067" s="210" t="s">
        <v>815</v>
      </c>
      <c r="F1067" s="211" t="s">
        <v>816</v>
      </c>
      <c r="G1067" s="212" t="s">
        <v>1347</v>
      </c>
      <c r="H1067" s="213">
        <v>12</v>
      </c>
      <c r="I1067" s="214"/>
      <c r="J1067" s="215">
        <f>ROUND(I1067*H1067,2)</f>
        <v>0</v>
      </c>
      <c r="K1067" s="211" t="s">
        <v>1878</v>
      </c>
      <c r="L1067" s="216"/>
      <c r="M1067" s="217" t="s">
        <v>1766</v>
      </c>
      <c r="N1067" s="218" t="s">
        <v>1791</v>
      </c>
      <c r="O1067" s="36"/>
      <c r="P1067" s="170">
        <f>O1067*H1067</f>
        <v>0</v>
      </c>
      <c r="Q1067" s="170">
        <v>0.0009</v>
      </c>
      <c r="R1067" s="170">
        <f>Q1067*H1067</f>
        <v>0.0108</v>
      </c>
      <c r="S1067" s="170">
        <v>0</v>
      </c>
      <c r="T1067" s="171">
        <f>S1067*H1067</f>
        <v>0</v>
      </c>
      <c r="AR1067" s="18" t="s">
        <v>1933</v>
      </c>
      <c r="AT1067" s="18" t="s">
        <v>1282</v>
      </c>
      <c r="AU1067" s="18" t="s">
        <v>1828</v>
      </c>
      <c r="AY1067" s="18" t="s">
        <v>1872</v>
      </c>
      <c r="BE1067" s="172">
        <f>IF(N1067="základní",J1067,0)</f>
        <v>0</v>
      </c>
      <c r="BF1067" s="172">
        <f>IF(N1067="snížená",J1067,0)</f>
        <v>0</v>
      </c>
      <c r="BG1067" s="172">
        <f>IF(N1067="zákl. přenesená",J1067,0)</f>
        <v>0</v>
      </c>
      <c r="BH1067" s="172">
        <f>IF(N1067="sníž. přenesená",J1067,0)</f>
        <v>0</v>
      </c>
      <c r="BI1067" s="172">
        <f>IF(N1067="nulová",J1067,0)</f>
        <v>0</v>
      </c>
      <c r="BJ1067" s="18" t="s">
        <v>1767</v>
      </c>
      <c r="BK1067" s="172">
        <f>ROUND(I1067*H1067,2)</f>
        <v>0</v>
      </c>
      <c r="BL1067" s="18" t="s">
        <v>1879</v>
      </c>
      <c r="BM1067" s="18" t="s">
        <v>817</v>
      </c>
    </row>
    <row r="1068" spans="2:47" s="1" customFormat="1" ht="27">
      <c r="B1068" s="35"/>
      <c r="D1068" s="173" t="s">
        <v>1881</v>
      </c>
      <c r="F1068" s="174" t="s">
        <v>818</v>
      </c>
      <c r="I1068" s="134"/>
      <c r="L1068" s="35"/>
      <c r="M1068" s="65"/>
      <c r="N1068" s="36"/>
      <c r="O1068" s="36"/>
      <c r="P1068" s="36"/>
      <c r="Q1068" s="36"/>
      <c r="R1068" s="36"/>
      <c r="S1068" s="36"/>
      <c r="T1068" s="66"/>
      <c r="AT1068" s="18" t="s">
        <v>1881</v>
      </c>
      <c r="AU1068" s="18" t="s">
        <v>1828</v>
      </c>
    </row>
    <row r="1069" spans="2:51" s="11" customFormat="1" ht="13.5">
      <c r="B1069" s="176"/>
      <c r="D1069" s="185" t="s">
        <v>1885</v>
      </c>
      <c r="E1069" s="194" t="s">
        <v>1766</v>
      </c>
      <c r="F1069" s="195" t="s">
        <v>813</v>
      </c>
      <c r="H1069" s="196">
        <v>12</v>
      </c>
      <c r="I1069" s="180"/>
      <c r="L1069" s="176"/>
      <c r="M1069" s="181"/>
      <c r="N1069" s="182"/>
      <c r="O1069" s="182"/>
      <c r="P1069" s="182"/>
      <c r="Q1069" s="182"/>
      <c r="R1069" s="182"/>
      <c r="S1069" s="182"/>
      <c r="T1069" s="183"/>
      <c r="AT1069" s="177" t="s">
        <v>1885</v>
      </c>
      <c r="AU1069" s="177" t="s">
        <v>1828</v>
      </c>
      <c r="AV1069" s="11" t="s">
        <v>1828</v>
      </c>
      <c r="AW1069" s="11" t="s">
        <v>1783</v>
      </c>
      <c r="AX1069" s="11" t="s">
        <v>1767</v>
      </c>
      <c r="AY1069" s="177" t="s">
        <v>1872</v>
      </c>
    </row>
    <row r="1070" spans="2:65" s="1" customFormat="1" ht="22.5" customHeight="1">
      <c r="B1070" s="160"/>
      <c r="C1070" s="161" t="s">
        <v>819</v>
      </c>
      <c r="D1070" s="161" t="s">
        <v>1874</v>
      </c>
      <c r="E1070" s="162" t="s">
        <v>1055</v>
      </c>
      <c r="F1070" s="163" t="s">
        <v>1056</v>
      </c>
      <c r="G1070" s="164" t="s">
        <v>1877</v>
      </c>
      <c r="H1070" s="165">
        <v>150</v>
      </c>
      <c r="I1070" s="166"/>
      <c r="J1070" s="167">
        <f>ROUND(I1070*H1070,2)</f>
        <v>0</v>
      </c>
      <c r="K1070" s="163" t="s">
        <v>1878</v>
      </c>
      <c r="L1070" s="35"/>
      <c r="M1070" s="168" t="s">
        <v>1766</v>
      </c>
      <c r="N1070" s="169" t="s">
        <v>1791</v>
      </c>
      <c r="O1070" s="36"/>
      <c r="P1070" s="170">
        <f>O1070*H1070</f>
        <v>0</v>
      </c>
      <c r="Q1070" s="170">
        <v>0</v>
      </c>
      <c r="R1070" s="170">
        <f>Q1070*H1070</f>
        <v>0</v>
      </c>
      <c r="S1070" s="170">
        <v>0</v>
      </c>
      <c r="T1070" s="171">
        <f>S1070*H1070</f>
        <v>0</v>
      </c>
      <c r="AR1070" s="18" t="s">
        <v>1879</v>
      </c>
      <c r="AT1070" s="18" t="s">
        <v>1874</v>
      </c>
      <c r="AU1070" s="18" t="s">
        <v>1828</v>
      </c>
      <c r="AY1070" s="18" t="s">
        <v>1872</v>
      </c>
      <c r="BE1070" s="172">
        <f>IF(N1070="základní",J1070,0)</f>
        <v>0</v>
      </c>
      <c r="BF1070" s="172">
        <f>IF(N1070="snížená",J1070,0)</f>
        <v>0</v>
      </c>
      <c r="BG1070" s="172">
        <f>IF(N1070="zákl. přenesená",J1070,0)</f>
        <v>0</v>
      </c>
      <c r="BH1070" s="172">
        <f>IF(N1070="sníž. přenesená",J1070,0)</f>
        <v>0</v>
      </c>
      <c r="BI1070" s="172">
        <f>IF(N1070="nulová",J1070,0)</f>
        <v>0</v>
      </c>
      <c r="BJ1070" s="18" t="s">
        <v>1767</v>
      </c>
      <c r="BK1070" s="172">
        <f>ROUND(I1070*H1070,2)</f>
        <v>0</v>
      </c>
      <c r="BL1070" s="18" t="s">
        <v>1879</v>
      </c>
      <c r="BM1070" s="18" t="s">
        <v>1057</v>
      </c>
    </row>
    <row r="1071" spans="2:47" s="1" customFormat="1" ht="27">
      <c r="B1071" s="35"/>
      <c r="D1071" s="173" t="s">
        <v>1881</v>
      </c>
      <c r="F1071" s="174" t="s">
        <v>1058</v>
      </c>
      <c r="I1071" s="134"/>
      <c r="L1071" s="35"/>
      <c r="M1071" s="65"/>
      <c r="N1071" s="36"/>
      <c r="O1071" s="36"/>
      <c r="P1071" s="36"/>
      <c r="Q1071" s="36"/>
      <c r="R1071" s="36"/>
      <c r="S1071" s="36"/>
      <c r="T1071" s="66"/>
      <c r="AT1071" s="18" t="s">
        <v>1881</v>
      </c>
      <c r="AU1071" s="18" t="s">
        <v>1828</v>
      </c>
    </row>
    <row r="1072" spans="2:47" s="1" customFormat="1" ht="81">
      <c r="B1072" s="35"/>
      <c r="D1072" s="173" t="s">
        <v>1883</v>
      </c>
      <c r="F1072" s="175" t="s">
        <v>1059</v>
      </c>
      <c r="I1072" s="134"/>
      <c r="L1072" s="35"/>
      <c r="M1072" s="65"/>
      <c r="N1072" s="36"/>
      <c r="O1072" s="36"/>
      <c r="P1072" s="36"/>
      <c r="Q1072" s="36"/>
      <c r="R1072" s="36"/>
      <c r="S1072" s="36"/>
      <c r="T1072" s="66"/>
      <c r="AT1072" s="18" t="s">
        <v>1883</v>
      </c>
      <c r="AU1072" s="18" t="s">
        <v>1828</v>
      </c>
    </row>
    <row r="1073" spans="2:51" s="12" customFormat="1" ht="13.5">
      <c r="B1073" s="184"/>
      <c r="D1073" s="173" t="s">
        <v>1885</v>
      </c>
      <c r="E1073" s="197" t="s">
        <v>1766</v>
      </c>
      <c r="F1073" s="198" t="s">
        <v>1912</v>
      </c>
      <c r="H1073" s="193" t="s">
        <v>1766</v>
      </c>
      <c r="I1073" s="189"/>
      <c r="L1073" s="184"/>
      <c r="M1073" s="190"/>
      <c r="N1073" s="191"/>
      <c r="O1073" s="191"/>
      <c r="P1073" s="191"/>
      <c r="Q1073" s="191"/>
      <c r="R1073" s="191"/>
      <c r="S1073" s="191"/>
      <c r="T1073" s="192"/>
      <c r="AT1073" s="193" t="s">
        <v>1885</v>
      </c>
      <c r="AU1073" s="193" t="s">
        <v>1828</v>
      </c>
      <c r="AV1073" s="12" t="s">
        <v>1767</v>
      </c>
      <c r="AW1073" s="12" t="s">
        <v>1783</v>
      </c>
      <c r="AX1073" s="12" t="s">
        <v>1820</v>
      </c>
      <c r="AY1073" s="193" t="s">
        <v>1872</v>
      </c>
    </row>
    <row r="1074" spans="2:51" s="11" customFormat="1" ht="13.5">
      <c r="B1074" s="176"/>
      <c r="D1074" s="185" t="s">
        <v>1885</v>
      </c>
      <c r="E1074" s="194" t="s">
        <v>1766</v>
      </c>
      <c r="F1074" s="195" t="s">
        <v>1243</v>
      </c>
      <c r="H1074" s="196">
        <v>150</v>
      </c>
      <c r="I1074" s="180"/>
      <c r="L1074" s="176"/>
      <c r="M1074" s="181"/>
      <c r="N1074" s="182"/>
      <c r="O1074" s="182"/>
      <c r="P1074" s="182"/>
      <c r="Q1074" s="182"/>
      <c r="R1074" s="182"/>
      <c r="S1074" s="182"/>
      <c r="T1074" s="183"/>
      <c r="AT1074" s="177" t="s">
        <v>1885</v>
      </c>
      <c r="AU1074" s="177" t="s">
        <v>1828</v>
      </c>
      <c r="AV1074" s="11" t="s">
        <v>1828</v>
      </c>
      <c r="AW1074" s="11" t="s">
        <v>1783</v>
      </c>
      <c r="AX1074" s="11" t="s">
        <v>1767</v>
      </c>
      <c r="AY1074" s="177" t="s">
        <v>1872</v>
      </c>
    </row>
    <row r="1075" spans="2:65" s="1" customFormat="1" ht="22.5" customHeight="1">
      <c r="B1075" s="160"/>
      <c r="C1075" s="161" t="s">
        <v>820</v>
      </c>
      <c r="D1075" s="161" t="s">
        <v>1874</v>
      </c>
      <c r="E1075" s="162" t="s">
        <v>1061</v>
      </c>
      <c r="F1075" s="163" t="s">
        <v>1062</v>
      </c>
      <c r="G1075" s="164" t="s">
        <v>1877</v>
      </c>
      <c r="H1075" s="165">
        <v>4100</v>
      </c>
      <c r="I1075" s="166"/>
      <c r="J1075" s="167">
        <f>ROUND(I1075*H1075,2)</f>
        <v>0</v>
      </c>
      <c r="K1075" s="163" t="s">
        <v>1878</v>
      </c>
      <c r="L1075" s="35"/>
      <c r="M1075" s="168" t="s">
        <v>1766</v>
      </c>
      <c r="N1075" s="169" t="s">
        <v>1791</v>
      </c>
      <c r="O1075" s="36"/>
      <c r="P1075" s="170">
        <f>O1075*H1075</f>
        <v>0</v>
      </c>
      <c r="Q1075" s="170">
        <v>0</v>
      </c>
      <c r="R1075" s="170">
        <f>Q1075*H1075</f>
        <v>0</v>
      </c>
      <c r="S1075" s="170">
        <v>0</v>
      </c>
      <c r="T1075" s="171">
        <f>S1075*H1075</f>
        <v>0</v>
      </c>
      <c r="AR1075" s="18" t="s">
        <v>1879</v>
      </c>
      <c r="AT1075" s="18" t="s">
        <v>1874</v>
      </c>
      <c r="AU1075" s="18" t="s">
        <v>1828</v>
      </c>
      <c r="AY1075" s="18" t="s">
        <v>1872</v>
      </c>
      <c r="BE1075" s="172">
        <f>IF(N1075="základní",J1075,0)</f>
        <v>0</v>
      </c>
      <c r="BF1075" s="172">
        <f>IF(N1075="snížená",J1075,0)</f>
        <v>0</v>
      </c>
      <c r="BG1075" s="172">
        <f>IF(N1075="zákl. přenesená",J1075,0)</f>
        <v>0</v>
      </c>
      <c r="BH1075" s="172">
        <f>IF(N1075="sníž. přenesená",J1075,0)</f>
        <v>0</v>
      </c>
      <c r="BI1075" s="172">
        <f>IF(N1075="nulová",J1075,0)</f>
        <v>0</v>
      </c>
      <c r="BJ1075" s="18" t="s">
        <v>1767</v>
      </c>
      <c r="BK1075" s="172">
        <f>ROUND(I1075*H1075,2)</f>
        <v>0</v>
      </c>
      <c r="BL1075" s="18" t="s">
        <v>1879</v>
      </c>
      <c r="BM1075" s="18" t="s">
        <v>1063</v>
      </c>
    </row>
    <row r="1076" spans="2:47" s="1" customFormat="1" ht="40.5">
      <c r="B1076" s="35"/>
      <c r="D1076" s="173" t="s">
        <v>1881</v>
      </c>
      <c r="F1076" s="174" t="s">
        <v>1064</v>
      </c>
      <c r="I1076" s="134"/>
      <c r="L1076" s="35"/>
      <c r="M1076" s="65"/>
      <c r="N1076" s="36"/>
      <c r="O1076" s="36"/>
      <c r="P1076" s="36"/>
      <c r="Q1076" s="36"/>
      <c r="R1076" s="36"/>
      <c r="S1076" s="36"/>
      <c r="T1076" s="66"/>
      <c r="AT1076" s="18" t="s">
        <v>1881</v>
      </c>
      <c r="AU1076" s="18" t="s">
        <v>1828</v>
      </c>
    </row>
    <row r="1077" spans="2:47" s="1" customFormat="1" ht="81">
      <c r="B1077" s="35"/>
      <c r="D1077" s="173" t="s">
        <v>1883</v>
      </c>
      <c r="F1077" s="175" t="s">
        <v>1059</v>
      </c>
      <c r="I1077" s="134"/>
      <c r="L1077" s="35"/>
      <c r="M1077" s="65"/>
      <c r="N1077" s="36"/>
      <c r="O1077" s="36"/>
      <c r="P1077" s="36"/>
      <c r="Q1077" s="36"/>
      <c r="R1077" s="36"/>
      <c r="S1077" s="36"/>
      <c r="T1077" s="66"/>
      <c r="AT1077" s="18" t="s">
        <v>1883</v>
      </c>
      <c r="AU1077" s="18" t="s">
        <v>1828</v>
      </c>
    </row>
    <row r="1078" spans="2:51" s="11" customFormat="1" ht="13.5">
      <c r="B1078" s="176"/>
      <c r="D1078" s="173" t="s">
        <v>1885</v>
      </c>
      <c r="E1078" s="177" t="s">
        <v>1766</v>
      </c>
      <c r="F1078" s="178" t="s">
        <v>821</v>
      </c>
      <c r="H1078" s="179">
        <v>3950</v>
      </c>
      <c r="I1078" s="180"/>
      <c r="L1078" s="176"/>
      <c r="M1078" s="181"/>
      <c r="N1078" s="182"/>
      <c r="O1078" s="182"/>
      <c r="P1078" s="182"/>
      <c r="Q1078" s="182"/>
      <c r="R1078" s="182"/>
      <c r="S1078" s="182"/>
      <c r="T1078" s="183"/>
      <c r="AT1078" s="177" t="s">
        <v>1885</v>
      </c>
      <c r="AU1078" s="177" t="s">
        <v>1828</v>
      </c>
      <c r="AV1078" s="11" t="s">
        <v>1828</v>
      </c>
      <c r="AW1078" s="11" t="s">
        <v>1783</v>
      </c>
      <c r="AX1078" s="11" t="s">
        <v>1820</v>
      </c>
      <c r="AY1078" s="177" t="s">
        <v>1872</v>
      </c>
    </row>
    <row r="1079" spans="2:51" s="11" customFormat="1" ht="13.5">
      <c r="B1079" s="176"/>
      <c r="D1079" s="173" t="s">
        <v>1885</v>
      </c>
      <c r="E1079" s="177" t="s">
        <v>1766</v>
      </c>
      <c r="F1079" s="178" t="s">
        <v>1766</v>
      </c>
      <c r="H1079" s="179">
        <v>0</v>
      </c>
      <c r="I1079" s="180"/>
      <c r="L1079" s="176"/>
      <c r="M1079" s="181"/>
      <c r="N1079" s="182"/>
      <c r="O1079" s="182"/>
      <c r="P1079" s="182"/>
      <c r="Q1079" s="182"/>
      <c r="R1079" s="182"/>
      <c r="S1079" s="182"/>
      <c r="T1079" s="183"/>
      <c r="AT1079" s="177" t="s">
        <v>1885</v>
      </c>
      <c r="AU1079" s="177" t="s">
        <v>1828</v>
      </c>
      <c r="AV1079" s="11" t="s">
        <v>1828</v>
      </c>
      <c r="AW1079" s="11" t="s">
        <v>1783</v>
      </c>
      <c r="AX1079" s="11" t="s">
        <v>1820</v>
      </c>
      <c r="AY1079" s="177" t="s">
        <v>1872</v>
      </c>
    </row>
    <row r="1080" spans="2:51" s="12" customFormat="1" ht="13.5">
      <c r="B1080" s="184"/>
      <c r="D1080" s="173" t="s">
        <v>1885</v>
      </c>
      <c r="E1080" s="197" t="s">
        <v>1766</v>
      </c>
      <c r="F1080" s="198" t="s">
        <v>1066</v>
      </c>
      <c r="H1080" s="193" t="s">
        <v>1766</v>
      </c>
      <c r="I1080" s="189"/>
      <c r="L1080" s="184"/>
      <c r="M1080" s="190"/>
      <c r="N1080" s="191"/>
      <c r="O1080" s="191"/>
      <c r="P1080" s="191"/>
      <c r="Q1080" s="191"/>
      <c r="R1080" s="191"/>
      <c r="S1080" s="191"/>
      <c r="T1080" s="192"/>
      <c r="AT1080" s="193" t="s">
        <v>1885</v>
      </c>
      <c r="AU1080" s="193" t="s">
        <v>1828</v>
      </c>
      <c r="AV1080" s="12" t="s">
        <v>1767</v>
      </c>
      <c r="AW1080" s="12" t="s">
        <v>1783</v>
      </c>
      <c r="AX1080" s="12" t="s">
        <v>1820</v>
      </c>
      <c r="AY1080" s="193" t="s">
        <v>1872</v>
      </c>
    </row>
    <row r="1081" spans="2:51" s="12" customFormat="1" ht="13.5">
      <c r="B1081" s="184"/>
      <c r="D1081" s="173" t="s">
        <v>1885</v>
      </c>
      <c r="E1081" s="197" t="s">
        <v>1766</v>
      </c>
      <c r="F1081" s="198" t="s">
        <v>1912</v>
      </c>
      <c r="H1081" s="193" t="s">
        <v>1766</v>
      </c>
      <c r="I1081" s="189"/>
      <c r="L1081" s="184"/>
      <c r="M1081" s="190"/>
      <c r="N1081" s="191"/>
      <c r="O1081" s="191"/>
      <c r="P1081" s="191"/>
      <c r="Q1081" s="191"/>
      <c r="R1081" s="191"/>
      <c r="S1081" s="191"/>
      <c r="T1081" s="192"/>
      <c r="AT1081" s="193" t="s">
        <v>1885</v>
      </c>
      <c r="AU1081" s="193" t="s">
        <v>1828</v>
      </c>
      <c r="AV1081" s="12" t="s">
        <v>1767</v>
      </c>
      <c r="AW1081" s="12" t="s">
        <v>1783</v>
      </c>
      <c r="AX1081" s="12" t="s">
        <v>1820</v>
      </c>
      <c r="AY1081" s="193" t="s">
        <v>1872</v>
      </c>
    </row>
    <row r="1082" spans="2:51" s="11" customFormat="1" ht="13.5">
      <c r="B1082" s="176"/>
      <c r="D1082" s="173" t="s">
        <v>1885</v>
      </c>
      <c r="E1082" s="177" t="s">
        <v>1766</v>
      </c>
      <c r="F1082" s="178" t="s">
        <v>1243</v>
      </c>
      <c r="H1082" s="179">
        <v>150</v>
      </c>
      <c r="I1082" s="180"/>
      <c r="L1082" s="176"/>
      <c r="M1082" s="181"/>
      <c r="N1082" s="182"/>
      <c r="O1082" s="182"/>
      <c r="P1082" s="182"/>
      <c r="Q1082" s="182"/>
      <c r="R1082" s="182"/>
      <c r="S1082" s="182"/>
      <c r="T1082" s="183"/>
      <c r="AT1082" s="177" t="s">
        <v>1885</v>
      </c>
      <c r="AU1082" s="177" t="s">
        <v>1828</v>
      </c>
      <c r="AV1082" s="11" t="s">
        <v>1828</v>
      </c>
      <c r="AW1082" s="11" t="s">
        <v>1783</v>
      </c>
      <c r="AX1082" s="11" t="s">
        <v>1820</v>
      </c>
      <c r="AY1082" s="177" t="s">
        <v>1872</v>
      </c>
    </row>
    <row r="1083" spans="2:51" s="13" customFormat="1" ht="13.5">
      <c r="B1083" s="199"/>
      <c r="D1083" s="185" t="s">
        <v>1885</v>
      </c>
      <c r="E1083" s="200" t="s">
        <v>1766</v>
      </c>
      <c r="F1083" s="201" t="s">
        <v>1916</v>
      </c>
      <c r="H1083" s="202">
        <v>4100</v>
      </c>
      <c r="I1083" s="203"/>
      <c r="L1083" s="199"/>
      <c r="M1083" s="204"/>
      <c r="N1083" s="205"/>
      <c r="O1083" s="205"/>
      <c r="P1083" s="205"/>
      <c r="Q1083" s="205"/>
      <c r="R1083" s="205"/>
      <c r="S1083" s="205"/>
      <c r="T1083" s="206"/>
      <c r="AT1083" s="207" t="s">
        <v>1885</v>
      </c>
      <c r="AU1083" s="207" t="s">
        <v>1828</v>
      </c>
      <c r="AV1083" s="13" t="s">
        <v>1879</v>
      </c>
      <c r="AW1083" s="13" t="s">
        <v>1783</v>
      </c>
      <c r="AX1083" s="13" t="s">
        <v>1767</v>
      </c>
      <c r="AY1083" s="207" t="s">
        <v>1872</v>
      </c>
    </row>
    <row r="1084" spans="2:65" s="1" customFormat="1" ht="22.5" customHeight="1">
      <c r="B1084" s="160"/>
      <c r="C1084" s="161" t="s">
        <v>822</v>
      </c>
      <c r="D1084" s="161" t="s">
        <v>1874</v>
      </c>
      <c r="E1084" s="162" t="s">
        <v>1075</v>
      </c>
      <c r="F1084" s="163" t="s">
        <v>1076</v>
      </c>
      <c r="G1084" s="164" t="s">
        <v>1347</v>
      </c>
      <c r="H1084" s="165">
        <v>4</v>
      </c>
      <c r="I1084" s="166"/>
      <c r="J1084" s="167">
        <f>ROUND(I1084*H1084,2)</f>
        <v>0</v>
      </c>
      <c r="K1084" s="163" t="s">
        <v>1878</v>
      </c>
      <c r="L1084" s="35"/>
      <c r="M1084" s="168" t="s">
        <v>1766</v>
      </c>
      <c r="N1084" s="169" t="s">
        <v>1791</v>
      </c>
      <c r="O1084" s="36"/>
      <c r="P1084" s="170">
        <f>O1084*H1084</f>
        <v>0</v>
      </c>
      <c r="Q1084" s="170">
        <v>0</v>
      </c>
      <c r="R1084" s="170">
        <f>Q1084*H1084</f>
        <v>0</v>
      </c>
      <c r="S1084" s="170">
        <v>0.082</v>
      </c>
      <c r="T1084" s="171">
        <f>S1084*H1084</f>
        <v>0.328</v>
      </c>
      <c r="AR1084" s="18" t="s">
        <v>1879</v>
      </c>
      <c r="AT1084" s="18" t="s">
        <v>1874</v>
      </c>
      <c r="AU1084" s="18" t="s">
        <v>1828</v>
      </c>
      <c r="AY1084" s="18" t="s">
        <v>1872</v>
      </c>
      <c r="BE1084" s="172">
        <f>IF(N1084="základní",J1084,0)</f>
        <v>0</v>
      </c>
      <c r="BF1084" s="172">
        <f>IF(N1084="snížená",J1084,0)</f>
        <v>0</v>
      </c>
      <c r="BG1084" s="172">
        <f>IF(N1084="zákl. přenesená",J1084,0)</f>
        <v>0</v>
      </c>
      <c r="BH1084" s="172">
        <f>IF(N1084="sníž. přenesená",J1084,0)</f>
        <v>0</v>
      </c>
      <c r="BI1084" s="172">
        <f>IF(N1084="nulová",J1084,0)</f>
        <v>0</v>
      </c>
      <c r="BJ1084" s="18" t="s">
        <v>1767</v>
      </c>
      <c r="BK1084" s="172">
        <f>ROUND(I1084*H1084,2)</f>
        <v>0</v>
      </c>
      <c r="BL1084" s="18" t="s">
        <v>1879</v>
      </c>
      <c r="BM1084" s="18" t="s">
        <v>1077</v>
      </c>
    </row>
    <row r="1085" spans="2:47" s="1" customFormat="1" ht="27">
      <c r="B1085" s="35"/>
      <c r="D1085" s="173" t="s">
        <v>1881</v>
      </c>
      <c r="F1085" s="174" t="s">
        <v>1078</v>
      </c>
      <c r="I1085" s="134"/>
      <c r="L1085" s="35"/>
      <c r="M1085" s="65"/>
      <c r="N1085" s="36"/>
      <c r="O1085" s="36"/>
      <c r="P1085" s="36"/>
      <c r="Q1085" s="36"/>
      <c r="R1085" s="36"/>
      <c r="S1085" s="36"/>
      <c r="T1085" s="66"/>
      <c r="AT1085" s="18" t="s">
        <v>1881</v>
      </c>
      <c r="AU1085" s="18" t="s">
        <v>1828</v>
      </c>
    </row>
    <row r="1086" spans="2:47" s="1" customFormat="1" ht="67.5">
      <c r="B1086" s="35"/>
      <c r="D1086" s="173" t="s">
        <v>1883</v>
      </c>
      <c r="F1086" s="175" t="s">
        <v>1079</v>
      </c>
      <c r="I1086" s="134"/>
      <c r="L1086" s="35"/>
      <c r="M1086" s="65"/>
      <c r="N1086" s="36"/>
      <c r="O1086" s="36"/>
      <c r="P1086" s="36"/>
      <c r="Q1086" s="36"/>
      <c r="R1086" s="36"/>
      <c r="S1086" s="36"/>
      <c r="T1086" s="66"/>
      <c r="AT1086" s="18" t="s">
        <v>1883</v>
      </c>
      <c r="AU1086" s="18" t="s">
        <v>1828</v>
      </c>
    </row>
    <row r="1087" spans="2:51" s="11" customFormat="1" ht="13.5">
      <c r="B1087" s="176"/>
      <c r="D1087" s="185" t="s">
        <v>1885</v>
      </c>
      <c r="E1087" s="194" t="s">
        <v>1766</v>
      </c>
      <c r="F1087" s="195" t="s">
        <v>823</v>
      </c>
      <c r="H1087" s="196">
        <v>4</v>
      </c>
      <c r="I1087" s="180"/>
      <c r="L1087" s="176"/>
      <c r="M1087" s="181"/>
      <c r="N1087" s="182"/>
      <c r="O1087" s="182"/>
      <c r="P1087" s="182"/>
      <c r="Q1087" s="182"/>
      <c r="R1087" s="182"/>
      <c r="S1087" s="182"/>
      <c r="T1087" s="183"/>
      <c r="AT1087" s="177" t="s">
        <v>1885</v>
      </c>
      <c r="AU1087" s="177" t="s">
        <v>1828</v>
      </c>
      <c r="AV1087" s="11" t="s">
        <v>1828</v>
      </c>
      <c r="AW1087" s="11" t="s">
        <v>1783</v>
      </c>
      <c r="AX1087" s="11" t="s">
        <v>1767</v>
      </c>
      <c r="AY1087" s="177" t="s">
        <v>1872</v>
      </c>
    </row>
    <row r="1088" spans="2:65" s="1" customFormat="1" ht="22.5" customHeight="1">
      <c r="B1088" s="160"/>
      <c r="C1088" s="161" t="s">
        <v>824</v>
      </c>
      <c r="D1088" s="161" t="s">
        <v>1874</v>
      </c>
      <c r="E1088" s="162" t="s">
        <v>1082</v>
      </c>
      <c r="F1088" s="163" t="s">
        <v>1083</v>
      </c>
      <c r="G1088" s="164" t="s">
        <v>1347</v>
      </c>
      <c r="H1088" s="165">
        <v>4</v>
      </c>
      <c r="I1088" s="166"/>
      <c r="J1088" s="167">
        <f>ROUND(I1088*H1088,2)</f>
        <v>0</v>
      </c>
      <c r="K1088" s="163" t="s">
        <v>1878</v>
      </c>
      <c r="L1088" s="35"/>
      <c r="M1088" s="168" t="s">
        <v>1766</v>
      </c>
      <c r="N1088" s="169" t="s">
        <v>1791</v>
      </c>
      <c r="O1088" s="36"/>
      <c r="P1088" s="170">
        <f>O1088*H1088</f>
        <v>0</v>
      </c>
      <c r="Q1088" s="170">
        <v>0</v>
      </c>
      <c r="R1088" s="170">
        <f>Q1088*H1088</f>
        <v>0</v>
      </c>
      <c r="S1088" s="170">
        <v>0.004</v>
      </c>
      <c r="T1088" s="171">
        <f>S1088*H1088</f>
        <v>0.016</v>
      </c>
      <c r="AR1088" s="18" t="s">
        <v>1879</v>
      </c>
      <c r="AT1088" s="18" t="s">
        <v>1874</v>
      </c>
      <c r="AU1088" s="18" t="s">
        <v>1828</v>
      </c>
      <c r="AY1088" s="18" t="s">
        <v>1872</v>
      </c>
      <c r="BE1088" s="172">
        <f>IF(N1088="základní",J1088,0)</f>
        <v>0</v>
      </c>
      <c r="BF1088" s="172">
        <f>IF(N1088="snížená",J1088,0)</f>
        <v>0</v>
      </c>
      <c r="BG1088" s="172">
        <f>IF(N1088="zákl. přenesená",J1088,0)</f>
        <v>0</v>
      </c>
      <c r="BH1088" s="172">
        <f>IF(N1088="sníž. přenesená",J1088,0)</f>
        <v>0</v>
      </c>
      <c r="BI1088" s="172">
        <f>IF(N1088="nulová",J1088,0)</f>
        <v>0</v>
      </c>
      <c r="BJ1088" s="18" t="s">
        <v>1767</v>
      </c>
      <c r="BK1088" s="172">
        <f>ROUND(I1088*H1088,2)</f>
        <v>0</v>
      </c>
      <c r="BL1088" s="18" t="s">
        <v>1879</v>
      </c>
      <c r="BM1088" s="18" t="s">
        <v>1084</v>
      </c>
    </row>
    <row r="1089" spans="2:47" s="1" customFormat="1" ht="27">
      <c r="B1089" s="35"/>
      <c r="D1089" s="173" t="s">
        <v>1881</v>
      </c>
      <c r="F1089" s="174" t="s">
        <v>1085</v>
      </c>
      <c r="I1089" s="134"/>
      <c r="L1089" s="35"/>
      <c r="M1089" s="65"/>
      <c r="N1089" s="36"/>
      <c r="O1089" s="36"/>
      <c r="P1089" s="36"/>
      <c r="Q1089" s="36"/>
      <c r="R1089" s="36"/>
      <c r="S1089" s="36"/>
      <c r="T1089" s="66"/>
      <c r="AT1089" s="18" t="s">
        <v>1881</v>
      </c>
      <c r="AU1089" s="18" t="s">
        <v>1828</v>
      </c>
    </row>
    <row r="1090" spans="2:47" s="1" customFormat="1" ht="40.5">
      <c r="B1090" s="35"/>
      <c r="D1090" s="173" t="s">
        <v>1883</v>
      </c>
      <c r="F1090" s="175" t="s">
        <v>1086</v>
      </c>
      <c r="I1090" s="134"/>
      <c r="L1090" s="35"/>
      <c r="M1090" s="65"/>
      <c r="N1090" s="36"/>
      <c r="O1090" s="36"/>
      <c r="P1090" s="36"/>
      <c r="Q1090" s="36"/>
      <c r="R1090" s="36"/>
      <c r="S1090" s="36"/>
      <c r="T1090" s="66"/>
      <c r="AT1090" s="18" t="s">
        <v>1883</v>
      </c>
      <c r="AU1090" s="18" t="s">
        <v>1828</v>
      </c>
    </row>
    <row r="1091" spans="2:51" s="11" customFormat="1" ht="13.5">
      <c r="B1091" s="176"/>
      <c r="D1091" s="185" t="s">
        <v>1885</v>
      </c>
      <c r="E1091" s="194" t="s">
        <v>1766</v>
      </c>
      <c r="F1091" s="195" t="s">
        <v>823</v>
      </c>
      <c r="H1091" s="196">
        <v>4</v>
      </c>
      <c r="I1091" s="180"/>
      <c r="L1091" s="176"/>
      <c r="M1091" s="181"/>
      <c r="N1091" s="182"/>
      <c r="O1091" s="182"/>
      <c r="P1091" s="182"/>
      <c r="Q1091" s="182"/>
      <c r="R1091" s="182"/>
      <c r="S1091" s="182"/>
      <c r="T1091" s="183"/>
      <c r="AT1091" s="177" t="s">
        <v>1885</v>
      </c>
      <c r="AU1091" s="177" t="s">
        <v>1828</v>
      </c>
      <c r="AV1091" s="11" t="s">
        <v>1828</v>
      </c>
      <c r="AW1091" s="11" t="s">
        <v>1783</v>
      </c>
      <c r="AX1091" s="11" t="s">
        <v>1767</v>
      </c>
      <c r="AY1091" s="177" t="s">
        <v>1872</v>
      </c>
    </row>
    <row r="1092" spans="2:65" s="1" customFormat="1" ht="22.5" customHeight="1">
      <c r="B1092" s="160"/>
      <c r="C1092" s="161" t="s">
        <v>825</v>
      </c>
      <c r="D1092" s="161" t="s">
        <v>1874</v>
      </c>
      <c r="E1092" s="162" t="s">
        <v>826</v>
      </c>
      <c r="F1092" s="163" t="s">
        <v>827</v>
      </c>
      <c r="G1092" s="164" t="s">
        <v>1920</v>
      </c>
      <c r="H1092" s="165">
        <v>43</v>
      </c>
      <c r="I1092" s="166"/>
      <c r="J1092" s="167">
        <f>ROUND(I1092*H1092,2)</f>
        <v>0</v>
      </c>
      <c r="K1092" s="163" t="s">
        <v>1878</v>
      </c>
      <c r="L1092" s="35"/>
      <c r="M1092" s="168" t="s">
        <v>1766</v>
      </c>
      <c r="N1092" s="169" t="s">
        <v>1791</v>
      </c>
      <c r="O1092" s="36"/>
      <c r="P1092" s="170">
        <f>O1092*H1092</f>
        <v>0</v>
      </c>
      <c r="Q1092" s="170">
        <v>0</v>
      </c>
      <c r="R1092" s="170">
        <f>Q1092*H1092</f>
        <v>0</v>
      </c>
      <c r="S1092" s="170">
        <v>0.98</v>
      </c>
      <c r="T1092" s="171">
        <f>S1092*H1092</f>
        <v>42.14</v>
      </c>
      <c r="AR1092" s="18" t="s">
        <v>1879</v>
      </c>
      <c r="AT1092" s="18" t="s">
        <v>1874</v>
      </c>
      <c r="AU1092" s="18" t="s">
        <v>1828</v>
      </c>
      <c r="AY1092" s="18" t="s">
        <v>1872</v>
      </c>
      <c r="BE1092" s="172">
        <f>IF(N1092="základní",J1092,0)</f>
        <v>0</v>
      </c>
      <c r="BF1092" s="172">
        <f>IF(N1092="snížená",J1092,0)</f>
        <v>0</v>
      </c>
      <c r="BG1092" s="172">
        <f>IF(N1092="zákl. přenesená",J1092,0)</f>
        <v>0</v>
      </c>
      <c r="BH1092" s="172">
        <f>IF(N1092="sníž. přenesená",J1092,0)</f>
        <v>0</v>
      </c>
      <c r="BI1092" s="172">
        <f>IF(N1092="nulová",J1092,0)</f>
        <v>0</v>
      </c>
      <c r="BJ1092" s="18" t="s">
        <v>1767</v>
      </c>
      <c r="BK1092" s="172">
        <f>ROUND(I1092*H1092,2)</f>
        <v>0</v>
      </c>
      <c r="BL1092" s="18" t="s">
        <v>1879</v>
      </c>
      <c r="BM1092" s="18" t="s">
        <v>828</v>
      </c>
    </row>
    <row r="1093" spans="2:47" s="1" customFormat="1" ht="27">
      <c r="B1093" s="35"/>
      <c r="D1093" s="173" t="s">
        <v>1881</v>
      </c>
      <c r="F1093" s="174" t="s">
        <v>829</v>
      </c>
      <c r="I1093" s="134"/>
      <c r="L1093" s="35"/>
      <c r="M1093" s="65"/>
      <c r="N1093" s="36"/>
      <c r="O1093" s="36"/>
      <c r="P1093" s="36"/>
      <c r="Q1093" s="36"/>
      <c r="R1093" s="36"/>
      <c r="S1093" s="36"/>
      <c r="T1093" s="66"/>
      <c r="AT1093" s="18" t="s">
        <v>1881</v>
      </c>
      <c r="AU1093" s="18" t="s">
        <v>1828</v>
      </c>
    </row>
    <row r="1094" spans="2:47" s="1" customFormat="1" ht="121.5">
      <c r="B1094" s="35"/>
      <c r="D1094" s="173" t="s">
        <v>1883</v>
      </c>
      <c r="F1094" s="175" t="s">
        <v>830</v>
      </c>
      <c r="I1094" s="134"/>
      <c r="L1094" s="35"/>
      <c r="M1094" s="65"/>
      <c r="N1094" s="36"/>
      <c r="O1094" s="36"/>
      <c r="P1094" s="36"/>
      <c r="Q1094" s="36"/>
      <c r="R1094" s="36"/>
      <c r="S1094" s="36"/>
      <c r="T1094" s="66"/>
      <c r="AT1094" s="18" t="s">
        <v>1883</v>
      </c>
      <c r="AU1094" s="18" t="s">
        <v>1828</v>
      </c>
    </row>
    <row r="1095" spans="2:51" s="11" customFormat="1" ht="13.5">
      <c r="B1095" s="176"/>
      <c r="D1095" s="185" t="s">
        <v>1885</v>
      </c>
      <c r="E1095" s="194" t="s">
        <v>1766</v>
      </c>
      <c r="F1095" s="195" t="s">
        <v>831</v>
      </c>
      <c r="H1095" s="196">
        <v>43</v>
      </c>
      <c r="I1095" s="180"/>
      <c r="L1095" s="176"/>
      <c r="M1095" s="181"/>
      <c r="N1095" s="182"/>
      <c r="O1095" s="182"/>
      <c r="P1095" s="182"/>
      <c r="Q1095" s="182"/>
      <c r="R1095" s="182"/>
      <c r="S1095" s="182"/>
      <c r="T1095" s="183"/>
      <c r="AT1095" s="177" t="s">
        <v>1885</v>
      </c>
      <c r="AU1095" s="177" t="s">
        <v>1828</v>
      </c>
      <c r="AV1095" s="11" t="s">
        <v>1828</v>
      </c>
      <c r="AW1095" s="11" t="s">
        <v>1783</v>
      </c>
      <c r="AX1095" s="11" t="s">
        <v>1767</v>
      </c>
      <c r="AY1095" s="177" t="s">
        <v>1872</v>
      </c>
    </row>
    <row r="1096" spans="2:65" s="1" customFormat="1" ht="22.5" customHeight="1">
      <c r="B1096" s="160"/>
      <c r="C1096" s="161" t="s">
        <v>832</v>
      </c>
      <c r="D1096" s="161" t="s">
        <v>1874</v>
      </c>
      <c r="E1096" s="162" t="s">
        <v>833</v>
      </c>
      <c r="F1096" s="163" t="s">
        <v>834</v>
      </c>
      <c r="G1096" s="164" t="s">
        <v>1920</v>
      </c>
      <c r="H1096" s="165">
        <v>6</v>
      </c>
      <c r="I1096" s="166"/>
      <c r="J1096" s="167">
        <f>ROUND(I1096*H1096,2)</f>
        <v>0</v>
      </c>
      <c r="K1096" s="163" t="s">
        <v>1878</v>
      </c>
      <c r="L1096" s="35"/>
      <c r="M1096" s="168" t="s">
        <v>1766</v>
      </c>
      <c r="N1096" s="169" t="s">
        <v>1791</v>
      </c>
      <c r="O1096" s="36"/>
      <c r="P1096" s="170">
        <f>O1096*H1096</f>
        <v>0</v>
      </c>
      <c r="Q1096" s="170">
        <v>0</v>
      </c>
      <c r="R1096" s="170">
        <f>Q1096*H1096</f>
        <v>0</v>
      </c>
      <c r="S1096" s="170">
        <v>2.055</v>
      </c>
      <c r="T1096" s="171">
        <f>S1096*H1096</f>
        <v>12.330000000000002</v>
      </c>
      <c r="AR1096" s="18" t="s">
        <v>1879</v>
      </c>
      <c r="AT1096" s="18" t="s">
        <v>1874</v>
      </c>
      <c r="AU1096" s="18" t="s">
        <v>1828</v>
      </c>
      <c r="AY1096" s="18" t="s">
        <v>1872</v>
      </c>
      <c r="BE1096" s="172">
        <f>IF(N1096="základní",J1096,0)</f>
        <v>0</v>
      </c>
      <c r="BF1096" s="172">
        <f>IF(N1096="snížená",J1096,0)</f>
        <v>0</v>
      </c>
      <c r="BG1096" s="172">
        <f>IF(N1096="zákl. přenesená",J1096,0)</f>
        <v>0</v>
      </c>
      <c r="BH1096" s="172">
        <f>IF(N1096="sníž. přenesená",J1096,0)</f>
        <v>0</v>
      </c>
      <c r="BI1096" s="172">
        <f>IF(N1096="nulová",J1096,0)</f>
        <v>0</v>
      </c>
      <c r="BJ1096" s="18" t="s">
        <v>1767</v>
      </c>
      <c r="BK1096" s="172">
        <f>ROUND(I1096*H1096,2)</f>
        <v>0</v>
      </c>
      <c r="BL1096" s="18" t="s">
        <v>1879</v>
      </c>
      <c r="BM1096" s="18" t="s">
        <v>835</v>
      </c>
    </row>
    <row r="1097" spans="2:47" s="1" customFormat="1" ht="27">
      <c r="B1097" s="35"/>
      <c r="D1097" s="173" t="s">
        <v>1881</v>
      </c>
      <c r="F1097" s="174" t="s">
        <v>836</v>
      </c>
      <c r="I1097" s="134"/>
      <c r="L1097" s="35"/>
      <c r="M1097" s="65"/>
      <c r="N1097" s="36"/>
      <c r="O1097" s="36"/>
      <c r="P1097" s="36"/>
      <c r="Q1097" s="36"/>
      <c r="R1097" s="36"/>
      <c r="S1097" s="36"/>
      <c r="T1097" s="66"/>
      <c r="AT1097" s="18" t="s">
        <v>1881</v>
      </c>
      <c r="AU1097" s="18" t="s">
        <v>1828</v>
      </c>
    </row>
    <row r="1098" spans="2:47" s="1" customFormat="1" ht="121.5">
      <c r="B1098" s="35"/>
      <c r="D1098" s="173" t="s">
        <v>1883</v>
      </c>
      <c r="F1098" s="175" t="s">
        <v>830</v>
      </c>
      <c r="I1098" s="134"/>
      <c r="L1098" s="35"/>
      <c r="M1098" s="65"/>
      <c r="N1098" s="36"/>
      <c r="O1098" s="36"/>
      <c r="P1098" s="36"/>
      <c r="Q1098" s="36"/>
      <c r="R1098" s="36"/>
      <c r="S1098" s="36"/>
      <c r="T1098" s="66"/>
      <c r="AT1098" s="18" t="s">
        <v>1883</v>
      </c>
      <c r="AU1098" s="18" t="s">
        <v>1828</v>
      </c>
    </row>
    <row r="1099" spans="2:51" s="11" customFormat="1" ht="13.5">
      <c r="B1099" s="176"/>
      <c r="D1099" s="185" t="s">
        <v>1885</v>
      </c>
      <c r="E1099" s="194" t="s">
        <v>1766</v>
      </c>
      <c r="F1099" s="195" t="s">
        <v>837</v>
      </c>
      <c r="H1099" s="196">
        <v>6</v>
      </c>
      <c r="I1099" s="180"/>
      <c r="L1099" s="176"/>
      <c r="M1099" s="181"/>
      <c r="N1099" s="182"/>
      <c r="O1099" s="182"/>
      <c r="P1099" s="182"/>
      <c r="Q1099" s="182"/>
      <c r="R1099" s="182"/>
      <c r="S1099" s="182"/>
      <c r="T1099" s="183"/>
      <c r="AT1099" s="177" t="s">
        <v>1885</v>
      </c>
      <c r="AU1099" s="177" t="s">
        <v>1828</v>
      </c>
      <c r="AV1099" s="11" t="s">
        <v>1828</v>
      </c>
      <c r="AW1099" s="11" t="s">
        <v>1783</v>
      </c>
      <c r="AX1099" s="11" t="s">
        <v>1767</v>
      </c>
      <c r="AY1099" s="177" t="s">
        <v>1872</v>
      </c>
    </row>
    <row r="1100" spans="2:65" s="1" customFormat="1" ht="22.5" customHeight="1">
      <c r="B1100" s="160"/>
      <c r="C1100" s="161" t="s">
        <v>838</v>
      </c>
      <c r="D1100" s="161" t="s">
        <v>1874</v>
      </c>
      <c r="E1100" s="162" t="s">
        <v>1088</v>
      </c>
      <c r="F1100" s="163" t="s">
        <v>1089</v>
      </c>
      <c r="G1100" s="164" t="s">
        <v>1920</v>
      </c>
      <c r="H1100" s="165">
        <v>473</v>
      </c>
      <c r="I1100" s="166"/>
      <c r="J1100" s="167">
        <f>ROUND(I1100*H1100,2)</f>
        <v>0</v>
      </c>
      <c r="K1100" s="163" t="s">
        <v>1878</v>
      </c>
      <c r="L1100" s="35"/>
      <c r="M1100" s="168" t="s">
        <v>1766</v>
      </c>
      <c r="N1100" s="169" t="s">
        <v>1791</v>
      </c>
      <c r="O1100" s="36"/>
      <c r="P1100" s="170">
        <f>O1100*H1100</f>
        <v>0</v>
      </c>
      <c r="Q1100" s="170">
        <v>0</v>
      </c>
      <c r="R1100" s="170">
        <f>Q1100*H1100</f>
        <v>0</v>
      </c>
      <c r="S1100" s="170">
        <v>0</v>
      </c>
      <c r="T1100" s="171">
        <f>S1100*H1100</f>
        <v>0</v>
      </c>
      <c r="AR1100" s="18" t="s">
        <v>1879</v>
      </c>
      <c r="AT1100" s="18" t="s">
        <v>1874</v>
      </c>
      <c r="AU1100" s="18" t="s">
        <v>1828</v>
      </c>
      <c r="AY1100" s="18" t="s">
        <v>1872</v>
      </c>
      <c r="BE1100" s="172">
        <f>IF(N1100="základní",J1100,0)</f>
        <v>0</v>
      </c>
      <c r="BF1100" s="172">
        <f>IF(N1100="snížená",J1100,0)</f>
        <v>0</v>
      </c>
      <c r="BG1100" s="172">
        <f>IF(N1100="zákl. přenesená",J1100,0)</f>
        <v>0</v>
      </c>
      <c r="BH1100" s="172">
        <f>IF(N1100="sníž. přenesená",J1100,0)</f>
        <v>0</v>
      </c>
      <c r="BI1100" s="172">
        <f>IF(N1100="nulová",J1100,0)</f>
        <v>0</v>
      </c>
      <c r="BJ1100" s="18" t="s">
        <v>1767</v>
      </c>
      <c r="BK1100" s="172">
        <f>ROUND(I1100*H1100,2)</f>
        <v>0</v>
      </c>
      <c r="BL1100" s="18" t="s">
        <v>1879</v>
      </c>
      <c r="BM1100" s="18" t="s">
        <v>1090</v>
      </c>
    </row>
    <row r="1101" spans="2:47" s="1" customFormat="1" ht="40.5">
      <c r="B1101" s="35"/>
      <c r="D1101" s="173" t="s">
        <v>1881</v>
      </c>
      <c r="F1101" s="174" t="s">
        <v>1091</v>
      </c>
      <c r="I1101" s="134"/>
      <c r="L1101" s="35"/>
      <c r="M1101" s="65"/>
      <c r="N1101" s="36"/>
      <c r="O1101" s="36"/>
      <c r="P1101" s="36"/>
      <c r="Q1101" s="36"/>
      <c r="R1101" s="36"/>
      <c r="S1101" s="36"/>
      <c r="T1101" s="66"/>
      <c r="AT1101" s="18" t="s">
        <v>1881</v>
      </c>
      <c r="AU1101" s="18" t="s">
        <v>1828</v>
      </c>
    </row>
    <row r="1102" spans="2:51" s="11" customFormat="1" ht="13.5">
      <c r="B1102" s="176"/>
      <c r="D1102" s="185" t="s">
        <v>1885</v>
      </c>
      <c r="E1102" s="194" t="s">
        <v>1766</v>
      </c>
      <c r="F1102" s="195" t="s">
        <v>839</v>
      </c>
      <c r="H1102" s="196">
        <v>473</v>
      </c>
      <c r="I1102" s="180"/>
      <c r="L1102" s="176"/>
      <c r="M1102" s="181"/>
      <c r="N1102" s="182"/>
      <c r="O1102" s="182"/>
      <c r="P1102" s="182"/>
      <c r="Q1102" s="182"/>
      <c r="R1102" s="182"/>
      <c r="S1102" s="182"/>
      <c r="T1102" s="183"/>
      <c r="AT1102" s="177" t="s">
        <v>1885</v>
      </c>
      <c r="AU1102" s="177" t="s">
        <v>1828</v>
      </c>
      <c r="AV1102" s="11" t="s">
        <v>1828</v>
      </c>
      <c r="AW1102" s="11" t="s">
        <v>1783</v>
      </c>
      <c r="AX1102" s="11" t="s">
        <v>1767</v>
      </c>
      <c r="AY1102" s="177" t="s">
        <v>1872</v>
      </c>
    </row>
    <row r="1103" spans="2:65" s="1" customFormat="1" ht="22.5" customHeight="1">
      <c r="B1103" s="160"/>
      <c r="C1103" s="161" t="s">
        <v>840</v>
      </c>
      <c r="D1103" s="161" t="s">
        <v>1874</v>
      </c>
      <c r="E1103" s="162" t="s">
        <v>841</v>
      </c>
      <c r="F1103" s="163" t="s">
        <v>842</v>
      </c>
      <c r="G1103" s="164" t="s">
        <v>1877</v>
      </c>
      <c r="H1103" s="165">
        <v>36</v>
      </c>
      <c r="I1103" s="166"/>
      <c r="J1103" s="167">
        <f>ROUND(I1103*H1103,2)</f>
        <v>0</v>
      </c>
      <c r="K1103" s="163" t="s">
        <v>1878</v>
      </c>
      <c r="L1103" s="35"/>
      <c r="M1103" s="168" t="s">
        <v>1766</v>
      </c>
      <c r="N1103" s="169" t="s">
        <v>1791</v>
      </c>
      <c r="O1103" s="36"/>
      <c r="P1103" s="170">
        <f>O1103*H1103</f>
        <v>0</v>
      </c>
      <c r="Q1103" s="170">
        <v>0</v>
      </c>
      <c r="R1103" s="170">
        <f>Q1103*H1103</f>
        <v>0</v>
      </c>
      <c r="S1103" s="170">
        <v>0</v>
      </c>
      <c r="T1103" s="171">
        <f>S1103*H1103</f>
        <v>0</v>
      </c>
      <c r="AR1103" s="18" t="s">
        <v>1879</v>
      </c>
      <c r="AT1103" s="18" t="s">
        <v>1874</v>
      </c>
      <c r="AU1103" s="18" t="s">
        <v>1828</v>
      </c>
      <c r="AY1103" s="18" t="s">
        <v>1872</v>
      </c>
      <c r="BE1103" s="172">
        <f>IF(N1103="základní",J1103,0)</f>
        <v>0</v>
      </c>
      <c r="BF1103" s="172">
        <f>IF(N1103="snížená",J1103,0)</f>
        <v>0</v>
      </c>
      <c r="BG1103" s="172">
        <f>IF(N1103="zákl. přenesená",J1103,0)</f>
        <v>0</v>
      </c>
      <c r="BH1103" s="172">
        <f>IF(N1103="sníž. přenesená",J1103,0)</f>
        <v>0</v>
      </c>
      <c r="BI1103" s="172">
        <f>IF(N1103="nulová",J1103,0)</f>
        <v>0</v>
      </c>
      <c r="BJ1103" s="18" t="s">
        <v>1767</v>
      </c>
      <c r="BK1103" s="172">
        <f>ROUND(I1103*H1103,2)</f>
        <v>0</v>
      </c>
      <c r="BL1103" s="18" t="s">
        <v>1879</v>
      </c>
      <c r="BM1103" s="18" t="s">
        <v>843</v>
      </c>
    </row>
    <row r="1104" spans="2:47" s="1" customFormat="1" ht="40.5">
      <c r="B1104" s="35"/>
      <c r="D1104" s="173" t="s">
        <v>1881</v>
      </c>
      <c r="F1104" s="174" t="s">
        <v>844</v>
      </c>
      <c r="I1104" s="134"/>
      <c r="L1104" s="35"/>
      <c r="M1104" s="65"/>
      <c r="N1104" s="36"/>
      <c r="O1104" s="36"/>
      <c r="P1104" s="36"/>
      <c r="Q1104" s="36"/>
      <c r="R1104" s="36"/>
      <c r="S1104" s="36"/>
      <c r="T1104" s="66"/>
      <c r="AT1104" s="18" t="s">
        <v>1881</v>
      </c>
      <c r="AU1104" s="18" t="s">
        <v>1828</v>
      </c>
    </row>
    <row r="1105" spans="2:47" s="1" customFormat="1" ht="54">
      <c r="B1105" s="35"/>
      <c r="D1105" s="173" t="s">
        <v>1883</v>
      </c>
      <c r="F1105" s="175" t="s">
        <v>1099</v>
      </c>
      <c r="I1105" s="134"/>
      <c r="L1105" s="35"/>
      <c r="M1105" s="65"/>
      <c r="N1105" s="36"/>
      <c r="O1105" s="36"/>
      <c r="P1105" s="36"/>
      <c r="Q1105" s="36"/>
      <c r="R1105" s="36"/>
      <c r="S1105" s="36"/>
      <c r="T1105" s="66"/>
      <c r="AT1105" s="18" t="s">
        <v>1883</v>
      </c>
      <c r="AU1105" s="18" t="s">
        <v>1828</v>
      </c>
    </row>
    <row r="1106" spans="2:51" s="11" customFormat="1" ht="13.5">
      <c r="B1106" s="176"/>
      <c r="D1106" s="185" t="s">
        <v>1885</v>
      </c>
      <c r="E1106" s="194" t="s">
        <v>1766</v>
      </c>
      <c r="F1106" s="195" t="s">
        <v>845</v>
      </c>
      <c r="H1106" s="196">
        <v>36</v>
      </c>
      <c r="I1106" s="180"/>
      <c r="L1106" s="176"/>
      <c r="M1106" s="181"/>
      <c r="N1106" s="182"/>
      <c r="O1106" s="182"/>
      <c r="P1106" s="182"/>
      <c r="Q1106" s="182"/>
      <c r="R1106" s="182"/>
      <c r="S1106" s="182"/>
      <c r="T1106" s="183"/>
      <c r="AT1106" s="177" t="s">
        <v>1885</v>
      </c>
      <c r="AU1106" s="177" t="s">
        <v>1828</v>
      </c>
      <c r="AV1106" s="11" t="s">
        <v>1828</v>
      </c>
      <c r="AW1106" s="11" t="s">
        <v>1783</v>
      </c>
      <c r="AX1106" s="11" t="s">
        <v>1767</v>
      </c>
      <c r="AY1106" s="177" t="s">
        <v>1872</v>
      </c>
    </row>
    <row r="1107" spans="2:65" s="1" customFormat="1" ht="22.5" customHeight="1">
      <c r="B1107" s="160"/>
      <c r="C1107" s="161" t="s">
        <v>846</v>
      </c>
      <c r="D1107" s="161" t="s">
        <v>1874</v>
      </c>
      <c r="E1107" s="162" t="s">
        <v>1095</v>
      </c>
      <c r="F1107" s="163" t="s">
        <v>1096</v>
      </c>
      <c r="G1107" s="164" t="s">
        <v>1877</v>
      </c>
      <c r="H1107" s="165">
        <v>85.3</v>
      </c>
      <c r="I1107" s="166"/>
      <c r="J1107" s="167">
        <f>ROUND(I1107*H1107,2)</f>
        <v>0</v>
      </c>
      <c r="K1107" s="163" t="s">
        <v>1878</v>
      </c>
      <c r="L1107" s="35"/>
      <c r="M1107" s="168" t="s">
        <v>1766</v>
      </c>
      <c r="N1107" s="169" t="s">
        <v>1791</v>
      </c>
      <c r="O1107" s="36"/>
      <c r="P1107" s="170">
        <f>O1107*H1107</f>
        <v>0</v>
      </c>
      <c r="Q1107" s="170">
        <v>0</v>
      </c>
      <c r="R1107" s="170">
        <f>Q1107*H1107</f>
        <v>0</v>
      </c>
      <c r="S1107" s="170">
        <v>0</v>
      </c>
      <c r="T1107" s="171">
        <f>S1107*H1107</f>
        <v>0</v>
      </c>
      <c r="AR1107" s="18" t="s">
        <v>1879</v>
      </c>
      <c r="AT1107" s="18" t="s">
        <v>1874</v>
      </c>
      <c r="AU1107" s="18" t="s">
        <v>1828</v>
      </c>
      <c r="AY1107" s="18" t="s">
        <v>1872</v>
      </c>
      <c r="BE1107" s="172">
        <f>IF(N1107="základní",J1107,0)</f>
        <v>0</v>
      </c>
      <c r="BF1107" s="172">
        <f>IF(N1107="snížená",J1107,0)</f>
        <v>0</v>
      </c>
      <c r="BG1107" s="172">
        <f>IF(N1107="zákl. přenesená",J1107,0)</f>
        <v>0</v>
      </c>
      <c r="BH1107" s="172">
        <f>IF(N1107="sníž. přenesená",J1107,0)</f>
        <v>0</v>
      </c>
      <c r="BI1107" s="172">
        <f>IF(N1107="nulová",J1107,0)</f>
        <v>0</v>
      </c>
      <c r="BJ1107" s="18" t="s">
        <v>1767</v>
      </c>
      <c r="BK1107" s="172">
        <f>ROUND(I1107*H1107,2)</f>
        <v>0</v>
      </c>
      <c r="BL1107" s="18" t="s">
        <v>1879</v>
      </c>
      <c r="BM1107" s="18" t="s">
        <v>1097</v>
      </c>
    </row>
    <row r="1108" spans="2:47" s="1" customFormat="1" ht="40.5">
      <c r="B1108" s="35"/>
      <c r="D1108" s="173" t="s">
        <v>1881</v>
      </c>
      <c r="F1108" s="174" t="s">
        <v>1098</v>
      </c>
      <c r="I1108" s="134"/>
      <c r="L1108" s="35"/>
      <c r="M1108" s="65"/>
      <c r="N1108" s="36"/>
      <c r="O1108" s="36"/>
      <c r="P1108" s="36"/>
      <c r="Q1108" s="36"/>
      <c r="R1108" s="36"/>
      <c r="S1108" s="36"/>
      <c r="T1108" s="66"/>
      <c r="AT1108" s="18" t="s">
        <v>1881</v>
      </c>
      <c r="AU1108" s="18" t="s">
        <v>1828</v>
      </c>
    </row>
    <row r="1109" spans="2:47" s="1" customFormat="1" ht="54">
      <c r="B1109" s="35"/>
      <c r="D1109" s="173" t="s">
        <v>1883</v>
      </c>
      <c r="F1109" s="175" t="s">
        <v>1099</v>
      </c>
      <c r="I1109" s="134"/>
      <c r="L1109" s="35"/>
      <c r="M1109" s="65"/>
      <c r="N1109" s="36"/>
      <c r="O1109" s="36"/>
      <c r="P1109" s="36"/>
      <c r="Q1109" s="36"/>
      <c r="R1109" s="36"/>
      <c r="S1109" s="36"/>
      <c r="T1109" s="66"/>
      <c r="AT1109" s="18" t="s">
        <v>1883</v>
      </c>
      <c r="AU1109" s="18" t="s">
        <v>1828</v>
      </c>
    </row>
    <row r="1110" spans="2:51" s="11" customFormat="1" ht="13.5">
      <c r="B1110" s="176"/>
      <c r="D1110" s="185" t="s">
        <v>1885</v>
      </c>
      <c r="E1110" s="194" t="s">
        <v>1766</v>
      </c>
      <c r="F1110" s="195" t="s">
        <v>847</v>
      </c>
      <c r="H1110" s="196">
        <v>85.3</v>
      </c>
      <c r="I1110" s="180"/>
      <c r="L1110" s="176"/>
      <c r="M1110" s="181"/>
      <c r="N1110" s="182"/>
      <c r="O1110" s="182"/>
      <c r="P1110" s="182"/>
      <c r="Q1110" s="182"/>
      <c r="R1110" s="182"/>
      <c r="S1110" s="182"/>
      <c r="T1110" s="183"/>
      <c r="AT1110" s="177" t="s">
        <v>1885</v>
      </c>
      <c r="AU1110" s="177" t="s">
        <v>1828</v>
      </c>
      <c r="AV1110" s="11" t="s">
        <v>1828</v>
      </c>
      <c r="AW1110" s="11" t="s">
        <v>1783</v>
      </c>
      <c r="AX1110" s="11" t="s">
        <v>1767</v>
      </c>
      <c r="AY1110" s="177" t="s">
        <v>1872</v>
      </c>
    </row>
    <row r="1111" spans="2:65" s="1" customFormat="1" ht="22.5" customHeight="1">
      <c r="B1111" s="160"/>
      <c r="C1111" s="161" t="s">
        <v>848</v>
      </c>
      <c r="D1111" s="161" t="s">
        <v>1874</v>
      </c>
      <c r="E1111" s="162" t="s">
        <v>849</v>
      </c>
      <c r="F1111" s="163" t="s">
        <v>850</v>
      </c>
      <c r="G1111" s="164" t="s">
        <v>1877</v>
      </c>
      <c r="H1111" s="165">
        <v>68</v>
      </c>
      <c r="I1111" s="166"/>
      <c r="J1111" s="167">
        <f>ROUND(I1111*H1111,2)</f>
        <v>0</v>
      </c>
      <c r="K1111" s="163" t="s">
        <v>1878</v>
      </c>
      <c r="L1111" s="35"/>
      <c r="M1111" s="168" t="s">
        <v>1766</v>
      </c>
      <c r="N1111" s="169" t="s">
        <v>1791</v>
      </c>
      <c r="O1111" s="36"/>
      <c r="P1111" s="170">
        <f>O1111*H1111</f>
        <v>0</v>
      </c>
      <c r="Q1111" s="170">
        <v>0</v>
      </c>
      <c r="R1111" s="170">
        <f>Q1111*H1111</f>
        <v>0</v>
      </c>
      <c r="S1111" s="170">
        <v>0</v>
      </c>
      <c r="T1111" s="171">
        <f>S1111*H1111</f>
        <v>0</v>
      </c>
      <c r="AR1111" s="18" t="s">
        <v>1879</v>
      </c>
      <c r="AT1111" s="18" t="s">
        <v>1874</v>
      </c>
      <c r="AU1111" s="18" t="s">
        <v>1828</v>
      </c>
      <c r="AY1111" s="18" t="s">
        <v>1872</v>
      </c>
      <c r="BE1111" s="172">
        <f>IF(N1111="základní",J1111,0)</f>
        <v>0</v>
      </c>
      <c r="BF1111" s="172">
        <f>IF(N1111="snížená",J1111,0)</f>
        <v>0</v>
      </c>
      <c r="BG1111" s="172">
        <f>IF(N1111="zákl. přenesená",J1111,0)</f>
        <v>0</v>
      </c>
      <c r="BH1111" s="172">
        <f>IF(N1111="sníž. přenesená",J1111,0)</f>
        <v>0</v>
      </c>
      <c r="BI1111" s="172">
        <f>IF(N1111="nulová",J1111,0)</f>
        <v>0</v>
      </c>
      <c r="BJ1111" s="18" t="s">
        <v>1767</v>
      </c>
      <c r="BK1111" s="172">
        <f>ROUND(I1111*H1111,2)</f>
        <v>0</v>
      </c>
      <c r="BL1111" s="18" t="s">
        <v>1879</v>
      </c>
      <c r="BM1111" s="18" t="s">
        <v>851</v>
      </c>
    </row>
    <row r="1112" spans="2:47" s="1" customFormat="1" ht="54">
      <c r="B1112" s="35"/>
      <c r="D1112" s="173" t="s">
        <v>1881</v>
      </c>
      <c r="F1112" s="174" t="s">
        <v>852</v>
      </c>
      <c r="I1112" s="134"/>
      <c r="L1112" s="35"/>
      <c r="M1112" s="65"/>
      <c r="N1112" s="36"/>
      <c r="O1112" s="36"/>
      <c r="P1112" s="36"/>
      <c r="Q1112" s="36"/>
      <c r="R1112" s="36"/>
      <c r="S1112" s="36"/>
      <c r="T1112" s="66"/>
      <c r="AT1112" s="18" t="s">
        <v>1881</v>
      </c>
      <c r="AU1112" s="18" t="s">
        <v>1828</v>
      </c>
    </row>
    <row r="1113" spans="2:47" s="1" customFormat="1" ht="54">
      <c r="B1113" s="35"/>
      <c r="D1113" s="173" t="s">
        <v>1883</v>
      </c>
      <c r="F1113" s="175" t="s">
        <v>1099</v>
      </c>
      <c r="I1113" s="134"/>
      <c r="L1113" s="35"/>
      <c r="M1113" s="65"/>
      <c r="N1113" s="36"/>
      <c r="O1113" s="36"/>
      <c r="P1113" s="36"/>
      <c r="Q1113" s="36"/>
      <c r="R1113" s="36"/>
      <c r="S1113" s="36"/>
      <c r="T1113" s="66"/>
      <c r="AT1113" s="18" t="s">
        <v>1883</v>
      </c>
      <c r="AU1113" s="18" t="s">
        <v>1828</v>
      </c>
    </row>
    <row r="1114" spans="2:51" s="11" customFormat="1" ht="13.5">
      <c r="B1114" s="176"/>
      <c r="D1114" s="173" t="s">
        <v>1885</v>
      </c>
      <c r="E1114" s="177" t="s">
        <v>1766</v>
      </c>
      <c r="F1114" s="178" t="s">
        <v>853</v>
      </c>
      <c r="H1114" s="179">
        <v>68</v>
      </c>
      <c r="I1114" s="180"/>
      <c r="L1114" s="176"/>
      <c r="M1114" s="181"/>
      <c r="N1114" s="182"/>
      <c r="O1114" s="182"/>
      <c r="P1114" s="182"/>
      <c r="Q1114" s="182"/>
      <c r="R1114" s="182"/>
      <c r="S1114" s="182"/>
      <c r="T1114" s="183"/>
      <c r="AT1114" s="177" t="s">
        <v>1885</v>
      </c>
      <c r="AU1114" s="177" t="s">
        <v>1828</v>
      </c>
      <c r="AV1114" s="11" t="s">
        <v>1828</v>
      </c>
      <c r="AW1114" s="11" t="s">
        <v>1783</v>
      </c>
      <c r="AX1114" s="11" t="s">
        <v>1767</v>
      </c>
      <c r="AY1114" s="177" t="s">
        <v>1872</v>
      </c>
    </row>
    <row r="1115" spans="2:63" s="10" customFormat="1" ht="29.25" customHeight="1">
      <c r="B1115" s="146"/>
      <c r="D1115" s="157" t="s">
        <v>1819</v>
      </c>
      <c r="E1115" s="158" t="s">
        <v>1101</v>
      </c>
      <c r="F1115" s="158" t="s">
        <v>1102</v>
      </c>
      <c r="I1115" s="149"/>
      <c r="J1115" s="159">
        <f>BK1115</f>
        <v>0</v>
      </c>
      <c r="L1115" s="146"/>
      <c r="M1115" s="151"/>
      <c r="N1115" s="152"/>
      <c r="O1115" s="152"/>
      <c r="P1115" s="153">
        <f>SUM(P1116:P1178)</f>
        <v>0</v>
      </c>
      <c r="Q1115" s="152"/>
      <c r="R1115" s="153">
        <f>SUM(R1116:R1178)</f>
        <v>0</v>
      </c>
      <c r="S1115" s="152"/>
      <c r="T1115" s="154">
        <f>SUM(T1116:T1178)</f>
        <v>0</v>
      </c>
      <c r="AR1115" s="147" t="s">
        <v>1767</v>
      </c>
      <c r="AT1115" s="155" t="s">
        <v>1819</v>
      </c>
      <c r="AU1115" s="155" t="s">
        <v>1767</v>
      </c>
      <c r="AY1115" s="147" t="s">
        <v>1872</v>
      </c>
      <c r="BK1115" s="156">
        <f>SUM(BK1116:BK1178)</f>
        <v>0</v>
      </c>
    </row>
    <row r="1116" spans="2:65" s="1" customFormat="1" ht="22.5" customHeight="1">
      <c r="B1116" s="160"/>
      <c r="C1116" s="161" t="s">
        <v>854</v>
      </c>
      <c r="D1116" s="161" t="s">
        <v>1874</v>
      </c>
      <c r="E1116" s="162" t="s">
        <v>1104</v>
      </c>
      <c r="F1116" s="163" t="s">
        <v>1105</v>
      </c>
      <c r="G1116" s="164" t="s">
        <v>2051</v>
      </c>
      <c r="H1116" s="165">
        <v>1458.5</v>
      </c>
      <c r="I1116" s="166"/>
      <c r="J1116" s="167">
        <f>ROUND(I1116*H1116,2)</f>
        <v>0</v>
      </c>
      <c r="K1116" s="163" t="s">
        <v>1878</v>
      </c>
      <c r="L1116" s="35"/>
      <c r="M1116" s="168" t="s">
        <v>1766</v>
      </c>
      <c r="N1116" s="169" t="s">
        <v>1791</v>
      </c>
      <c r="O1116" s="36"/>
      <c r="P1116" s="170">
        <f>O1116*H1116</f>
        <v>0</v>
      </c>
      <c r="Q1116" s="170">
        <v>0</v>
      </c>
      <c r="R1116" s="170">
        <f>Q1116*H1116</f>
        <v>0</v>
      </c>
      <c r="S1116" s="170">
        <v>0</v>
      </c>
      <c r="T1116" s="171">
        <f>S1116*H1116</f>
        <v>0</v>
      </c>
      <c r="AR1116" s="18" t="s">
        <v>1879</v>
      </c>
      <c r="AT1116" s="18" t="s">
        <v>1874</v>
      </c>
      <c r="AU1116" s="18" t="s">
        <v>1828</v>
      </c>
      <c r="AY1116" s="18" t="s">
        <v>1872</v>
      </c>
      <c r="BE1116" s="172">
        <f>IF(N1116="základní",J1116,0)</f>
        <v>0</v>
      </c>
      <c r="BF1116" s="172">
        <f>IF(N1116="snížená",J1116,0)</f>
        <v>0</v>
      </c>
      <c r="BG1116" s="172">
        <f>IF(N1116="zákl. přenesená",J1116,0)</f>
        <v>0</v>
      </c>
      <c r="BH1116" s="172">
        <f>IF(N1116="sníž. přenesená",J1116,0)</f>
        <v>0</v>
      </c>
      <c r="BI1116" s="172">
        <f>IF(N1116="nulová",J1116,0)</f>
        <v>0</v>
      </c>
      <c r="BJ1116" s="18" t="s">
        <v>1767</v>
      </c>
      <c r="BK1116" s="172">
        <f>ROUND(I1116*H1116,2)</f>
        <v>0</v>
      </c>
      <c r="BL1116" s="18" t="s">
        <v>1879</v>
      </c>
      <c r="BM1116" s="18" t="s">
        <v>1106</v>
      </c>
    </row>
    <row r="1117" spans="2:47" s="1" customFormat="1" ht="27">
      <c r="B1117" s="35"/>
      <c r="D1117" s="173" t="s">
        <v>1881</v>
      </c>
      <c r="F1117" s="174" t="s">
        <v>1107</v>
      </c>
      <c r="I1117" s="134"/>
      <c r="L1117" s="35"/>
      <c r="M1117" s="65"/>
      <c r="N1117" s="36"/>
      <c r="O1117" s="36"/>
      <c r="P1117" s="36"/>
      <c r="Q1117" s="36"/>
      <c r="R1117" s="36"/>
      <c r="S1117" s="36"/>
      <c r="T1117" s="66"/>
      <c r="AT1117" s="18" t="s">
        <v>1881</v>
      </c>
      <c r="AU1117" s="18" t="s">
        <v>1828</v>
      </c>
    </row>
    <row r="1118" spans="2:47" s="1" customFormat="1" ht="94.5">
      <c r="B1118" s="35"/>
      <c r="D1118" s="173" t="s">
        <v>1883</v>
      </c>
      <c r="F1118" s="175" t="s">
        <v>1108</v>
      </c>
      <c r="I1118" s="134"/>
      <c r="L1118" s="35"/>
      <c r="M1118" s="65"/>
      <c r="N1118" s="36"/>
      <c r="O1118" s="36"/>
      <c r="P1118" s="36"/>
      <c r="Q1118" s="36"/>
      <c r="R1118" s="36"/>
      <c r="S1118" s="36"/>
      <c r="T1118" s="66"/>
      <c r="AT1118" s="18" t="s">
        <v>1883</v>
      </c>
      <c r="AU1118" s="18" t="s">
        <v>1828</v>
      </c>
    </row>
    <row r="1119" spans="2:51" s="11" customFormat="1" ht="13.5">
      <c r="B1119" s="176"/>
      <c r="D1119" s="173" t="s">
        <v>1885</v>
      </c>
      <c r="E1119" s="177" t="s">
        <v>1766</v>
      </c>
      <c r="F1119" s="178" t="s">
        <v>855</v>
      </c>
      <c r="H1119" s="179">
        <v>38.5</v>
      </c>
      <c r="I1119" s="180"/>
      <c r="L1119" s="176"/>
      <c r="M1119" s="181"/>
      <c r="N1119" s="182"/>
      <c r="O1119" s="182"/>
      <c r="P1119" s="182"/>
      <c r="Q1119" s="182"/>
      <c r="R1119" s="182"/>
      <c r="S1119" s="182"/>
      <c r="T1119" s="183"/>
      <c r="AT1119" s="177" t="s">
        <v>1885</v>
      </c>
      <c r="AU1119" s="177" t="s">
        <v>1828</v>
      </c>
      <c r="AV1119" s="11" t="s">
        <v>1828</v>
      </c>
      <c r="AW1119" s="11" t="s">
        <v>1783</v>
      </c>
      <c r="AX1119" s="11" t="s">
        <v>1820</v>
      </c>
      <c r="AY1119" s="177" t="s">
        <v>1872</v>
      </c>
    </row>
    <row r="1120" spans="2:51" s="11" customFormat="1" ht="13.5">
      <c r="B1120" s="176"/>
      <c r="D1120" s="173" t="s">
        <v>1885</v>
      </c>
      <c r="E1120" s="177" t="s">
        <v>1766</v>
      </c>
      <c r="F1120" s="178" t="s">
        <v>856</v>
      </c>
      <c r="H1120" s="179">
        <v>1420</v>
      </c>
      <c r="I1120" s="180"/>
      <c r="L1120" s="176"/>
      <c r="M1120" s="181"/>
      <c r="N1120" s="182"/>
      <c r="O1120" s="182"/>
      <c r="P1120" s="182"/>
      <c r="Q1120" s="182"/>
      <c r="R1120" s="182"/>
      <c r="S1120" s="182"/>
      <c r="T1120" s="183"/>
      <c r="AT1120" s="177" t="s">
        <v>1885</v>
      </c>
      <c r="AU1120" s="177" t="s">
        <v>1828</v>
      </c>
      <c r="AV1120" s="11" t="s">
        <v>1828</v>
      </c>
      <c r="AW1120" s="11" t="s">
        <v>1783</v>
      </c>
      <c r="AX1120" s="11" t="s">
        <v>1820</v>
      </c>
      <c r="AY1120" s="177" t="s">
        <v>1872</v>
      </c>
    </row>
    <row r="1121" spans="2:51" s="13" customFormat="1" ht="13.5">
      <c r="B1121" s="199"/>
      <c r="D1121" s="185" t="s">
        <v>1885</v>
      </c>
      <c r="E1121" s="200" t="s">
        <v>1766</v>
      </c>
      <c r="F1121" s="201" t="s">
        <v>1916</v>
      </c>
      <c r="H1121" s="202">
        <v>1458.5</v>
      </c>
      <c r="I1121" s="203"/>
      <c r="L1121" s="199"/>
      <c r="M1121" s="204"/>
      <c r="N1121" s="205"/>
      <c r="O1121" s="205"/>
      <c r="P1121" s="205"/>
      <c r="Q1121" s="205"/>
      <c r="R1121" s="205"/>
      <c r="S1121" s="205"/>
      <c r="T1121" s="206"/>
      <c r="AT1121" s="207" t="s">
        <v>1885</v>
      </c>
      <c r="AU1121" s="207" t="s">
        <v>1828</v>
      </c>
      <c r="AV1121" s="13" t="s">
        <v>1879</v>
      </c>
      <c r="AW1121" s="13" t="s">
        <v>1783</v>
      </c>
      <c r="AX1121" s="13" t="s">
        <v>1767</v>
      </c>
      <c r="AY1121" s="207" t="s">
        <v>1872</v>
      </c>
    </row>
    <row r="1122" spans="2:65" s="1" customFormat="1" ht="22.5" customHeight="1">
      <c r="B1122" s="160"/>
      <c r="C1122" s="161" t="s">
        <v>857</v>
      </c>
      <c r="D1122" s="161" t="s">
        <v>1874</v>
      </c>
      <c r="E1122" s="162" t="s">
        <v>1113</v>
      </c>
      <c r="F1122" s="163" t="s">
        <v>1114</v>
      </c>
      <c r="G1122" s="164" t="s">
        <v>2051</v>
      </c>
      <c r="H1122" s="165">
        <v>22874</v>
      </c>
      <c r="I1122" s="166"/>
      <c r="J1122" s="167">
        <f>ROUND(I1122*H1122,2)</f>
        <v>0</v>
      </c>
      <c r="K1122" s="163" t="s">
        <v>1878</v>
      </c>
      <c r="L1122" s="35"/>
      <c r="M1122" s="168" t="s">
        <v>1766</v>
      </c>
      <c r="N1122" s="169" t="s">
        <v>1791</v>
      </c>
      <c r="O1122" s="36"/>
      <c r="P1122" s="170">
        <f>O1122*H1122</f>
        <v>0</v>
      </c>
      <c r="Q1122" s="170">
        <v>0</v>
      </c>
      <c r="R1122" s="170">
        <f>Q1122*H1122</f>
        <v>0</v>
      </c>
      <c r="S1122" s="170">
        <v>0</v>
      </c>
      <c r="T1122" s="171">
        <f>S1122*H1122</f>
        <v>0</v>
      </c>
      <c r="AR1122" s="18" t="s">
        <v>1879</v>
      </c>
      <c r="AT1122" s="18" t="s">
        <v>1874</v>
      </c>
      <c r="AU1122" s="18" t="s">
        <v>1828</v>
      </c>
      <c r="AY1122" s="18" t="s">
        <v>1872</v>
      </c>
      <c r="BE1122" s="172">
        <f>IF(N1122="základní",J1122,0)</f>
        <v>0</v>
      </c>
      <c r="BF1122" s="172">
        <f>IF(N1122="snížená",J1122,0)</f>
        <v>0</v>
      </c>
      <c r="BG1122" s="172">
        <f>IF(N1122="zákl. přenesená",J1122,0)</f>
        <v>0</v>
      </c>
      <c r="BH1122" s="172">
        <f>IF(N1122="sníž. přenesená",J1122,0)</f>
        <v>0</v>
      </c>
      <c r="BI1122" s="172">
        <f>IF(N1122="nulová",J1122,0)</f>
        <v>0</v>
      </c>
      <c r="BJ1122" s="18" t="s">
        <v>1767</v>
      </c>
      <c r="BK1122" s="172">
        <f>ROUND(I1122*H1122,2)</f>
        <v>0</v>
      </c>
      <c r="BL1122" s="18" t="s">
        <v>1879</v>
      </c>
      <c r="BM1122" s="18" t="s">
        <v>1115</v>
      </c>
    </row>
    <row r="1123" spans="2:47" s="1" customFormat="1" ht="27">
      <c r="B1123" s="35"/>
      <c r="D1123" s="173" t="s">
        <v>1881</v>
      </c>
      <c r="F1123" s="174" t="s">
        <v>1116</v>
      </c>
      <c r="I1123" s="134"/>
      <c r="L1123" s="35"/>
      <c r="M1123" s="65"/>
      <c r="N1123" s="36"/>
      <c r="O1123" s="36"/>
      <c r="P1123" s="36"/>
      <c r="Q1123" s="36"/>
      <c r="R1123" s="36"/>
      <c r="S1123" s="36"/>
      <c r="T1123" s="66"/>
      <c r="AT1123" s="18" t="s">
        <v>1881</v>
      </c>
      <c r="AU1123" s="18" t="s">
        <v>1828</v>
      </c>
    </row>
    <row r="1124" spans="2:47" s="1" customFormat="1" ht="94.5">
      <c r="B1124" s="35"/>
      <c r="D1124" s="173" t="s">
        <v>1883</v>
      </c>
      <c r="F1124" s="175" t="s">
        <v>1108</v>
      </c>
      <c r="I1124" s="134"/>
      <c r="L1124" s="35"/>
      <c r="M1124" s="65"/>
      <c r="N1124" s="36"/>
      <c r="O1124" s="36"/>
      <c r="P1124" s="36"/>
      <c r="Q1124" s="36"/>
      <c r="R1124" s="36"/>
      <c r="S1124" s="36"/>
      <c r="T1124" s="66"/>
      <c r="AT1124" s="18" t="s">
        <v>1883</v>
      </c>
      <c r="AU1124" s="18" t="s">
        <v>1828</v>
      </c>
    </row>
    <row r="1125" spans="2:51" s="11" customFormat="1" ht="13.5">
      <c r="B1125" s="176"/>
      <c r="D1125" s="173" t="s">
        <v>1885</v>
      </c>
      <c r="E1125" s="177" t="s">
        <v>1766</v>
      </c>
      <c r="F1125" s="178" t="s">
        <v>858</v>
      </c>
      <c r="H1125" s="179">
        <v>154</v>
      </c>
      <c r="I1125" s="180"/>
      <c r="L1125" s="176"/>
      <c r="M1125" s="181"/>
      <c r="N1125" s="182"/>
      <c r="O1125" s="182"/>
      <c r="P1125" s="182"/>
      <c r="Q1125" s="182"/>
      <c r="R1125" s="182"/>
      <c r="S1125" s="182"/>
      <c r="T1125" s="183"/>
      <c r="AT1125" s="177" t="s">
        <v>1885</v>
      </c>
      <c r="AU1125" s="177" t="s">
        <v>1828</v>
      </c>
      <c r="AV1125" s="11" t="s">
        <v>1828</v>
      </c>
      <c r="AW1125" s="11" t="s">
        <v>1783</v>
      </c>
      <c r="AX1125" s="11" t="s">
        <v>1820</v>
      </c>
      <c r="AY1125" s="177" t="s">
        <v>1872</v>
      </c>
    </row>
    <row r="1126" spans="2:51" s="12" customFormat="1" ht="13.5">
      <c r="B1126" s="184"/>
      <c r="D1126" s="173" t="s">
        <v>1885</v>
      </c>
      <c r="E1126" s="197" t="s">
        <v>1766</v>
      </c>
      <c r="F1126" s="198" t="s">
        <v>1118</v>
      </c>
      <c r="H1126" s="193" t="s">
        <v>1766</v>
      </c>
      <c r="I1126" s="189"/>
      <c r="L1126" s="184"/>
      <c r="M1126" s="190"/>
      <c r="N1126" s="191"/>
      <c r="O1126" s="191"/>
      <c r="P1126" s="191"/>
      <c r="Q1126" s="191"/>
      <c r="R1126" s="191"/>
      <c r="S1126" s="191"/>
      <c r="T1126" s="192"/>
      <c r="AT1126" s="193" t="s">
        <v>1885</v>
      </c>
      <c r="AU1126" s="193" t="s">
        <v>1828</v>
      </c>
      <c r="AV1126" s="12" t="s">
        <v>1767</v>
      </c>
      <c r="AW1126" s="12" t="s">
        <v>1783</v>
      </c>
      <c r="AX1126" s="12" t="s">
        <v>1820</v>
      </c>
      <c r="AY1126" s="193" t="s">
        <v>1872</v>
      </c>
    </row>
    <row r="1127" spans="2:51" s="11" customFormat="1" ht="13.5">
      <c r="B1127" s="176"/>
      <c r="D1127" s="173" t="s">
        <v>1885</v>
      </c>
      <c r="E1127" s="177" t="s">
        <v>1766</v>
      </c>
      <c r="F1127" s="178" t="s">
        <v>1766</v>
      </c>
      <c r="H1127" s="179">
        <v>0</v>
      </c>
      <c r="I1127" s="180"/>
      <c r="L1127" s="176"/>
      <c r="M1127" s="181"/>
      <c r="N1127" s="182"/>
      <c r="O1127" s="182"/>
      <c r="P1127" s="182"/>
      <c r="Q1127" s="182"/>
      <c r="R1127" s="182"/>
      <c r="S1127" s="182"/>
      <c r="T1127" s="183"/>
      <c r="AT1127" s="177" t="s">
        <v>1885</v>
      </c>
      <c r="AU1127" s="177" t="s">
        <v>1828</v>
      </c>
      <c r="AV1127" s="11" t="s">
        <v>1828</v>
      </c>
      <c r="AW1127" s="11" t="s">
        <v>1783</v>
      </c>
      <c r="AX1127" s="11" t="s">
        <v>1820</v>
      </c>
      <c r="AY1127" s="177" t="s">
        <v>1872</v>
      </c>
    </row>
    <row r="1128" spans="2:51" s="11" customFormat="1" ht="13.5">
      <c r="B1128" s="176"/>
      <c r="D1128" s="173" t="s">
        <v>1885</v>
      </c>
      <c r="E1128" s="177" t="s">
        <v>1766</v>
      </c>
      <c r="F1128" s="178" t="s">
        <v>0</v>
      </c>
      <c r="H1128" s="179">
        <v>22720</v>
      </c>
      <c r="I1128" s="180"/>
      <c r="L1128" s="176"/>
      <c r="M1128" s="181"/>
      <c r="N1128" s="182"/>
      <c r="O1128" s="182"/>
      <c r="P1128" s="182"/>
      <c r="Q1128" s="182"/>
      <c r="R1128" s="182"/>
      <c r="S1128" s="182"/>
      <c r="T1128" s="183"/>
      <c r="AT1128" s="177" t="s">
        <v>1885</v>
      </c>
      <c r="AU1128" s="177" t="s">
        <v>1828</v>
      </c>
      <c r="AV1128" s="11" t="s">
        <v>1828</v>
      </c>
      <c r="AW1128" s="11" t="s">
        <v>1783</v>
      </c>
      <c r="AX1128" s="11" t="s">
        <v>1820</v>
      </c>
      <c r="AY1128" s="177" t="s">
        <v>1872</v>
      </c>
    </row>
    <row r="1129" spans="2:51" s="12" customFormat="1" ht="13.5">
      <c r="B1129" s="184"/>
      <c r="D1129" s="173" t="s">
        <v>1885</v>
      </c>
      <c r="E1129" s="197" t="s">
        <v>1766</v>
      </c>
      <c r="F1129" s="198" t="s">
        <v>2031</v>
      </c>
      <c r="H1129" s="193" t="s">
        <v>1766</v>
      </c>
      <c r="I1129" s="189"/>
      <c r="L1129" s="184"/>
      <c r="M1129" s="190"/>
      <c r="N1129" s="191"/>
      <c r="O1129" s="191"/>
      <c r="P1129" s="191"/>
      <c r="Q1129" s="191"/>
      <c r="R1129" s="191"/>
      <c r="S1129" s="191"/>
      <c r="T1129" s="192"/>
      <c r="AT1129" s="193" t="s">
        <v>1885</v>
      </c>
      <c r="AU1129" s="193" t="s">
        <v>1828</v>
      </c>
      <c r="AV1129" s="12" t="s">
        <v>1767</v>
      </c>
      <c r="AW1129" s="12" t="s">
        <v>1783</v>
      </c>
      <c r="AX1129" s="12" t="s">
        <v>1820</v>
      </c>
      <c r="AY1129" s="193" t="s">
        <v>1872</v>
      </c>
    </row>
    <row r="1130" spans="2:51" s="13" customFormat="1" ht="13.5">
      <c r="B1130" s="199"/>
      <c r="D1130" s="185" t="s">
        <v>1885</v>
      </c>
      <c r="E1130" s="200" t="s">
        <v>1766</v>
      </c>
      <c r="F1130" s="201" t="s">
        <v>1916</v>
      </c>
      <c r="H1130" s="202">
        <v>22874</v>
      </c>
      <c r="I1130" s="203"/>
      <c r="L1130" s="199"/>
      <c r="M1130" s="204"/>
      <c r="N1130" s="205"/>
      <c r="O1130" s="205"/>
      <c r="P1130" s="205"/>
      <c r="Q1130" s="205"/>
      <c r="R1130" s="205"/>
      <c r="S1130" s="205"/>
      <c r="T1130" s="206"/>
      <c r="AT1130" s="207" t="s">
        <v>1885</v>
      </c>
      <c r="AU1130" s="207" t="s">
        <v>1828</v>
      </c>
      <c r="AV1130" s="13" t="s">
        <v>1879</v>
      </c>
      <c r="AW1130" s="13" t="s">
        <v>1783</v>
      </c>
      <c r="AX1130" s="13" t="s">
        <v>1767</v>
      </c>
      <c r="AY1130" s="207" t="s">
        <v>1872</v>
      </c>
    </row>
    <row r="1131" spans="2:65" s="1" customFormat="1" ht="22.5" customHeight="1">
      <c r="B1131" s="160"/>
      <c r="C1131" s="161" t="s">
        <v>1</v>
      </c>
      <c r="D1131" s="161" t="s">
        <v>1874</v>
      </c>
      <c r="E1131" s="162" t="s">
        <v>1121</v>
      </c>
      <c r="F1131" s="163" t="s">
        <v>1122</v>
      </c>
      <c r="G1131" s="164" t="s">
        <v>2051</v>
      </c>
      <c r="H1131" s="165">
        <v>559.5</v>
      </c>
      <c r="I1131" s="166"/>
      <c r="J1131" s="167">
        <f>ROUND(I1131*H1131,2)</f>
        <v>0</v>
      </c>
      <c r="K1131" s="163" t="s">
        <v>1878</v>
      </c>
      <c r="L1131" s="35"/>
      <c r="M1131" s="168" t="s">
        <v>1766</v>
      </c>
      <c r="N1131" s="169" t="s">
        <v>1791</v>
      </c>
      <c r="O1131" s="36"/>
      <c r="P1131" s="170">
        <f>O1131*H1131</f>
        <v>0</v>
      </c>
      <c r="Q1131" s="170">
        <v>0</v>
      </c>
      <c r="R1131" s="170">
        <f>Q1131*H1131</f>
        <v>0</v>
      </c>
      <c r="S1131" s="170">
        <v>0</v>
      </c>
      <c r="T1131" s="171">
        <f>S1131*H1131</f>
        <v>0</v>
      </c>
      <c r="AR1131" s="18" t="s">
        <v>1879</v>
      </c>
      <c r="AT1131" s="18" t="s">
        <v>1874</v>
      </c>
      <c r="AU1131" s="18" t="s">
        <v>1828</v>
      </c>
      <c r="AY1131" s="18" t="s">
        <v>1872</v>
      </c>
      <c r="BE1131" s="172">
        <f>IF(N1131="základní",J1131,0)</f>
        <v>0</v>
      </c>
      <c r="BF1131" s="172">
        <f>IF(N1131="snížená",J1131,0)</f>
        <v>0</v>
      </c>
      <c r="BG1131" s="172">
        <f>IF(N1131="zákl. přenesená",J1131,0)</f>
        <v>0</v>
      </c>
      <c r="BH1131" s="172">
        <f>IF(N1131="sníž. přenesená",J1131,0)</f>
        <v>0</v>
      </c>
      <c r="BI1131" s="172">
        <f>IF(N1131="nulová",J1131,0)</f>
        <v>0</v>
      </c>
      <c r="BJ1131" s="18" t="s">
        <v>1767</v>
      </c>
      <c r="BK1131" s="172">
        <f>ROUND(I1131*H1131,2)</f>
        <v>0</v>
      </c>
      <c r="BL1131" s="18" t="s">
        <v>1879</v>
      </c>
      <c r="BM1131" s="18" t="s">
        <v>1123</v>
      </c>
    </row>
    <row r="1132" spans="2:47" s="1" customFormat="1" ht="27">
      <c r="B1132" s="35"/>
      <c r="D1132" s="173" t="s">
        <v>1881</v>
      </c>
      <c r="F1132" s="174" t="s">
        <v>1124</v>
      </c>
      <c r="I1132" s="134"/>
      <c r="L1132" s="35"/>
      <c r="M1132" s="65"/>
      <c r="N1132" s="36"/>
      <c r="O1132" s="36"/>
      <c r="P1132" s="36"/>
      <c r="Q1132" s="36"/>
      <c r="R1132" s="36"/>
      <c r="S1132" s="36"/>
      <c r="T1132" s="66"/>
      <c r="AT1132" s="18" t="s">
        <v>1881</v>
      </c>
      <c r="AU1132" s="18" t="s">
        <v>1828</v>
      </c>
    </row>
    <row r="1133" spans="2:47" s="1" customFormat="1" ht="94.5">
      <c r="B1133" s="35"/>
      <c r="D1133" s="173" t="s">
        <v>1883</v>
      </c>
      <c r="F1133" s="175" t="s">
        <v>1108</v>
      </c>
      <c r="I1133" s="134"/>
      <c r="L1133" s="35"/>
      <c r="M1133" s="65"/>
      <c r="N1133" s="36"/>
      <c r="O1133" s="36"/>
      <c r="P1133" s="36"/>
      <c r="Q1133" s="36"/>
      <c r="R1133" s="36"/>
      <c r="S1133" s="36"/>
      <c r="T1133" s="66"/>
      <c r="AT1133" s="18" t="s">
        <v>1883</v>
      </c>
      <c r="AU1133" s="18" t="s">
        <v>1828</v>
      </c>
    </row>
    <row r="1134" spans="2:51" s="11" customFormat="1" ht="13.5">
      <c r="B1134" s="176"/>
      <c r="D1134" s="173" t="s">
        <v>1885</v>
      </c>
      <c r="E1134" s="177" t="s">
        <v>1766</v>
      </c>
      <c r="F1134" s="178" t="s">
        <v>2</v>
      </c>
      <c r="H1134" s="179">
        <v>555.5</v>
      </c>
      <c r="I1134" s="180"/>
      <c r="L1134" s="176"/>
      <c r="M1134" s="181"/>
      <c r="N1134" s="182"/>
      <c r="O1134" s="182"/>
      <c r="P1134" s="182"/>
      <c r="Q1134" s="182"/>
      <c r="R1134" s="182"/>
      <c r="S1134" s="182"/>
      <c r="T1134" s="183"/>
      <c r="AT1134" s="177" t="s">
        <v>1885</v>
      </c>
      <c r="AU1134" s="177" t="s">
        <v>1828</v>
      </c>
      <c r="AV1134" s="11" t="s">
        <v>1828</v>
      </c>
      <c r="AW1134" s="11" t="s">
        <v>1783</v>
      </c>
      <c r="AX1134" s="11" t="s">
        <v>1820</v>
      </c>
      <c r="AY1134" s="177" t="s">
        <v>1872</v>
      </c>
    </row>
    <row r="1135" spans="2:51" s="11" customFormat="1" ht="13.5">
      <c r="B1135" s="176"/>
      <c r="D1135" s="173" t="s">
        <v>1885</v>
      </c>
      <c r="E1135" s="177" t="s">
        <v>1766</v>
      </c>
      <c r="F1135" s="178" t="s">
        <v>3</v>
      </c>
      <c r="H1135" s="179">
        <v>4</v>
      </c>
      <c r="I1135" s="180"/>
      <c r="L1135" s="176"/>
      <c r="M1135" s="181"/>
      <c r="N1135" s="182"/>
      <c r="O1135" s="182"/>
      <c r="P1135" s="182"/>
      <c r="Q1135" s="182"/>
      <c r="R1135" s="182"/>
      <c r="S1135" s="182"/>
      <c r="T1135" s="183"/>
      <c r="AT1135" s="177" t="s">
        <v>1885</v>
      </c>
      <c r="AU1135" s="177" t="s">
        <v>1828</v>
      </c>
      <c r="AV1135" s="11" t="s">
        <v>1828</v>
      </c>
      <c r="AW1135" s="11" t="s">
        <v>1783</v>
      </c>
      <c r="AX1135" s="11" t="s">
        <v>1820</v>
      </c>
      <c r="AY1135" s="177" t="s">
        <v>1872</v>
      </c>
    </row>
    <row r="1136" spans="2:51" s="13" customFormat="1" ht="13.5">
      <c r="B1136" s="199"/>
      <c r="D1136" s="185" t="s">
        <v>1885</v>
      </c>
      <c r="E1136" s="200" t="s">
        <v>1766</v>
      </c>
      <c r="F1136" s="201" t="s">
        <v>1916</v>
      </c>
      <c r="H1136" s="202">
        <v>559.5</v>
      </c>
      <c r="I1136" s="203"/>
      <c r="L1136" s="199"/>
      <c r="M1136" s="204"/>
      <c r="N1136" s="205"/>
      <c r="O1136" s="205"/>
      <c r="P1136" s="205"/>
      <c r="Q1136" s="205"/>
      <c r="R1136" s="205"/>
      <c r="S1136" s="205"/>
      <c r="T1136" s="206"/>
      <c r="AT1136" s="207" t="s">
        <v>1885</v>
      </c>
      <c r="AU1136" s="207" t="s">
        <v>1828</v>
      </c>
      <c r="AV1136" s="13" t="s">
        <v>1879</v>
      </c>
      <c r="AW1136" s="13" t="s">
        <v>1783</v>
      </c>
      <c r="AX1136" s="13" t="s">
        <v>1767</v>
      </c>
      <c r="AY1136" s="207" t="s">
        <v>1872</v>
      </c>
    </row>
    <row r="1137" spans="2:65" s="1" customFormat="1" ht="22.5" customHeight="1">
      <c r="B1137" s="160"/>
      <c r="C1137" s="161" t="s">
        <v>4</v>
      </c>
      <c r="D1137" s="161" t="s">
        <v>1874</v>
      </c>
      <c r="E1137" s="162" t="s">
        <v>1127</v>
      </c>
      <c r="F1137" s="163" t="s">
        <v>1128</v>
      </c>
      <c r="G1137" s="164" t="s">
        <v>2051</v>
      </c>
      <c r="H1137" s="165">
        <v>8952</v>
      </c>
      <c r="I1137" s="166"/>
      <c r="J1137" s="167">
        <f>ROUND(I1137*H1137,2)</f>
        <v>0</v>
      </c>
      <c r="K1137" s="163" t="s">
        <v>1878</v>
      </c>
      <c r="L1137" s="35"/>
      <c r="M1137" s="168" t="s">
        <v>1766</v>
      </c>
      <c r="N1137" s="169" t="s">
        <v>1791</v>
      </c>
      <c r="O1137" s="36"/>
      <c r="P1137" s="170">
        <f>O1137*H1137</f>
        <v>0</v>
      </c>
      <c r="Q1137" s="170">
        <v>0</v>
      </c>
      <c r="R1137" s="170">
        <f>Q1137*H1137</f>
        <v>0</v>
      </c>
      <c r="S1137" s="170">
        <v>0</v>
      </c>
      <c r="T1137" s="171">
        <f>S1137*H1137</f>
        <v>0</v>
      </c>
      <c r="AR1137" s="18" t="s">
        <v>1879</v>
      </c>
      <c r="AT1137" s="18" t="s">
        <v>1874</v>
      </c>
      <c r="AU1137" s="18" t="s">
        <v>1828</v>
      </c>
      <c r="AY1137" s="18" t="s">
        <v>1872</v>
      </c>
      <c r="BE1137" s="172">
        <f>IF(N1137="základní",J1137,0)</f>
        <v>0</v>
      </c>
      <c r="BF1137" s="172">
        <f>IF(N1137="snížená",J1137,0)</f>
        <v>0</v>
      </c>
      <c r="BG1137" s="172">
        <f>IF(N1137="zákl. přenesená",J1137,0)</f>
        <v>0</v>
      </c>
      <c r="BH1137" s="172">
        <f>IF(N1137="sníž. přenesená",J1137,0)</f>
        <v>0</v>
      </c>
      <c r="BI1137" s="172">
        <f>IF(N1137="nulová",J1137,0)</f>
        <v>0</v>
      </c>
      <c r="BJ1137" s="18" t="s">
        <v>1767</v>
      </c>
      <c r="BK1137" s="172">
        <f>ROUND(I1137*H1137,2)</f>
        <v>0</v>
      </c>
      <c r="BL1137" s="18" t="s">
        <v>1879</v>
      </c>
      <c r="BM1137" s="18" t="s">
        <v>1129</v>
      </c>
    </row>
    <row r="1138" spans="2:47" s="1" customFormat="1" ht="27">
      <c r="B1138" s="35"/>
      <c r="D1138" s="173" t="s">
        <v>1881</v>
      </c>
      <c r="F1138" s="174" t="s">
        <v>1116</v>
      </c>
      <c r="I1138" s="134"/>
      <c r="L1138" s="35"/>
      <c r="M1138" s="65"/>
      <c r="N1138" s="36"/>
      <c r="O1138" s="36"/>
      <c r="P1138" s="36"/>
      <c r="Q1138" s="36"/>
      <c r="R1138" s="36"/>
      <c r="S1138" s="36"/>
      <c r="T1138" s="66"/>
      <c r="AT1138" s="18" t="s">
        <v>1881</v>
      </c>
      <c r="AU1138" s="18" t="s">
        <v>1828</v>
      </c>
    </row>
    <row r="1139" spans="2:47" s="1" customFormat="1" ht="94.5">
      <c r="B1139" s="35"/>
      <c r="D1139" s="173" t="s">
        <v>1883</v>
      </c>
      <c r="F1139" s="175" t="s">
        <v>1108</v>
      </c>
      <c r="I1139" s="134"/>
      <c r="L1139" s="35"/>
      <c r="M1139" s="65"/>
      <c r="N1139" s="36"/>
      <c r="O1139" s="36"/>
      <c r="P1139" s="36"/>
      <c r="Q1139" s="36"/>
      <c r="R1139" s="36"/>
      <c r="S1139" s="36"/>
      <c r="T1139" s="66"/>
      <c r="AT1139" s="18" t="s">
        <v>1883</v>
      </c>
      <c r="AU1139" s="18" t="s">
        <v>1828</v>
      </c>
    </row>
    <row r="1140" spans="2:51" s="11" customFormat="1" ht="13.5">
      <c r="B1140" s="176"/>
      <c r="D1140" s="173" t="s">
        <v>1885</v>
      </c>
      <c r="E1140" s="177" t="s">
        <v>1766</v>
      </c>
      <c r="F1140" s="178" t="s">
        <v>5</v>
      </c>
      <c r="H1140" s="179">
        <v>8952</v>
      </c>
      <c r="I1140" s="180"/>
      <c r="L1140" s="176"/>
      <c r="M1140" s="181"/>
      <c r="N1140" s="182"/>
      <c r="O1140" s="182"/>
      <c r="P1140" s="182"/>
      <c r="Q1140" s="182"/>
      <c r="R1140" s="182"/>
      <c r="S1140" s="182"/>
      <c r="T1140" s="183"/>
      <c r="AT1140" s="177" t="s">
        <v>1885</v>
      </c>
      <c r="AU1140" s="177" t="s">
        <v>1828</v>
      </c>
      <c r="AV1140" s="11" t="s">
        <v>1828</v>
      </c>
      <c r="AW1140" s="11" t="s">
        <v>1783</v>
      </c>
      <c r="AX1140" s="11" t="s">
        <v>1767</v>
      </c>
      <c r="AY1140" s="177" t="s">
        <v>1872</v>
      </c>
    </row>
    <row r="1141" spans="2:51" s="12" customFormat="1" ht="13.5">
      <c r="B1141" s="184"/>
      <c r="D1141" s="185" t="s">
        <v>1885</v>
      </c>
      <c r="E1141" s="186" t="s">
        <v>1766</v>
      </c>
      <c r="F1141" s="187" t="s">
        <v>2031</v>
      </c>
      <c r="H1141" s="188" t="s">
        <v>1766</v>
      </c>
      <c r="I1141" s="189"/>
      <c r="L1141" s="184"/>
      <c r="M1141" s="190"/>
      <c r="N1141" s="191"/>
      <c r="O1141" s="191"/>
      <c r="P1141" s="191"/>
      <c r="Q1141" s="191"/>
      <c r="R1141" s="191"/>
      <c r="S1141" s="191"/>
      <c r="T1141" s="192"/>
      <c r="AT1141" s="193" t="s">
        <v>1885</v>
      </c>
      <c r="AU1141" s="193" t="s">
        <v>1828</v>
      </c>
      <c r="AV1141" s="12" t="s">
        <v>1767</v>
      </c>
      <c r="AW1141" s="12" t="s">
        <v>1783</v>
      </c>
      <c r="AX1141" s="12" t="s">
        <v>1820</v>
      </c>
      <c r="AY1141" s="193" t="s">
        <v>1872</v>
      </c>
    </row>
    <row r="1142" spans="2:65" s="1" customFormat="1" ht="22.5" customHeight="1">
      <c r="B1142" s="160"/>
      <c r="C1142" s="161" t="s">
        <v>6</v>
      </c>
      <c r="D1142" s="161" t="s">
        <v>1874</v>
      </c>
      <c r="E1142" s="162" t="s">
        <v>1132</v>
      </c>
      <c r="F1142" s="163" t="s">
        <v>1133</v>
      </c>
      <c r="G1142" s="164" t="s">
        <v>2051</v>
      </c>
      <c r="H1142" s="165">
        <v>388</v>
      </c>
      <c r="I1142" s="166"/>
      <c r="J1142" s="167">
        <f>ROUND(I1142*H1142,2)</f>
        <v>0</v>
      </c>
      <c r="K1142" s="163" t="s">
        <v>1878</v>
      </c>
      <c r="L1142" s="35"/>
      <c r="M1142" s="168" t="s">
        <v>1766</v>
      </c>
      <c r="N1142" s="169" t="s">
        <v>1791</v>
      </c>
      <c r="O1142" s="36"/>
      <c r="P1142" s="170">
        <f>O1142*H1142</f>
        <v>0</v>
      </c>
      <c r="Q1142" s="170">
        <v>0</v>
      </c>
      <c r="R1142" s="170">
        <f>Q1142*H1142</f>
        <v>0</v>
      </c>
      <c r="S1142" s="170">
        <v>0</v>
      </c>
      <c r="T1142" s="171">
        <f>S1142*H1142</f>
        <v>0</v>
      </c>
      <c r="AR1142" s="18" t="s">
        <v>1879</v>
      </c>
      <c r="AT1142" s="18" t="s">
        <v>1874</v>
      </c>
      <c r="AU1142" s="18" t="s">
        <v>1828</v>
      </c>
      <c r="AY1142" s="18" t="s">
        <v>1872</v>
      </c>
      <c r="BE1142" s="172">
        <f>IF(N1142="základní",J1142,0)</f>
        <v>0</v>
      </c>
      <c r="BF1142" s="172">
        <f>IF(N1142="snížená",J1142,0)</f>
        <v>0</v>
      </c>
      <c r="BG1142" s="172">
        <f>IF(N1142="zákl. přenesená",J1142,0)</f>
        <v>0</v>
      </c>
      <c r="BH1142" s="172">
        <f>IF(N1142="sníž. přenesená",J1142,0)</f>
        <v>0</v>
      </c>
      <c r="BI1142" s="172">
        <f>IF(N1142="nulová",J1142,0)</f>
        <v>0</v>
      </c>
      <c r="BJ1142" s="18" t="s">
        <v>1767</v>
      </c>
      <c r="BK1142" s="172">
        <f>ROUND(I1142*H1142,2)</f>
        <v>0</v>
      </c>
      <c r="BL1142" s="18" t="s">
        <v>1879</v>
      </c>
      <c r="BM1142" s="18" t="s">
        <v>1134</v>
      </c>
    </row>
    <row r="1143" spans="2:47" s="1" customFormat="1" ht="27">
      <c r="B1143" s="35"/>
      <c r="D1143" s="173" t="s">
        <v>1881</v>
      </c>
      <c r="F1143" s="174" t="s">
        <v>1135</v>
      </c>
      <c r="I1143" s="134"/>
      <c r="L1143" s="35"/>
      <c r="M1143" s="65"/>
      <c r="N1143" s="36"/>
      <c r="O1143" s="36"/>
      <c r="P1143" s="36"/>
      <c r="Q1143" s="36"/>
      <c r="R1143" s="36"/>
      <c r="S1143" s="36"/>
      <c r="T1143" s="66"/>
      <c r="AT1143" s="18" t="s">
        <v>1881</v>
      </c>
      <c r="AU1143" s="18" t="s">
        <v>1828</v>
      </c>
    </row>
    <row r="1144" spans="2:47" s="1" customFormat="1" ht="67.5">
      <c r="B1144" s="35"/>
      <c r="D1144" s="173" t="s">
        <v>1883</v>
      </c>
      <c r="F1144" s="175" t="s">
        <v>1136</v>
      </c>
      <c r="I1144" s="134"/>
      <c r="L1144" s="35"/>
      <c r="M1144" s="65"/>
      <c r="N1144" s="36"/>
      <c r="O1144" s="36"/>
      <c r="P1144" s="36"/>
      <c r="Q1144" s="36"/>
      <c r="R1144" s="36"/>
      <c r="S1144" s="36"/>
      <c r="T1144" s="66"/>
      <c r="AT1144" s="18" t="s">
        <v>1883</v>
      </c>
      <c r="AU1144" s="18" t="s">
        <v>1828</v>
      </c>
    </row>
    <row r="1145" spans="2:51" s="11" customFormat="1" ht="13.5">
      <c r="B1145" s="176"/>
      <c r="D1145" s="173" t="s">
        <v>1885</v>
      </c>
      <c r="E1145" s="177" t="s">
        <v>1766</v>
      </c>
      <c r="F1145" s="178" t="s">
        <v>7</v>
      </c>
      <c r="H1145" s="179">
        <v>41</v>
      </c>
      <c r="I1145" s="180"/>
      <c r="L1145" s="176"/>
      <c r="M1145" s="181"/>
      <c r="N1145" s="182"/>
      <c r="O1145" s="182"/>
      <c r="P1145" s="182"/>
      <c r="Q1145" s="182"/>
      <c r="R1145" s="182"/>
      <c r="S1145" s="182"/>
      <c r="T1145" s="183"/>
      <c r="AT1145" s="177" t="s">
        <v>1885</v>
      </c>
      <c r="AU1145" s="177" t="s">
        <v>1828</v>
      </c>
      <c r="AV1145" s="11" t="s">
        <v>1828</v>
      </c>
      <c r="AW1145" s="11" t="s">
        <v>1783</v>
      </c>
      <c r="AX1145" s="11" t="s">
        <v>1820</v>
      </c>
      <c r="AY1145" s="177" t="s">
        <v>1872</v>
      </c>
    </row>
    <row r="1146" spans="2:51" s="11" customFormat="1" ht="13.5">
      <c r="B1146" s="176"/>
      <c r="D1146" s="173" t="s">
        <v>1885</v>
      </c>
      <c r="E1146" s="177" t="s">
        <v>1766</v>
      </c>
      <c r="F1146" s="178" t="s">
        <v>8</v>
      </c>
      <c r="H1146" s="179">
        <v>26</v>
      </c>
      <c r="I1146" s="180"/>
      <c r="L1146" s="176"/>
      <c r="M1146" s="181"/>
      <c r="N1146" s="182"/>
      <c r="O1146" s="182"/>
      <c r="P1146" s="182"/>
      <c r="Q1146" s="182"/>
      <c r="R1146" s="182"/>
      <c r="S1146" s="182"/>
      <c r="T1146" s="183"/>
      <c r="AT1146" s="177" t="s">
        <v>1885</v>
      </c>
      <c r="AU1146" s="177" t="s">
        <v>1828</v>
      </c>
      <c r="AV1146" s="11" t="s">
        <v>1828</v>
      </c>
      <c r="AW1146" s="11" t="s">
        <v>1783</v>
      </c>
      <c r="AX1146" s="11" t="s">
        <v>1820</v>
      </c>
      <c r="AY1146" s="177" t="s">
        <v>1872</v>
      </c>
    </row>
    <row r="1147" spans="2:51" s="11" customFormat="1" ht="13.5">
      <c r="B1147" s="176"/>
      <c r="D1147" s="173" t="s">
        <v>1885</v>
      </c>
      <c r="E1147" s="177" t="s">
        <v>1766</v>
      </c>
      <c r="F1147" s="178" t="s">
        <v>9</v>
      </c>
      <c r="H1147" s="179">
        <v>19</v>
      </c>
      <c r="I1147" s="180"/>
      <c r="L1147" s="176"/>
      <c r="M1147" s="181"/>
      <c r="N1147" s="182"/>
      <c r="O1147" s="182"/>
      <c r="P1147" s="182"/>
      <c r="Q1147" s="182"/>
      <c r="R1147" s="182"/>
      <c r="S1147" s="182"/>
      <c r="T1147" s="183"/>
      <c r="AT1147" s="177" t="s">
        <v>1885</v>
      </c>
      <c r="AU1147" s="177" t="s">
        <v>1828</v>
      </c>
      <c r="AV1147" s="11" t="s">
        <v>1828</v>
      </c>
      <c r="AW1147" s="11" t="s">
        <v>1783</v>
      </c>
      <c r="AX1147" s="11" t="s">
        <v>1820</v>
      </c>
      <c r="AY1147" s="177" t="s">
        <v>1872</v>
      </c>
    </row>
    <row r="1148" spans="2:51" s="11" customFormat="1" ht="13.5">
      <c r="B1148" s="176"/>
      <c r="D1148" s="173" t="s">
        <v>1885</v>
      </c>
      <c r="E1148" s="177" t="s">
        <v>1766</v>
      </c>
      <c r="F1148" s="178" t="s">
        <v>10</v>
      </c>
      <c r="H1148" s="179">
        <v>97</v>
      </c>
      <c r="I1148" s="180"/>
      <c r="L1148" s="176"/>
      <c r="M1148" s="181"/>
      <c r="N1148" s="182"/>
      <c r="O1148" s="182"/>
      <c r="P1148" s="182"/>
      <c r="Q1148" s="182"/>
      <c r="R1148" s="182"/>
      <c r="S1148" s="182"/>
      <c r="T1148" s="183"/>
      <c r="AT1148" s="177" t="s">
        <v>1885</v>
      </c>
      <c r="AU1148" s="177" t="s">
        <v>1828</v>
      </c>
      <c r="AV1148" s="11" t="s">
        <v>1828</v>
      </c>
      <c r="AW1148" s="11" t="s">
        <v>1783</v>
      </c>
      <c r="AX1148" s="11" t="s">
        <v>1820</v>
      </c>
      <c r="AY1148" s="177" t="s">
        <v>1872</v>
      </c>
    </row>
    <row r="1149" spans="2:51" s="11" customFormat="1" ht="13.5">
      <c r="B1149" s="176"/>
      <c r="D1149" s="173" t="s">
        <v>1885</v>
      </c>
      <c r="E1149" s="177" t="s">
        <v>1766</v>
      </c>
      <c r="F1149" s="178" t="s">
        <v>11</v>
      </c>
      <c r="H1149" s="179">
        <v>72.5</v>
      </c>
      <c r="I1149" s="180"/>
      <c r="L1149" s="176"/>
      <c r="M1149" s="181"/>
      <c r="N1149" s="182"/>
      <c r="O1149" s="182"/>
      <c r="P1149" s="182"/>
      <c r="Q1149" s="182"/>
      <c r="R1149" s="182"/>
      <c r="S1149" s="182"/>
      <c r="T1149" s="183"/>
      <c r="AT1149" s="177" t="s">
        <v>1885</v>
      </c>
      <c r="AU1149" s="177" t="s">
        <v>1828</v>
      </c>
      <c r="AV1149" s="11" t="s">
        <v>1828</v>
      </c>
      <c r="AW1149" s="11" t="s">
        <v>1783</v>
      </c>
      <c r="AX1149" s="11" t="s">
        <v>1820</v>
      </c>
      <c r="AY1149" s="177" t="s">
        <v>1872</v>
      </c>
    </row>
    <row r="1150" spans="2:51" s="11" customFormat="1" ht="13.5">
      <c r="B1150" s="176"/>
      <c r="D1150" s="173" t="s">
        <v>1885</v>
      </c>
      <c r="E1150" s="177" t="s">
        <v>1766</v>
      </c>
      <c r="F1150" s="178" t="s">
        <v>12</v>
      </c>
      <c r="H1150" s="179">
        <v>72</v>
      </c>
      <c r="I1150" s="180"/>
      <c r="L1150" s="176"/>
      <c r="M1150" s="181"/>
      <c r="N1150" s="182"/>
      <c r="O1150" s="182"/>
      <c r="P1150" s="182"/>
      <c r="Q1150" s="182"/>
      <c r="R1150" s="182"/>
      <c r="S1150" s="182"/>
      <c r="T1150" s="183"/>
      <c r="AT1150" s="177" t="s">
        <v>1885</v>
      </c>
      <c r="AU1150" s="177" t="s">
        <v>1828</v>
      </c>
      <c r="AV1150" s="11" t="s">
        <v>1828</v>
      </c>
      <c r="AW1150" s="11" t="s">
        <v>1783</v>
      </c>
      <c r="AX1150" s="11" t="s">
        <v>1820</v>
      </c>
      <c r="AY1150" s="177" t="s">
        <v>1872</v>
      </c>
    </row>
    <row r="1151" spans="2:51" s="11" customFormat="1" ht="13.5">
      <c r="B1151" s="176"/>
      <c r="D1151" s="173" t="s">
        <v>1885</v>
      </c>
      <c r="E1151" s="177" t="s">
        <v>1766</v>
      </c>
      <c r="F1151" s="178" t="s">
        <v>13</v>
      </c>
      <c r="H1151" s="179">
        <v>6</v>
      </c>
      <c r="I1151" s="180"/>
      <c r="L1151" s="176"/>
      <c r="M1151" s="181"/>
      <c r="N1151" s="182"/>
      <c r="O1151" s="182"/>
      <c r="P1151" s="182"/>
      <c r="Q1151" s="182"/>
      <c r="R1151" s="182"/>
      <c r="S1151" s="182"/>
      <c r="T1151" s="183"/>
      <c r="AT1151" s="177" t="s">
        <v>1885</v>
      </c>
      <c r="AU1151" s="177" t="s">
        <v>1828</v>
      </c>
      <c r="AV1151" s="11" t="s">
        <v>1828</v>
      </c>
      <c r="AW1151" s="11" t="s">
        <v>1783</v>
      </c>
      <c r="AX1151" s="11" t="s">
        <v>1820</v>
      </c>
      <c r="AY1151" s="177" t="s">
        <v>1872</v>
      </c>
    </row>
    <row r="1152" spans="2:51" s="11" customFormat="1" ht="13.5">
      <c r="B1152" s="176"/>
      <c r="D1152" s="173" t="s">
        <v>1885</v>
      </c>
      <c r="E1152" s="177" t="s">
        <v>1766</v>
      </c>
      <c r="F1152" s="178" t="s">
        <v>14</v>
      </c>
      <c r="H1152" s="179">
        <v>54.5</v>
      </c>
      <c r="I1152" s="180"/>
      <c r="L1152" s="176"/>
      <c r="M1152" s="181"/>
      <c r="N1152" s="182"/>
      <c r="O1152" s="182"/>
      <c r="P1152" s="182"/>
      <c r="Q1152" s="182"/>
      <c r="R1152" s="182"/>
      <c r="S1152" s="182"/>
      <c r="T1152" s="183"/>
      <c r="AT1152" s="177" t="s">
        <v>1885</v>
      </c>
      <c r="AU1152" s="177" t="s">
        <v>1828</v>
      </c>
      <c r="AV1152" s="11" t="s">
        <v>1828</v>
      </c>
      <c r="AW1152" s="11" t="s">
        <v>1783</v>
      </c>
      <c r="AX1152" s="11" t="s">
        <v>1820</v>
      </c>
      <c r="AY1152" s="177" t="s">
        <v>1872</v>
      </c>
    </row>
    <row r="1153" spans="2:51" s="13" customFormat="1" ht="13.5">
      <c r="B1153" s="199"/>
      <c r="D1153" s="185" t="s">
        <v>1885</v>
      </c>
      <c r="E1153" s="200" t="s">
        <v>1766</v>
      </c>
      <c r="F1153" s="201" t="s">
        <v>1916</v>
      </c>
      <c r="H1153" s="202">
        <v>388</v>
      </c>
      <c r="I1153" s="203"/>
      <c r="L1153" s="199"/>
      <c r="M1153" s="204"/>
      <c r="N1153" s="205"/>
      <c r="O1153" s="205"/>
      <c r="P1153" s="205"/>
      <c r="Q1153" s="205"/>
      <c r="R1153" s="205"/>
      <c r="S1153" s="205"/>
      <c r="T1153" s="206"/>
      <c r="AT1153" s="207" t="s">
        <v>1885</v>
      </c>
      <c r="AU1153" s="207" t="s">
        <v>1828</v>
      </c>
      <c r="AV1153" s="13" t="s">
        <v>1879</v>
      </c>
      <c r="AW1153" s="13" t="s">
        <v>1783</v>
      </c>
      <c r="AX1153" s="13" t="s">
        <v>1767</v>
      </c>
      <c r="AY1153" s="207" t="s">
        <v>1872</v>
      </c>
    </row>
    <row r="1154" spans="2:65" s="1" customFormat="1" ht="22.5" customHeight="1">
      <c r="B1154" s="160"/>
      <c r="C1154" s="161" t="s">
        <v>15</v>
      </c>
      <c r="D1154" s="161" t="s">
        <v>1874</v>
      </c>
      <c r="E1154" s="162" t="s">
        <v>1143</v>
      </c>
      <c r="F1154" s="163" t="s">
        <v>1144</v>
      </c>
      <c r="G1154" s="164" t="s">
        <v>2051</v>
      </c>
      <c r="H1154" s="165">
        <v>3148</v>
      </c>
      <c r="I1154" s="166"/>
      <c r="J1154" s="167">
        <f>ROUND(I1154*H1154,2)</f>
        <v>0</v>
      </c>
      <c r="K1154" s="163" t="s">
        <v>1878</v>
      </c>
      <c r="L1154" s="35"/>
      <c r="M1154" s="168" t="s">
        <v>1766</v>
      </c>
      <c r="N1154" s="169" t="s">
        <v>1791</v>
      </c>
      <c r="O1154" s="36"/>
      <c r="P1154" s="170">
        <f>O1154*H1154</f>
        <v>0</v>
      </c>
      <c r="Q1154" s="170">
        <v>0</v>
      </c>
      <c r="R1154" s="170">
        <f>Q1154*H1154</f>
        <v>0</v>
      </c>
      <c r="S1154" s="170">
        <v>0</v>
      </c>
      <c r="T1154" s="171">
        <f>S1154*H1154</f>
        <v>0</v>
      </c>
      <c r="AR1154" s="18" t="s">
        <v>1879</v>
      </c>
      <c r="AT1154" s="18" t="s">
        <v>1874</v>
      </c>
      <c r="AU1154" s="18" t="s">
        <v>1828</v>
      </c>
      <c r="AY1154" s="18" t="s">
        <v>1872</v>
      </c>
      <c r="BE1154" s="172">
        <f>IF(N1154="základní",J1154,0)</f>
        <v>0</v>
      </c>
      <c r="BF1154" s="172">
        <f>IF(N1154="snížená",J1154,0)</f>
        <v>0</v>
      </c>
      <c r="BG1154" s="172">
        <f>IF(N1154="zákl. přenesená",J1154,0)</f>
        <v>0</v>
      </c>
      <c r="BH1154" s="172">
        <f>IF(N1154="sníž. přenesená",J1154,0)</f>
        <v>0</v>
      </c>
      <c r="BI1154" s="172">
        <f>IF(N1154="nulová",J1154,0)</f>
        <v>0</v>
      </c>
      <c r="BJ1154" s="18" t="s">
        <v>1767</v>
      </c>
      <c r="BK1154" s="172">
        <f>ROUND(I1154*H1154,2)</f>
        <v>0</v>
      </c>
      <c r="BL1154" s="18" t="s">
        <v>1879</v>
      </c>
      <c r="BM1154" s="18" t="s">
        <v>1145</v>
      </c>
    </row>
    <row r="1155" spans="2:47" s="1" customFormat="1" ht="27">
      <c r="B1155" s="35"/>
      <c r="D1155" s="173" t="s">
        <v>1881</v>
      </c>
      <c r="F1155" s="174" t="s">
        <v>1146</v>
      </c>
      <c r="I1155" s="134"/>
      <c r="L1155" s="35"/>
      <c r="M1155" s="65"/>
      <c r="N1155" s="36"/>
      <c r="O1155" s="36"/>
      <c r="P1155" s="36"/>
      <c r="Q1155" s="36"/>
      <c r="R1155" s="36"/>
      <c r="S1155" s="36"/>
      <c r="T1155" s="66"/>
      <c r="AT1155" s="18" t="s">
        <v>1881</v>
      </c>
      <c r="AU1155" s="18" t="s">
        <v>1828</v>
      </c>
    </row>
    <row r="1156" spans="2:47" s="1" customFormat="1" ht="67.5">
      <c r="B1156" s="35"/>
      <c r="D1156" s="173" t="s">
        <v>1883</v>
      </c>
      <c r="F1156" s="175" t="s">
        <v>1136</v>
      </c>
      <c r="I1156" s="134"/>
      <c r="L1156" s="35"/>
      <c r="M1156" s="65"/>
      <c r="N1156" s="36"/>
      <c r="O1156" s="36"/>
      <c r="P1156" s="36"/>
      <c r="Q1156" s="36"/>
      <c r="R1156" s="36"/>
      <c r="S1156" s="36"/>
      <c r="T1156" s="66"/>
      <c r="AT1156" s="18" t="s">
        <v>1883</v>
      </c>
      <c r="AU1156" s="18" t="s">
        <v>1828</v>
      </c>
    </row>
    <row r="1157" spans="2:51" s="11" customFormat="1" ht="13.5">
      <c r="B1157" s="176"/>
      <c r="D1157" s="173" t="s">
        <v>1885</v>
      </c>
      <c r="E1157" s="177" t="s">
        <v>1766</v>
      </c>
      <c r="F1157" s="178" t="s">
        <v>16</v>
      </c>
      <c r="H1157" s="179">
        <v>1020</v>
      </c>
      <c r="I1157" s="180"/>
      <c r="L1157" s="176"/>
      <c r="M1157" s="181"/>
      <c r="N1157" s="182"/>
      <c r="O1157" s="182"/>
      <c r="P1157" s="182"/>
      <c r="Q1157" s="182"/>
      <c r="R1157" s="182"/>
      <c r="S1157" s="182"/>
      <c r="T1157" s="183"/>
      <c r="AT1157" s="177" t="s">
        <v>1885</v>
      </c>
      <c r="AU1157" s="177" t="s">
        <v>1828</v>
      </c>
      <c r="AV1157" s="11" t="s">
        <v>1828</v>
      </c>
      <c r="AW1157" s="11" t="s">
        <v>1783</v>
      </c>
      <c r="AX1157" s="11" t="s">
        <v>1820</v>
      </c>
      <c r="AY1157" s="177" t="s">
        <v>1872</v>
      </c>
    </row>
    <row r="1158" spans="2:51" s="12" customFormat="1" ht="13.5">
      <c r="B1158" s="184"/>
      <c r="D1158" s="173" t="s">
        <v>1885</v>
      </c>
      <c r="E1158" s="197" t="s">
        <v>1766</v>
      </c>
      <c r="F1158" s="198" t="s">
        <v>1150</v>
      </c>
      <c r="H1158" s="193" t="s">
        <v>1766</v>
      </c>
      <c r="I1158" s="189"/>
      <c r="L1158" s="184"/>
      <c r="M1158" s="190"/>
      <c r="N1158" s="191"/>
      <c r="O1158" s="191"/>
      <c r="P1158" s="191"/>
      <c r="Q1158" s="191"/>
      <c r="R1158" s="191"/>
      <c r="S1158" s="191"/>
      <c r="T1158" s="192"/>
      <c r="AT1158" s="193" t="s">
        <v>1885</v>
      </c>
      <c r="AU1158" s="193" t="s">
        <v>1828</v>
      </c>
      <c r="AV1158" s="12" t="s">
        <v>1767</v>
      </c>
      <c r="AW1158" s="12" t="s">
        <v>1783</v>
      </c>
      <c r="AX1158" s="12" t="s">
        <v>1820</v>
      </c>
      <c r="AY1158" s="193" t="s">
        <v>1872</v>
      </c>
    </row>
    <row r="1159" spans="2:51" s="11" customFormat="1" ht="13.5">
      <c r="B1159" s="176"/>
      <c r="D1159" s="173" t="s">
        <v>1885</v>
      </c>
      <c r="E1159" s="177" t="s">
        <v>1766</v>
      </c>
      <c r="F1159" s="178" t="s">
        <v>1766</v>
      </c>
      <c r="H1159" s="179">
        <v>0</v>
      </c>
      <c r="I1159" s="180"/>
      <c r="L1159" s="176"/>
      <c r="M1159" s="181"/>
      <c r="N1159" s="182"/>
      <c r="O1159" s="182"/>
      <c r="P1159" s="182"/>
      <c r="Q1159" s="182"/>
      <c r="R1159" s="182"/>
      <c r="S1159" s="182"/>
      <c r="T1159" s="183"/>
      <c r="AT1159" s="177" t="s">
        <v>1885</v>
      </c>
      <c r="AU1159" s="177" t="s">
        <v>1828</v>
      </c>
      <c r="AV1159" s="11" t="s">
        <v>1828</v>
      </c>
      <c r="AW1159" s="11" t="s">
        <v>1783</v>
      </c>
      <c r="AX1159" s="11" t="s">
        <v>1820</v>
      </c>
      <c r="AY1159" s="177" t="s">
        <v>1872</v>
      </c>
    </row>
    <row r="1160" spans="2:51" s="11" customFormat="1" ht="13.5">
      <c r="B1160" s="176"/>
      <c r="D1160" s="173" t="s">
        <v>1885</v>
      </c>
      <c r="E1160" s="177" t="s">
        <v>1766</v>
      </c>
      <c r="F1160" s="178" t="s">
        <v>17</v>
      </c>
      <c r="H1160" s="179">
        <v>2128</v>
      </c>
      <c r="I1160" s="180"/>
      <c r="L1160" s="176"/>
      <c r="M1160" s="181"/>
      <c r="N1160" s="182"/>
      <c r="O1160" s="182"/>
      <c r="P1160" s="182"/>
      <c r="Q1160" s="182"/>
      <c r="R1160" s="182"/>
      <c r="S1160" s="182"/>
      <c r="T1160" s="183"/>
      <c r="AT1160" s="177" t="s">
        <v>1885</v>
      </c>
      <c r="AU1160" s="177" t="s">
        <v>1828</v>
      </c>
      <c r="AV1160" s="11" t="s">
        <v>1828</v>
      </c>
      <c r="AW1160" s="11" t="s">
        <v>1783</v>
      </c>
      <c r="AX1160" s="11" t="s">
        <v>1820</v>
      </c>
      <c r="AY1160" s="177" t="s">
        <v>1872</v>
      </c>
    </row>
    <row r="1161" spans="2:51" s="12" customFormat="1" ht="13.5">
      <c r="B1161" s="184"/>
      <c r="D1161" s="173" t="s">
        <v>1885</v>
      </c>
      <c r="E1161" s="197" t="s">
        <v>1766</v>
      </c>
      <c r="F1161" s="198" t="s">
        <v>2031</v>
      </c>
      <c r="H1161" s="193" t="s">
        <v>1766</v>
      </c>
      <c r="I1161" s="189"/>
      <c r="L1161" s="184"/>
      <c r="M1161" s="190"/>
      <c r="N1161" s="191"/>
      <c r="O1161" s="191"/>
      <c r="P1161" s="191"/>
      <c r="Q1161" s="191"/>
      <c r="R1161" s="191"/>
      <c r="S1161" s="191"/>
      <c r="T1161" s="192"/>
      <c r="AT1161" s="193" t="s">
        <v>1885</v>
      </c>
      <c r="AU1161" s="193" t="s">
        <v>1828</v>
      </c>
      <c r="AV1161" s="12" t="s">
        <v>1767</v>
      </c>
      <c r="AW1161" s="12" t="s">
        <v>1783</v>
      </c>
      <c r="AX1161" s="12" t="s">
        <v>1820</v>
      </c>
      <c r="AY1161" s="193" t="s">
        <v>1872</v>
      </c>
    </row>
    <row r="1162" spans="2:51" s="13" customFormat="1" ht="13.5">
      <c r="B1162" s="199"/>
      <c r="D1162" s="185" t="s">
        <v>1885</v>
      </c>
      <c r="E1162" s="200" t="s">
        <v>1766</v>
      </c>
      <c r="F1162" s="201" t="s">
        <v>1916</v>
      </c>
      <c r="H1162" s="202">
        <v>3148</v>
      </c>
      <c r="I1162" s="203"/>
      <c r="L1162" s="199"/>
      <c r="M1162" s="204"/>
      <c r="N1162" s="205"/>
      <c r="O1162" s="205"/>
      <c r="P1162" s="205"/>
      <c r="Q1162" s="205"/>
      <c r="R1162" s="205"/>
      <c r="S1162" s="205"/>
      <c r="T1162" s="206"/>
      <c r="AT1162" s="207" t="s">
        <v>1885</v>
      </c>
      <c r="AU1162" s="207" t="s">
        <v>1828</v>
      </c>
      <c r="AV1162" s="13" t="s">
        <v>1879</v>
      </c>
      <c r="AW1162" s="13" t="s">
        <v>1783</v>
      </c>
      <c r="AX1162" s="13" t="s">
        <v>1767</v>
      </c>
      <c r="AY1162" s="207" t="s">
        <v>1872</v>
      </c>
    </row>
    <row r="1163" spans="2:65" s="1" customFormat="1" ht="22.5" customHeight="1">
      <c r="B1163" s="160"/>
      <c r="C1163" s="161" t="s">
        <v>18</v>
      </c>
      <c r="D1163" s="161" t="s">
        <v>1874</v>
      </c>
      <c r="E1163" s="162" t="s">
        <v>1153</v>
      </c>
      <c r="F1163" s="163" t="s">
        <v>1154</v>
      </c>
      <c r="G1163" s="164" t="s">
        <v>2051</v>
      </c>
      <c r="H1163" s="165">
        <v>137</v>
      </c>
      <c r="I1163" s="166"/>
      <c r="J1163" s="167">
        <f>ROUND(I1163*H1163,2)</f>
        <v>0</v>
      </c>
      <c r="K1163" s="163" t="s">
        <v>1878</v>
      </c>
      <c r="L1163" s="35"/>
      <c r="M1163" s="168" t="s">
        <v>1766</v>
      </c>
      <c r="N1163" s="169" t="s">
        <v>1791</v>
      </c>
      <c r="O1163" s="36"/>
      <c r="P1163" s="170">
        <f>O1163*H1163</f>
        <v>0</v>
      </c>
      <c r="Q1163" s="170">
        <v>0</v>
      </c>
      <c r="R1163" s="170">
        <f>Q1163*H1163</f>
        <v>0</v>
      </c>
      <c r="S1163" s="170">
        <v>0</v>
      </c>
      <c r="T1163" s="171">
        <f>S1163*H1163</f>
        <v>0</v>
      </c>
      <c r="AR1163" s="18" t="s">
        <v>1879</v>
      </c>
      <c r="AT1163" s="18" t="s">
        <v>1874</v>
      </c>
      <c r="AU1163" s="18" t="s">
        <v>1828</v>
      </c>
      <c r="AY1163" s="18" t="s">
        <v>1872</v>
      </c>
      <c r="BE1163" s="172">
        <f>IF(N1163="základní",J1163,0)</f>
        <v>0</v>
      </c>
      <c r="BF1163" s="172">
        <f>IF(N1163="snížená",J1163,0)</f>
        <v>0</v>
      </c>
      <c r="BG1163" s="172">
        <f>IF(N1163="zákl. přenesená",J1163,0)</f>
        <v>0</v>
      </c>
      <c r="BH1163" s="172">
        <f>IF(N1163="sníž. přenesená",J1163,0)</f>
        <v>0</v>
      </c>
      <c r="BI1163" s="172">
        <f>IF(N1163="nulová",J1163,0)</f>
        <v>0</v>
      </c>
      <c r="BJ1163" s="18" t="s">
        <v>1767</v>
      </c>
      <c r="BK1163" s="172">
        <f>ROUND(I1163*H1163,2)</f>
        <v>0</v>
      </c>
      <c r="BL1163" s="18" t="s">
        <v>1879</v>
      </c>
      <c r="BM1163" s="18" t="s">
        <v>1155</v>
      </c>
    </row>
    <row r="1164" spans="2:47" s="1" customFormat="1" ht="13.5">
      <c r="B1164" s="35"/>
      <c r="D1164" s="173" t="s">
        <v>1881</v>
      </c>
      <c r="F1164" s="174" t="s">
        <v>1156</v>
      </c>
      <c r="I1164" s="134"/>
      <c r="L1164" s="35"/>
      <c r="M1164" s="65"/>
      <c r="N1164" s="36"/>
      <c r="O1164" s="36"/>
      <c r="P1164" s="36"/>
      <c r="Q1164" s="36"/>
      <c r="R1164" s="36"/>
      <c r="S1164" s="36"/>
      <c r="T1164" s="66"/>
      <c r="AT1164" s="18" t="s">
        <v>1881</v>
      </c>
      <c r="AU1164" s="18" t="s">
        <v>1828</v>
      </c>
    </row>
    <row r="1165" spans="2:47" s="1" customFormat="1" ht="67.5">
      <c r="B1165" s="35"/>
      <c r="D1165" s="173" t="s">
        <v>1883</v>
      </c>
      <c r="F1165" s="175" t="s">
        <v>1157</v>
      </c>
      <c r="I1165" s="134"/>
      <c r="L1165" s="35"/>
      <c r="M1165" s="65"/>
      <c r="N1165" s="36"/>
      <c r="O1165" s="36"/>
      <c r="P1165" s="36"/>
      <c r="Q1165" s="36"/>
      <c r="R1165" s="36"/>
      <c r="S1165" s="36"/>
      <c r="T1165" s="66"/>
      <c r="AT1165" s="18" t="s">
        <v>1883</v>
      </c>
      <c r="AU1165" s="18" t="s">
        <v>1828</v>
      </c>
    </row>
    <row r="1166" spans="2:51" s="11" customFormat="1" ht="13.5">
      <c r="B1166" s="176"/>
      <c r="D1166" s="173" t="s">
        <v>1885</v>
      </c>
      <c r="E1166" s="177" t="s">
        <v>1766</v>
      </c>
      <c r="F1166" s="178" t="s">
        <v>3</v>
      </c>
      <c r="H1166" s="179">
        <v>4</v>
      </c>
      <c r="I1166" s="180"/>
      <c r="L1166" s="176"/>
      <c r="M1166" s="181"/>
      <c r="N1166" s="182"/>
      <c r="O1166" s="182"/>
      <c r="P1166" s="182"/>
      <c r="Q1166" s="182"/>
      <c r="R1166" s="182"/>
      <c r="S1166" s="182"/>
      <c r="T1166" s="183"/>
      <c r="AT1166" s="177" t="s">
        <v>1885</v>
      </c>
      <c r="AU1166" s="177" t="s">
        <v>1828</v>
      </c>
      <c r="AV1166" s="11" t="s">
        <v>1828</v>
      </c>
      <c r="AW1166" s="11" t="s">
        <v>1783</v>
      </c>
      <c r="AX1166" s="11" t="s">
        <v>1820</v>
      </c>
      <c r="AY1166" s="177" t="s">
        <v>1872</v>
      </c>
    </row>
    <row r="1167" spans="2:51" s="11" customFormat="1" ht="13.5">
      <c r="B1167" s="176"/>
      <c r="D1167" s="173" t="s">
        <v>1885</v>
      </c>
      <c r="E1167" s="177" t="s">
        <v>1766</v>
      </c>
      <c r="F1167" s="178" t="s">
        <v>11</v>
      </c>
      <c r="H1167" s="179">
        <v>72.5</v>
      </c>
      <c r="I1167" s="180"/>
      <c r="L1167" s="176"/>
      <c r="M1167" s="181"/>
      <c r="N1167" s="182"/>
      <c r="O1167" s="182"/>
      <c r="P1167" s="182"/>
      <c r="Q1167" s="182"/>
      <c r="R1167" s="182"/>
      <c r="S1167" s="182"/>
      <c r="T1167" s="183"/>
      <c r="AT1167" s="177" t="s">
        <v>1885</v>
      </c>
      <c r="AU1167" s="177" t="s">
        <v>1828</v>
      </c>
      <c r="AV1167" s="11" t="s">
        <v>1828</v>
      </c>
      <c r="AW1167" s="11" t="s">
        <v>1783</v>
      </c>
      <c r="AX1167" s="11" t="s">
        <v>1820</v>
      </c>
      <c r="AY1167" s="177" t="s">
        <v>1872</v>
      </c>
    </row>
    <row r="1168" spans="2:51" s="11" customFormat="1" ht="13.5">
      <c r="B1168" s="176"/>
      <c r="D1168" s="173" t="s">
        <v>1885</v>
      </c>
      <c r="E1168" s="177" t="s">
        <v>1766</v>
      </c>
      <c r="F1168" s="178" t="s">
        <v>19</v>
      </c>
      <c r="H1168" s="179">
        <v>6</v>
      </c>
      <c r="I1168" s="180"/>
      <c r="L1168" s="176"/>
      <c r="M1168" s="181"/>
      <c r="N1168" s="182"/>
      <c r="O1168" s="182"/>
      <c r="P1168" s="182"/>
      <c r="Q1168" s="182"/>
      <c r="R1168" s="182"/>
      <c r="S1168" s="182"/>
      <c r="T1168" s="183"/>
      <c r="AT1168" s="177" t="s">
        <v>1885</v>
      </c>
      <c r="AU1168" s="177" t="s">
        <v>1828</v>
      </c>
      <c r="AV1168" s="11" t="s">
        <v>1828</v>
      </c>
      <c r="AW1168" s="11" t="s">
        <v>1783</v>
      </c>
      <c r="AX1168" s="11" t="s">
        <v>1820</v>
      </c>
      <c r="AY1168" s="177" t="s">
        <v>1872</v>
      </c>
    </row>
    <row r="1169" spans="2:51" s="11" customFormat="1" ht="13.5">
      <c r="B1169" s="176"/>
      <c r="D1169" s="173" t="s">
        <v>1885</v>
      </c>
      <c r="E1169" s="177" t="s">
        <v>1766</v>
      </c>
      <c r="F1169" s="178" t="s">
        <v>20</v>
      </c>
      <c r="H1169" s="179">
        <v>54.5</v>
      </c>
      <c r="I1169" s="180"/>
      <c r="L1169" s="176"/>
      <c r="M1169" s="181"/>
      <c r="N1169" s="182"/>
      <c r="O1169" s="182"/>
      <c r="P1169" s="182"/>
      <c r="Q1169" s="182"/>
      <c r="R1169" s="182"/>
      <c r="S1169" s="182"/>
      <c r="T1169" s="183"/>
      <c r="AT1169" s="177" t="s">
        <v>1885</v>
      </c>
      <c r="AU1169" s="177" t="s">
        <v>1828</v>
      </c>
      <c r="AV1169" s="11" t="s">
        <v>1828</v>
      </c>
      <c r="AW1169" s="11" t="s">
        <v>1783</v>
      </c>
      <c r="AX1169" s="11" t="s">
        <v>1820</v>
      </c>
      <c r="AY1169" s="177" t="s">
        <v>1872</v>
      </c>
    </row>
    <row r="1170" spans="2:51" s="13" customFormat="1" ht="13.5">
      <c r="B1170" s="199"/>
      <c r="D1170" s="185" t="s">
        <v>1885</v>
      </c>
      <c r="E1170" s="200" t="s">
        <v>1766</v>
      </c>
      <c r="F1170" s="201" t="s">
        <v>1916</v>
      </c>
      <c r="H1170" s="202">
        <v>137</v>
      </c>
      <c r="I1170" s="203"/>
      <c r="L1170" s="199"/>
      <c r="M1170" s="204"/>
      <c r="N1170" s="205"/>
      <c r="O1170" s="205"/>
      <c r="P1170" s="205"/>
      <c r="Q1170" s="205"/>
      <c r="R1170" s="205"/>
      <c r="S1170" s="205"/>
      <c r="T1170" s="206"/>
      <c r="AT1170" s="207" t="s">
        <v>1885</v>
      </c>
      <c r="AU1170" s="207" t="s">
        <v>1828</v>
      </c>
      <c r="AV1170" s="13" t="s">
        <v>1879</v>
      </c>
      <c r="AW1170" s="13" t="s">
        <v>1783</v>
      </c>
      <c r="AX1170" s="13" t="s">
        <v>1767</v>
      </c>
      <c r="AY1170" s="207" t="s">
        <v>1872</v>
      </c>
    </row>
    <row r="1171" spans="2:65" s="1" customFormat="1" ht="22.5" customHeight="1">
      <c r="B1171" s="160"/>
      <c r="C1171" s="161" t="s">
        <v>21</v>
      </c>
      <c r="D1171" s="161" t="s">
        <v>1874</v>
      </c>
      <c r="E1171" s="162" t="s">
        <v>1159</v>
      </c>
      <c r="F1171" s="163" t="s">
        <v>1160</v>
      </c>
      <c r="G1171" s="164" t="s">
        <v>2051</v>
      </c>
      <c r="H1171" s="165">
        <v>555.5</v>
      </c>
      <c r="I1171" s="166"/>
      <c r="J1171" s="167">
        <f>ROUND(I1171*H1171,2)</f>
        <v>0</v>
      </c>
      <c r="K1171" s="163" t="s">
        <v>1878</v>
      </c>
      <c r="L1171" s="35"/>
      <c r="M1171" s="168" t="s">
        <v>1766</v>
      </c>
      <c r="N1171" s="169" t="s">
        <v>1791</v>
      </c>
      <c r="O1171" s="36"/>
      <c r="P1171" s="170">
        <f>O1171*H1171</f>
        <v>0</v>
      </c>
      <c r="Q1171" s="170">
        <v>0</v>
      </c>
      <c r="R1171" s="170">
        <f>Q1171*H1171</f>
        <v>0</v>
      </c>
      <c r="S1171" s="170">
        <v>0</v>
      </c>
      <c r="T1171" s="171">
        <f>S1171*H1171</f>
        <v>0</v>
      </c>
      <c r="AR1171" s="18" t="s">
        <v>1879</v>
      </c>
      <c r="AT1171" s="18" t="s">
        <v>1874</v>
      </c>
      <c r="AU1171" s="18" t="s">
        <v>1828</v>
      </c>
      <c r="AY1171" s="18" t="s">
        <v>1872</v>
      </c>
      <c r="BE1171" s="172">
        <f>IF(N1171="základní",J1171,0)</f>
        <v>0</v>
      </c>
      <c r="BF1171" s="172">
        <f>IF(N1171="snížená",J1171,0)</f>
        <v>0</v>
      </c>
      <c r="BG1171" s="172">
        <f>IF(N1171="zákl. přenesená",J1171,0)</f>
        <v>0</v>
      </c>
      <c r="BH1171" s="172">
        <f>IF(N1171="sníž. přenesená",J1171,0)</f>
        <v>0</v>
      </c>
      <c r="BI1171" s="172">
        <f>IF(N1171="nulová",J1171,0)</f>
        <v>0</v>
      </c>
      <c r="BJ1171" s="18" t="s">
        <v>1767</v>
      </c>
      <c r="BK1171" s="172">
        <f>ROUND(I1171*H1171,2)</f>
        <v>0</v>
      </c>
      <c r="BL1171" s="18" t="s">
        <v>1879</v>
      </c>
      <c r="BM1171" s="18" t="s">
        <v>1161</v>
      </c>
    </row>
    <row r="1172" spans="2:47" s="1" customFormat="1" ht="13.5">
      <c r="B1172" s="35"/>
      <c r="D1172" s="173" t="s">
        <v>1881</v>
      </c>
      <c r="F1172" s="174" t="s">
        <v>1162</v>
      </c>
      <c r="I1172" s="134"/>
      <c r="L1172" s="35"/>
      <c r="M1172" s="65"/>
      <c r="N1172" s="36"/>
      <c r="O1172" s="36"/>
      <c r="P1172" s="36"/>
      <c r="Q1172" s="36"/>
      <c r="R1172" s="36"/>
      <c r="S1172" s="36"/>
      <c r="T1172" s="66"/>
      <c r="AT1172" s="18" t="s">
        <v>1881</v>
      </c>
      <c r="AU1172" s="18" t="s">
        <v>1828</v>
      </c>
    </row>
    <row r="1173" spans="2:47" s="1" customFormat="1" ht="67.5">
      <c r="B1173" s="35"/>
      <c r="D1173" s="173" t="s">
        <v>1883</v>
      </c>
      <c r="F1173" s="175" t="s">
        <v>1157</v>
      </c>
      <c r="I1173" s="134"/>
      <c r="L1173" s="35"/>
      <c r="M1173" s="65"/>
      <c r="N1173" s="36"/>
      <c r="O1173" s="36"/>
      <c r="P1173" s="36"/>
      <c r="Q1173" s="36"/>
      <c r="R1173" s="36"/>
      <c r="S1173" s="36"/>
      <c r="T1173" s="66"/>
      <c r="AT1173" s="18" t="s">
        <v>1883</v>
      </c>
      <c r="AU1173" s="18" t="s">
        <v>1828</v>
      </c>
    </row>
    <row r="1174" spans="2:51" s="11" customFormat="1" ht="13.5">
      <c r="B1174" s="176"/>
      <c r="D1174" s="185" t="s">
        <v>1885</v>
      </c>
      <c r="E1174" s="194" t="s">
        <v>1766</v>
      </c>
      <c r="F1174" s="195" t="s">
        <v>2</v>
      </c>
      <c r="H1174" s="196">
        <v>555.5</v>
      </c>
      <c r="I1174" s="180"/>
      <c r="L1174" s="176"/>
      <c r="M1174" s="181"/>
      <c r="N1174" s="182"/>
      <c r="O1174" s="182"/>
      <c r="P1174" s="182"/>
      <c r="Q1174" s="182"/>
      <c r="R1174" s="182"/>
      <c r="S1174" s="182"/>
      <c r="T1174" s="183"/>
      <c r="AT1174" s="177" t="s">
        <v>1885</v>
      </c>
      <c r="AU1174" s="177" t="s">
        <v>1828</v>
      </c>
      <c r="AV1174" s="11" t="s">
        <v>1828</v>
      </c>
      <c r="AW1174" s="11" t="s">
        <v>1783</v>
      </c>
      <c r="AX1174" s="11" t="s">
        <v>1767</v>
      </c>
      <c r="AY1174" s="177" t="s">
        <v>1872</v>
      </c>
    </row>
    <row r="1175" spans="2:65" s="1" customFormat="1" ht="22.5" customHeight="1">
      <c r="B1175" s="160"/>
      <c r="C1175" s="161" t="s">
        <v>22</v>
      </c>
      <c r="D1175" s="161" t="s">
        <v>1874</v>
      </c>
      <c r="E1175" s="162" t="s">
        <v>1164</v>
      </c>
      <c r="F1175" s="163" t="s">
        <v>1165</v>
      </c>
      <c r="G1175" s="164" t="s">
        <v>2051</v>
      </c>
      <c r="H1175" s="165">
        <v>1420</v>
      </c>
      <c r="I1175" s="166"/>
      <c r="J1175" s="167">
        <f>ROUND(I1175*H1175,2)</f>
        <v>0</v>
      </c>
      <c r="K1175" s="163" t="s">
        <v>1878</v>
      </c>
      <c r="L1175" s="35"/>
      <c r="M1175" s="168" t="s">
        <v>1766</v>
      </c>
      <c r="N1175" s="169" t="s">
        <v>1791</v>
      </c>
      <c r="O1175" s="36"/>
      <c r="P1175" s="170">
        <f>O1175*H1175</f>
        <v>0</v>
      </c>
      <c r="Q1175" s="170">
        <v>0</v>
      </c>
      <c r="R1175" s="170">
        <f>Q1175*H1175</f>
        <v>0</v>
      </c>
      <c r="S1175" s="170">
        <v>0</v>
      </c>
      <c r="T1175" s="171">
        <f>S1175*H1175</f>
        <v>0</v>
      </c>
      <c r="AR1175" s="18" t="s">
        <v>1879</v>
      </c>
      <c r="AT1175" s="18" t="s">
        <v>1874</v>
      </c>
      <c r="AU1175" s="18" t="s">
        <v>1828</v>
      </c>
      <c r="AY1175" s="18" t="s">
        <v>1872</v>
      </c>
      <c r="BE1175" s="172">
        <f>IF(N1175="základní",J1175,0)</f>
        <v>0</v>
      </c>
      <c r="BF1175" s="172">
        <f>IF(N1175="snížená",J1175,0)</f>
        <v>0</v>
      </c>
      <c r="BG1175" s="172">
        <f>IF(N1175="zákl. přenesená",J1175,0)</f>
        <v>0</v>
      </c>
      <c r="BH1175" s="172">
        <f>IF(N1175="sníž. přenesená",J1175,0)</f>
        <v>0</v>
      </c>
      <c r="BI1175" s="172">
        <f>IF(N1175="nulová",J1175,0)</f>
        <v>0</v>
      </c>
      <c r="BJ1175" s="18" t="s">
        <v>1767</v>
      </c>
      <c r="BK1175" s="172">
        <f>ROUND(I1175*H1175,2)</f>
        <v>0</v>
      </c>
      <c r="BL1175" s="18" t="s">
        <v>1879</v>
      </c>
      <c r="BM1175" s="18" t="s">
        <v>1166</v>
      </c>
    </row>
    <row r="1176" spans="2:47" s="1" customFormat="1" ht="13.5">
      <c r="B1176" s="35"/>
      <c r="D1176" s="173" t="s">
        <v>1881</v>
      </c>
      <c r="F1176" s="174" t="s">
        <v>1167</v>
      </c>
      <c r="I1176" s="134"/>
      <c r="L1176" s="35"/>
      <c r="M1176" s="65"/>
      <c r="N1176" s="36"/>
      <c r="O1176" s="36"/>
      <c r="P1176" s="36"/>
      <c r="Q1176" s="36"/>
      <c r="R1176" s="36"/>
      <c r="S1176" s="36"/>
      <c r="T1176" s="66"/>
      <c r="AT1176" s="18" t="s">
        <v>1881</v>
      </c>
      <c r="AU1176" s="18" t="s">
        <v>1828</v>
      </c>
    </row>
    <row r="1177" spans="2:47" s="1" customFormat="1" ht="67.5">
      <c r="B1177" s="35"/>
      <c r="D1177" s="173" t="s">
        <v>1883</v>
      </c>
      <c r="F1177" s="175" t="s">
        <v>1157</v>
      </c>
      <c r="I1177" s="134"/>
      <c r="L1177" s="35"/>
      <c r="M1177" s="65"/>
      <c r="N1177" s="36"/>
      <c r="O1177" s="36"/>
      <c r="P1177" s="36"/>
      <c r="Q1177" s="36"/>
      <c r="R1177" s="36"/>
      <c r="S1177" s="36"/>
      <c r="T1177" s="66"/>
      <c r="AT1177" s="18" t="s">
        <v>1883</v>
      </c>
      <c r="AU1177" s="18" t="s">
        <v>1828</v>
      </c>
    </row>
    <row r="1178" spans="2:51" s="11" customFormat="1" ht="13.5">
      <c r="B1178" s="176"/>
      <c r="D1178" s="173" t="s">
        <v>1885</v>
      </c>
      <c r="E1178" s="177" t="s">
        <v>1766</v>
      </c>
      <c r="F1178" s="178" t="s">
        <v>856</v>
      </c>
      <c r="H1178" s="179">
        <v>1420</v>
      </c>
      <c r="I1178" s="180"/>
      <c r="L1178" s="176"/>
      <c r="M1178" s="181"/>
      <c r="N1178" s="182"/>
      <c r="O1178" s="182"/>
      <c r="P1178" s="182"/>
      <c r="Q1178" s="182"/>
      <c r="R1178" s="182"/>
      <c r="S1178" s="182"/>
      <c r="T1178" s="183"/>
      <c r="AT1178" s="177" t="s">
        <v>1885</v>
      </c>
      <c r="AU1178" s="177" t="s">
        <v>1828</v>
      </c>
      <c r="AV1178" s="11" t="s">
        <v>1828</v>
      </c>
      <c r="AW1178" s="11" t="s">
        <v>1783</v>
      </c>
      <c r="AX1178" s="11" t="s">
        <v>1767</v>
      </c>
      <c r="AY1178" s="177" t="s">
        <v>1872</v>
      </c>
    </row>
    <row r="1179" spans="2:63" s="10" customFormat="1" ht="29.25" customHeight="1">
      <c r="B1179" s="146"/>
      <c r="D1179" s="157" t="s">
        <v>1819</v>
      </c>
      <c r="E1179" s="158" t="s">
        <v>1168</v>
      </c>
      <c r="F1179" s="158" t="s">
        <v>1169</v>
      </c>
      <c r="I1179" s="149"/>
      <c r="J1179" s="159">
        <f>BK1179</f>
        <v>0</v>
      </c>
      <c r="L1179" s="146"/>
      <c r="M1179" s="151"/>
      <c r="N1179" s="152"/>
      <c r="O1179" s="152"/>
      <c r="P1179" s="153">
        <f>SUM(P1180:P1182)</f>
        <v>0</v>
      </c>
      <c r="Q1179" s="152"/>
      <c r="R1179" s="153">
        <f>SUM(R1180:R1182)</f>
        <v>0</v>
      </c>
      <c r="S1179" s="152"/>
      <c r="T1179" s="154">
        <f>SUM(T1180:T1182)</f>
        <v>0</v>
      </c>
      <c r="AR1179" s="147" t="s">
        <v>1767</v>
      </c>
      <c r="AT1179" s="155" t="s">
        <v>1819</v>
      </c>
      <c r="AU1179" s="155" t="s">
        <v>1767</v>
      </c>
      <c r="AY1179" s="147" t="s">
        <v>1872</v>
      </c>
      <c r="BK1179" s="156">
        <f>SUM(BK1180:BK1182)</f>
        <v>0</v>
      </c>
    </row>
    <row r="1180" spans="2:65" s="1" customFormat="1" ht="31.5" customHeight="1">
      <c r="B1180" s="160"/>
      <c r="C1180" s="161" t="s">
        <v>23</v>
      </c>
      <c r="D1180" s="161" t="s">
        <v>1874</v>
      </c>
      <c r="E1180" s="162" t="s">
        <v>1171</v>
      </c>
      <c r="F1180" s="163" t="s">
        <v>1172</v>
      </c>
      <c r="G1180" s="164" t="s">
        <v>2051</v>
      </c>
      <c r="H1180" s="165">
        <v>1315.032</v>
      </c>
      <c r="I1180" s="166"/>
      <c r="J1180" s="167">
        <f>ROUND(I1180*H1180,2)</f>
        <v>0</v>
      </c>
      <c r="K1180" s="163" t="s">
        <v>1878</v>
      </c>
      <c r="L1180" s="35"/>
      <c r="M1180" s="168" t="s">
        <v>1766</v>
      </c>
      <c r="N1180" s="169" t="s">
        <v>1791</v>
      </c>
      <c r="O1180" s="36"/>
      <c r="P1180" s="170">
        <f>O1180*H1180</f>
        <v>0</v>
      </c>
      <c r="Q1180" s="170">
        <v>0</v>
      </c>
      <c r="R1180" s="170">
        <f>Q1180*H1180</f>
        <v>0</v>
      </c>
      <c r="S1180" s="170">
        <v>0</v>
      </c>
      <c r="T1180" s="171">
        <f>S1180*H1180</f>
        <v>0</v>
      </c>
      <c r="AR1180" s="18" t="s">
        <v>1879</v>
      </c>
      <c r="AT1180" s="18" t="s">
        <v>1874</v>
      </c>
      <c r="AU1180" s="18" t="s">
        <v>1828</v>
      </c>
      <c r="AY1180" s="18" t="s">
        <v>1872</v>
      </c>
      <c r="BE1180" s="172">
        <f>IF(N1180="základní",J1180,0)</f>
        <v>0</v>
      </c>
      <c r="BF1180" s="172">
        <f>IF(N1180="snížená",J1180,0)</f>
        <v>0</v>
      </c>
      <c r="BG1180" s="172">
        <f>IF(N1180="zákl. přenesená",J1180,0)</f>
        <v>0</v>
      </c>
      <c r="BH1180" s="172">
        <f>IF(N1180="sníž. přenesená",J1180,0)</f>
        <v>0</v>
      </c>
      <c r="BI1180" s="172">
        <f>IF(N1180="nulová",J1180,0)</f>
        <v>0</v>
      </c>
      <c r="BJ1180" s="18" t="s">
        <v>1767</v>
      </c>
      <c r="BK1180" s="172">
        <f>ROUND(I1180*H1180,2)</f>
        <v>0</v>
      </c>
      <c r="BL1180" s="18" t="s">
        <v>1879</v>
      </c>
      <c r="BM1180" s="18" t="s">
        <v>1173</v>
      </c>
    </row>
    <row r="1181" spans="2:47" s="1" customFormat="1" ht="27">
      <c r="B1181" s="35"/>
      <c r="D1181" s="173" t="s">
        <v>1881</v>
      </c>
      <c r="F1181" s="174" t="s">
        <v>1174</v>
      </c>
      <c r="I1181" s="134"/>
      <c r="L1181" s="35"/>
      <c r="M1181" s="65"/>
      <c r="N1181" s="36"/>
      <c r="O1181" s="36"/>
      <c r="P1181" s="36"/>
      <c r="Q1181" s="36"/>
      <c r="R1181" s="36"/>
      <c r="S1181" s="36"/>
      <c r="T1181" s="66"/>
      <c r="AT1181" s="18" t="s">
        <v>1881</v>
      </c>
      <c r="AU1181" s="18" t="s">
        <v>1828</v>
      </c>
    </row>
    <row r="1182" spans="2:47" s="1" customFormat="1" ht="27">
      <c r="B1182" s="35"/>
      <c r="D1182" s="173" t="s">
        <v>1883</v>
      </c>
      <c r="F1182" s="175" t="s">
        <v>1175</v>
      </c>
      <c r="I1182" s="134"/>
      <c r="L1182" s="35"/>
      <c r="M1182" s="223"/>
      <c r="N1182" s="224"/>
      <c r="O1182" s="224"/>
      <c r="P1182" s="224"/>
      <c r="Q1182" s="224"/>
      <c r="R1182" s="224"/>
      <c r="S1182" s="224"/>
      <c r="T1182" s="225"/>
      <c r="AT1182" s="18" t="s">
        <v>1883</v>
      </c>
      <c r="AU1182" s="18" t="s">
        <v>1828</v>
      </c>
    </row>
    <row r="1183" spans="2:12" s="1" customFormat="1" ht="6.75" customHeight="1">
      <c r="B1183" s="51"/>
      <c r="C1183" s="52"/>
      <c r="D1183" s="52"/>
      <c r="E1183" s="52"/>
      <c r="F1183" s="52"/>
      <c r="G1183" s="52"/>
      <c r="H1183" s="52"/>
      <c r="I1183" s="113"/>
      <c r="J1183" s="52"/>
      <c r="K1183" s="52"/>
      <c r="L1183" s="35"/>
    </row>
    <row r="1184" ht="13.5">
      <c r="AT1184" s="226"/>
    </row>
  </sheetData>
  <sheetProtection password="CC35" sheet="1" objects="1" scenarios="1" formatColumns="0" formatRows="0" sort="0" autoFilter="0"/>
  <autoFilter ref="C84:K84"/>
  <mergeCells count="9">
    <mergeCell ref="L2:V2"/>
    <mergeCell ref="E47:H47"/>
    <mergeCell ref="E75:H75"/>
    <mergeCell ref="E77:H77"/>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R1184"/>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6"/>
      <c r="B1" s="241"/>
      <c r="C1" s="241"/>
      <c r="D1" s="240" t="s">
        <v>1745</v>
      </c>
      <c r="E1" s="241"/>
      <c r="F1" s="242" t="s">
        <v>124</v>
      </c>
      <c r="G1" s="367" t="s">
        <v>125</v>
      </c>
      <c r="H1" s="367"/>
      <c r="I1" s="247"/>
      <c r="J1" s="242" t="s">
        <v>126</v>
      </c>
      <c r="K1" s="240" t="s">
        <v>1837</v>
      </c>
      <c r="L1" s="242" t="s">
        <v>127</v>
      </c>
      <c r="M1" s="242"/>
      <c r="N1" s="242"/>
      <c r="O1" s="242"/>
      <c r="P1" s="242"/>
      <c r="Q1" s="242"/>
      <c r="R1" s="242"/>
      <c r="S1" s="242"/>
      <c r="T1" s="242"/>
      <c r="U1" s="238"/>
      <c r="V1" s="238"/>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2"/>
      <c r="M2" s="332"/>
      <c r="N2" s="332"/>
      <c r="O2" s="332"/>
      <c r="P2" s="332"/>
      <c r="Q2" s="332"/>
      <c r="R2" s="332"/>
      <c r="S2" s="332"/>
      <c r="T2" s="332"/>
      <c r="U2" s="332"/>
      <c r="V2" s="332"/>
      <c r="AT2" s="18" t="s">
        <v>1836</v>
      </c>
    </row>
    <row r="3" spans="2:46" ht="6.75" customHeight="1">
      <c r="B3" s="19"/>
      <c r="C3" s="20"/>
      <c r="D3" s="20"/>
      <c r="E3" s="20"/>
      <c r="F3" s="20"/>
      <c r="G3" s="20"/>
      <c r="H3" s="20"/>
      <c r="I3" s="94"/>
      <c r="J3" s="20"/>
      <c r="K3" s="21"/>
      <c r="AT3" s="18" t="s">
        <v>1828</v>
      </c>
    </row>
    <row r="4" spans="2:46" ht="36.75" customHeight="1">
      <c r="B4" s="22"/>
      <c r="C4" s="23"/>
      <c r="D4" s="24" t="s">
        <v>1838</v>
      </c>
      <c r="E4" s="23"/>
      <c r="F4" s="23"/>
      <c r="G4" s="23"/>
      <c r="H4" s="23"/>
      <c r="I4" s="95"/>
      <c r="J4" s="23"/>
      <c r="K4" s="25"/>
      <c r="M4" s="26" t="s">
        <v>1754</v>
      </c>
      <c r="AT4" s="18" t="s">
        <v>1748</v>
      </c>
    </row>
    <row r="5" spans="2:11" ht="6.75" customHeight="1">
      <c r="B5" s="22"/>
      <c r="C5" s="23"/>
      <c r="D5" s="23"/>
      <c r="E5" s="23"/>
      <c r="F5" s="23"/>
      <c r="G5" s="23"/>
      <c r="H5" s="23"/>
      <c r="I5" s="95"/>
      <c r="J5" s="23"/>
      <c r="K5" s="25"/>
    </row>
    <row r="6" spans="2:11" ht="15">
      <c r="B6" s="22"/>
      <c r="C6" s="23"/>
      <c r="D6" s="31" t="s">
        <v>1760</v>
      </c>
      <c r="E6" s="23"/>
      <c r="F6" s="23"/>
      <c r="G6" s="23"/>
      <c r="H6" s="23"/>
      <c r="I6" s="95"/>
      <c r="J6" s="23"/>
      <c r="K6" s="25"/>
    </row>
    <row r="7" spans="2:11" ht="22.5" customHeight="1">
      <c r="B7" s="22"/>
      <c r="C7" s="23"/>
      <c r="D7" s="23"/>
      <c r="E7" s="368" t="str">
        <f>'Rekapitulace stavby'!K6</f>
        <v>REKONSTRUKCE MASARYKOVY ULICE V HORŠOVSKÉM TÝNĚ</v>
      </c>
      <c r="F7" s="358"/>
      <c r="G7" s="358"/>
      <c r="H7" s="358"/>
      <c r="I7" s="95"/>
      <c r="J7" s="23"/>
      <c r="K7" s="25"/>
    </row>
    <row r="8" spans="2:11" s="1" customFormat="1" ht="15">
      <c r="B8" s="35"/>
      <c r="C8" s="36"/>
      <c r="D8" s="31" t="s">
        <v>1839</v>
      </c>
      <c r="E8" s="36"/>
      <c r="F8" s="36"/>
      <c r="G8" s="36"/>
      <c r="H8" s="36"/>
      <c r="I8" s="96"/>
      <c r="J8" s="36"/>
      <c r="K8" s="39"/>
    </row>
    <row r="9" spans="2:11" s="1" customFormat="1" ht="36.75" customHeight="1">
      <c r="B9" s="35"/>
      <c r="C9" s="36"/>
      <c r="D9" s="36"/>
      <c r="E9" s="365" t="s">
        <v>24</v>
      </c>
      <c r="F9" s="348"/>
      <c r="G9" s="348"/>
      <c r="H9" s="348"/>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1763</v>
      </c>
      <c r="E11" s="36"/>
      <c r="F11" s="29" t="s">
        <v>1766</v>
      </c>
      <c r="G11" s="36"/>
      <c r="H11" s="36"/>
      <c r="I11" s="97" t="s">
        <v>1765</v>
      </c>
      <c r="J11" s="29" t="s">
        <v>1766</v>
      </c>
      <c r="K11" s="39"/>
    </row>
    <row r="12" spans="2:11" s="1" customFormat="1" ht="14.25" customHeight="1">
      <c r="B12" s="35"/>
      <c r="C12" s="36"/>
      <c r="D12" s="31" t="s">
        <v>1768</v>
      </c>
      <c r="E12" s="36"/>
      <c r="F12" s="29" t="s">
        <v>1769</v>
      </c>
      <c r="G12" s="36"/>
      <c r="H12" s="36"/>
      <c r="I12" s="97" t="s">
        <v>1770</v>
      </c>
      <c r="J12" s="98" t="str">
        <f>'Rekapitulace stavby'!AN8</f>
        <v>4.1.2018</v>
      </c>
      <c r="K12" s="39"/>
    </row>
    <row r="13" spans="2:11" s="1" customFormat="1" ht="10.5" customHeight="1">
      <c r="B13" s="35"/>
      <c r="C13" s="36"/>
      <c r="D13" s="36"/>
      <c r="E13" s="36"/>
      <c r="F13" s="36"/>
      <c r="G13" s="36"/>
      <c r="H13" s="36"/>
      <c r="I13" s="96"/>
      <c r="J13" s="36"/>
      <c r="K13" s="39"/>
    </row>
    <row r="14" spans="2:11" s="1" customFormat="1" ht="14.25" customHeight="1">
      <c r="B14" s="35"/>
      <c r="C14" s="36"/>
      <c r="D14" s="31" t="s">
        <v>1774</v>
      </c>
      <c r="E14" s="36"/>
      <c r="F14" s="36"/>
      <c r="G14" s="36"/>
      <c r="H14" s="36"/>
      <c r="I14" s="97" t="s">
        <v>1775</v>
      </c>
      <c r="J14" s="29" t="s">
        <v>1766</v>
      </c>
      <c r="K14" s="39"/>
    </row>
    <row r="15" spans="2:11" s="1" customFormat="1" ht="18" customHeight="1">
      <c r="B15" s="35"/>
      <c r="C15" s="36"/>
      <c r="D15" s="36"/>
      <c r="E15" s="29" t="s">
        <v>1776</v>
      </c>
      <c r="F15" s="36"/>
      <c r="G15" s="36"/>
      <c r="H15" s="36"/>
      <c r="I15" s="97" t="s">
        <v>1777</v>
      </c>
      <c r="J15" s="29" t="s">
        <v>1766</v>
      </c>
      <c r="K15" s="39"/>
    </row>
    <row r="16" spans="2:11" s="1" customFormat="1" ht="6.75" customHeight="1">
      <c r="B16" s="35"/>
      <c r="C16" s="36"/>
      <c r="D16" s="36"/>
      <c r="E16" s="36"/>
      <c r="F16" s="36"/>
      <c r="G16" s="36"/>
      <c r="H16" s="36"/>
      <c r="I16" s="96"/>
      <c r="J16" s="36"/>
      <c r="K16" s="39"/>
    </row>
    <row r="17" spans="2:11" s="1" customFormat="1" ht="14.25" customHeight="1">
      <c r="B17" s="35"/>
      <c r="C17" s="36"/>
      <c r="D17" s="31" t="s">
        <v>1778</v>
      </c>
      <c r="E17" s="36"/>
      <c r="F17" s="36"/>
      <c r="G17" s="36"/>
      <c r="H17" s="36"/>
      <c r="I17" s="97" t="s">
        <v>1775</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1777</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1780</v>
      </c>
      <c r="E20" s="36"/>
      <c r="F20" s="36"/>
      <c r="G20" s="36"/>
      <c r="H20" s="36"/>
      <c r="I20" s="97" t="s">
        <v>1775</v>
      </c>
      <c r="J20" s="29" t="s">
        <v>1781</v>
      </c>
      <c r="K20" s="39"/>
    </row>
    <row r="21" spans="2:11" s="1" customFormat="1" ht="18" customHeight="1">
      <c r="B21" s="35"/>
      <c r="C21" s="36"/>
      <c r="D21" s="36"/>
      <c r="E21" s="29" t="s">
        <v>1782</v>
      </c>
      <c r="F21" s="36"/>
      <c r="G21" s="36"/>
      <c r="H21" s="36"/>
      <c r="I21" s="97" t="s">
        <v>1777</v>
      </c>
      <c r="J21" s="29" t="s">
        <v>1766</v>
      </c>
      <c r="K21" s="39"/>
    </row>
    <row r="22" spans="2:11" s="1" customFormat="1" ht="6.75" customHeight="1">
      <c r="B22" s="35"/>
      <c r="C22" s="36"/>
      <c r="D22" s="36"/>
      <c r="E22" s="36"/>
      <c r="F22" s="36"/>
      <c r="G22" s="36"/>
      <c r="H22" s="36"/>
      <c r="I22" s="96"/>
      <c r="J22" s="36"/>
      <c r="K22" s="39"/>
    </row>
    <row r="23" spans="2:11" s="1" customFormat="1" ht="14.25" customHeight="1">
      <c r="B23" s="35"/>
      <c r="C23" s="36"/>
      <c r="D23" s="31" t="s">
        <v>1784</v>
      </c>
      <c r="E23" s="36"/>
      <c r="F23" s="36"/>
      <c r="G23" s="36"/>
      <c r="H23" s="36"/>
      <c r="I23" s="96"/>
      <c r="J23" s="36"/>
      <c r="K23" s="39"/>
    </row>
    <row r="24" spans="2:11" s="6" customFormat="1" ht="22.5" customHeight="1">
      <c r="B24" s="99"/>
      <c r="C24" s="100"/>
      <c r="D24" s="100"/>
      <c r="E24" s="361" t="s">
        <v>1766</v>
      </c>
      <c r="F24" s="369"/>
      <c r="G24" s="369"/>
      <c r="H24" s="369"/>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3"/>
      <c r="E26" s="63"/>
      <c r="F26" s="63"/>
      <c r="G26" s="63"/>
      <c r="H26" s="63"/>
      <c r="I26" s="103"/>
      <c r="J26" s="63"/>
      <c r="K26" s="104"/>
    </row>
    <row r="27" spans="2:11" s="1" customFormat="1" ht="24.75" customHeight="1">
      <c r="B27" s="35"/>
      <c r="C27" s="36"/>
      <c r="D27" s="105" t="s">
        <v>1786</v>
      </c>
      <c r="E27" s="36"/>
      <c r="F27" s="36"/>
      <c r="G27" s="36"/>
      <c r="H27" s="36"/>
      <c r="I27" s="96"/>
      <c r="J27" s="106">
        <f>ROUND(J81,2)</f>
        <v>0</v>
      </c>
      <c r="K27" s="39"/>
    </row>
    <row r="28" spans="2:11" s="1" customFormat="1" ht="6.75" customHeight="1">
      <c r="B28" s="35"/>
      <c r="C28" s="36"/>
      <c r="D28" s="63"/>
      <c r="E28" s="63"/>
      <c r="F28" s="63"/>
      <c r="G28" s="63"/>
      <c r="H28" s="63"/>
      <c r="I28" s="103"/>
      <c r="J28" s="63"/>
      <c r="K28" s="104"/>
    </row>
    <row r="29" spans="2:11" s="1" customFormat="1" ht="14.25" customHeight="1">
      <c r="B29" s="35"/>
      <c r="C29" s="36"/>
      <c r="D29" s="36"/>
      <c r="E29" s="36"/>
      <c r="F29" s="40" t="s">
        <v>1788</v>
      </c>
      <c r="G29" s="36"/>
      <c r="H29" s="36"/>
      <c r="I29" s="107" t="s">
        <v>1787</v>
      </c>
      <c r="J29" s="40" t="s">
        <v>1789</v>
      </c>
      <c r="K29" s="39"/>
    </row>
    <row r="30" spans="2:11" s="1" customFormat="1" ht="14.25" customHeight="1">
      <c r="B30" s="35"/>
      <c r="C30" s="36"/>
      <c r="D30" s="43" t="s">
        <v>1790</v>
      </c>
      <c r="E30" s="43" t="s">
        <v>1791</v>
      </c>
      <c r="F30" s="108">
        <f>ROUND(SUM(BE81:BE145),2)</f>
        <v>0</v>
      </c>
      <c r="G30" s="36"/>
      <c r="H30" s="36"/>
      <c r="I30" s="109">
        <v>0.21</v>
      </c>
      <c r="J30" s="108">
        <f>ROUND(ROUND((SUM(BE81:BE145)),2)*I30,2)</f>
        <v>0</v>
      </c>
      <c r="K30" s="39"/>
    </row>
    <row r="31" spans="2:11" s="1" customFormat="1" ht="14.25" customHeight="1">
      <c r="B31" s="35"/>
      <c r="C31" s="36"/>
      <c r="D31" s="36"/>
      <c r="E31" s="43" t="s">
        <v>1792</v>
      </c>
      <c r="F31" s="108">
        <f>ROUND(SUM(BF81:BF145),2)</f>
        <v>0</v>
      </c>
      <c r="G31" s="36"/>
      <c r="H31" s="36"/>
      <c r="I31" s="109">
        <v>0.15</v>
      </c>
      <c r="J31" s="108">
        <f>ROUND(ROUND((SUM(BF81:BF145)),2)*I31,2)</f>
        <v>0</v>
      </c>
      <c r="K31" s="39"/>
    </row>
    <row r="32" spans="2:11" s="1" customFormat="1" ht="14.25" customHeight="1" hidden="1">
      <c r="B32" s="35"/>
      <c r="C32" s="36"/>
      <c r="D32" s="36"/>
      <c r="E32" s="43" t="s">
        <v>1793</v>
      </c>
      <c r="F32" s="108">
        <f>ROUND(SUM(BG81:BG145),2)</f>
        <v>0</v>
      </c>
      <c r="G32" s="36"/>
      <c r="H32" s="36"/>
      <c r="I32" s="109">
        <v>0.21</v>
      </c>
      <c r="J32" s="108">
        <v>0</v>
      </c>
      <c r="K32" s="39"/>
    </row>
    <row r="33" spans="2:11" s="1" customFormat="1" ht="14.25" customHeight="1" hidden="1">
      <c r="B33" s="35"/>
      <c r="C33" s="36"/>
      <c r="D33" s="36"/>
      <c r="E33" s="43" t="s">
        <v>1794</v>
      </c>
      <c r="F33" s="108">
        <f>ROUND(SUM(BH81:BH145),2)</f>
        <v>0</v>
      </c>
      <c r="G33" s="36"/>
      <c r="H33" s="36"/>
      <c r="I33" s="109">
        <v>0.15</v>
      </c>
      <c r="J33" s="108">
        <v>0</v>
      </c>
      <c r="K33" s="39"/>
    </row>
    <row r="34" spans="2:11" s="1" customFormat="1" ht="14.25" customHeight="1" hidden="1">
      <c r="B34" s="35"/>
      <c r="C34" s="36"/>
      <c r="D34" s="36"/>
      <c r="E34" s="43" t="s">
        <v>1795</v>
      </c>
      <c r="F34" s="108">
        <f>ROUND(SUM(BI81:BI145),2)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45"/>
      <c r="D36" s="46" t="s">
        <v>1796</v>
      </c>
      <c r="E36" s="47"/>
      <c r="F36" s="47"/>
      <c r="G36" s="110" t="s">
        <v>1797</v>
      </c>
      <c r="H36" s="48" t="s">
        <v>1798</v>
      </c>
      <c r="I36" s="111"/>
      <c r="J36" s="49">
        <f>SUM(J27:J34)</f>
        <v>0</v>
      </c>
      <c r="K36" s="112"/>
    </row>
    <row r="37" spans="2:11" s="1" customFormat="1" ht="14.25" customHeight="1">
      <c r="B37" s="51"/>
      <c r="C37" s="52"/>
      <c r="D37" s="52"/>
      <c r="E37" s="52"/>
      <c r="F37" s="52"/>
      <c r="G37" s="52"/>
      <c r="H37" s="52"/>
      <c r="I37" s="113"/>
      <c r="J37" s="52"/>
      <c r="K37" s="53"/>
    </row>
    <row r="41" spans="2:11" s="1" customFormat="1" ht="6.75" customHeight="1">
      <c r="B41" s="54"/>
      <c r="C41" s="55"/>
      <c r="D41" s="55"/>
      <c r="E41" s="55"/>
      <c r="F41" s="55"/>
      <c r="G41" s="55"/>
      <c r="H41" s="55"/>
      <c r="I41" s="114"/>
      <c r="J41" s="55"/>
      <c r="K41" s="115"/>
    </row>
    <row r="42" spans="2:11" s="1" customFormat="1" ht="36.75" customHeight="1">
      <c r="B42" s="35"/>
      <c r="C42" s="24" t="s">
        <v>1842</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1760</v>
      </c>
      <c r="D44" s="36"/>
      <c r="E44" s="36"/>
      <c r="F44" s="36"/>
      <c r="G44" s="36"/>
      <c r="H44" s="36"/>
      <c r="I44" s="96"/>
      <c r="J44" s="36"/>
      <c r="K44" s="39"/>
    </row>
    <row r="45" spans="2:11" s="1" customFormat="1" ht="22.5" customHeight="1">
      <c r="B45" s="35"/>
      <c r="C45" s="36"/>
      <c r="D45" s="36"/>
      <c r="E45" s="368" t="str">
        <f>E7</f>
        <v>REKONSTRUKCE MASARYKOVY ULICE V HORŠOVSKÉM TÝNĚ</v>
      </c>
      <c r="F45" s="348"/>
      <c r="G45" s="348"/>
      <c r="H45" s="348"/>
      <c r="I45" s="96"/>
      <c r="J45" s="36"/>
      <c r="K45" s="39"/>
    </row>
    <row r="46" spans="2:11" s="1" customFormat="1" ht="14.25" customHeight="1">
      <c r="B46" s="35"/>
      <c r="C46" s="31" t="s">
        <v>1839</v>
      </c>
      <c r="D46" s="36"/>
      <c r="E46" s="36"/>
      <c r="F46" s="36"/>
      <c r="G46" s="36"/>
      <c r="H46" s="36"/>
      <c r="I46" s="96"/>
      <c r="J46" s="36"/>
      <c r="K46" s="39"/>
    </row>
    <row r="47" spans="2:11" s="1" customFormat="1" ht="23.25" customHeight="1">
      <c r="B47" s="35"/>
      <c r="C47" s="36"/>
      <c r="D47" s="36"/>
      <c r="E47" s="365" t="str">
        <f>E9</f>
        <v>901 - VRN</v>
      </c>
      <c r="F47" s="348"/>
      <c r="G47" s="348"/>
      <c r="H47" s="348"/>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1768</v>
      </c>
      <c r="D49" s="36"/>
      <c r="E49" s="36"/>
      <c r="F49" s="29" t="str">
        <f>F12</f>
        <v>Horšovský Týn</v>
      </c>
      <c r="G49" s="36"/>
      <c r="H49" s="36"/>
      <c r="I49" s="97" t="s">
        <v>1770</v>
      </c>
      <c r="J49" s="98" t="str">
        <f>IF(J12="","",J12)</f>
        <v>4.1.2018</v>
      </c>
      <c r="K49" s="39"/>
    </row>
    <row r="50" spans="2:11" s="1" customFormat="1" ht="6.75" customHeight="1">
      <c r="B50" s="35"/>
      <c r="C50" s="36"/>
      <c r="D50" s="36"/>
      <c r="E50" s="36"/>
      <c r="F50" s="36"/>
      <c r="G50" s="36"/>
      <c r="H50" s="36"/>
      <c r="I50" s="96"/>
      <c r="J50" s="36"/>
      <c r="K50" s="39"/>
    </row>
    <row r="51" spans="2:11" s="1" customFormat="1" ht="15">
      <c r="B51" s="35"/>
      <c r="C51" s="31" t="s">
        <v>1774</v>
      </c>
      <c r="D51" s="36"/>
      <c r="E51" s="36"/>
      <c r="F51" s="29" t="str">
        <f>E15</f>
        <v>SÚS Plzeňského kraje, p.o. a Město Horšovský Týn</v>
      </c>
      <c r="G51" s="36"/>
      <c r="H51" s="36"/>
      <c r="I51" s="97" t="s">
        <v>1780</v>
      </c>
      <c r="J51" s="29" t="str">
        <f>E21</f>
        <v>Ing. Jaroslav Rojt</v>
      </c>
      <c r="K51" s="39"/>
    </row>
    <row r="52" spans="2:11" s="1" customFormat="1" ht="14.25" customHeight="1">
      <c r="B52" s="35"/>
      <c r="C52" s="31" t="s">
        <v>1778</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16" t="s">
        <v>1843</v>
      </c>
      <c r="D54" s="45"/>
      <c r="E54" s="45"/>
      <c r="F54" s="45"/>
      <c r="G54" s="45"/>
      <c r="H54" s="45"/>
      <c r="I54" s="117"/>
      <c r="J54" s="118" t="s">
        <v>1844</v>
      </c>
      <c r="K54" s="50"/>
    </row>
    <row r="55" spans="2:11" s="1" customFormat="1" ht="9.75" customHeight="1">
      <c r="B55" s="35"/>
      <c r="C55" s="36"/>
      <c r="D55" s="36"/>
      <c r="E55" s="36"/>
      <c r="F55" s="36"/>
      <c r="G55" s="36"/>
      <c r="H55" s="36"/>
      <c r="I55" s="96"/>
      <c r="J55" s="36"/>
      <c r="K55" s="39"/>
    </row>
    <row r="56" spans="2:47" s="1" customFormat="1" ht="29.25" customHeight="1">
      <c r="B56" s="35"/>
      <c r="C56" s="119" t="s">
        <v>1845</v>
      </c>
      <c r="D56" s="36"/>
      <c r="E56" s="36"/>
      <c r="F56" s="36"/>
      <c r="G56" s="36"/>
      <c r="H56" s="36"/>
      <c r="I56" s="96"/>
      <c r="J56" s="106">
        <f>J81</f>
        <v>0</v>
      </c>
      <c r="K56" s="39"/>
      <c r="AU56" s="18" t="s">
        <v>1846</v>
      </c>
    </row>
    <row r="57" spans="2:11" s="7" customFormat="1" ht="24.75" customHeight="1">
      <c r="B57" s="120"/>
      <c r="C57" s="121"/>
      <c r="D57" s="122" t="s">
        <v>25</v>
      </c>
      <c r="E57" s="123"/>
      <c r="F57" s="123"/>
      <c r="G57" s="123"/>
      <c r="H57" s="123"/>
      <c r="I57" s="124"/>
      <c r="J57" s="125">
        <f>J82</f>
        <v>0</v>
      </c>
      <c r="K57" s="126"/>
    </row>
    <row r="58" spans="2:11" s="8" customFormat="1" ht="19.5" customHeight="1">
      <c r="B58" s="127"/>
      <c r="C58" s="128"/>
      <c r="D58" s="129" t="s">
        <v>26</v>
      </c>
      <c r="E58" s="130"/>
      <c r="F58" s="130"/>
      <c r="G58" s="130"/>
      <c r="H58" s="130"/>
      <c r="I58" s="131"/>
      <c r="J58" s="132">
        <f>J83</f>
        <v>0</v>
      </c>
      <c r="K58" s="133"/>
    </row>
    <row r="59" spans="2:11" s="8" customFormat="1" ht="19.5" customHeight="1">
      <c r="B59" s="127"/>
      <c r="C59" s="128"/>
      <c r="D59" s="129" t="s">
        <v>27</v>
      </c>
      <c r="E59" s="130"/>
      <c r="F59" s="130"/>
      <c r="G59" s="130"/>
      <c r="H59" s="130"/>
      <c r="I59" s="131"/>
      <c r="J59" s="132">
        <f>J102</f>
        <v>0</v>
      </c>
      <c r="K59" s="133"/>
    </row>
    <row r="60" spans="2:11" s="8" customFormat="1" ht="19.5" customHeight="1">
      <c r="B60" s="127"/>
      <c r="C60" s="128"/>
      <c r="D60" s="129" t="s">
        <v>28</v>
      </c>
      <c r="E60" s="130"/>
      <c r="F60" s="130"/>
      <c r="G60" s="130"/>
      <c r="H60" s="130"/>
      <c r="I60" s="131"/>
      <c r="J60" s="132">
        <f>J122</f>
        <v>0</v>
      </c>
      <c r="K60" s="133"/>
    </row>
    <row r="61" spans="2:11" s="8" customFormat="1" ht="19.5" customHeight="1">
      <c r="B61" s="127"/>
      <c r="C61" s="128"/>
      <c r="D61" s="129" t="s">
        <v>29</v>
      </c>
      <c r="E61" s="130"/>
      <c r="F61" s="130"/>
      <c r="G61" s="130"/>
      <c r="H61" s="130"/>
      <c r="I61" s="131"/>
      <c r="J61" s="132">
        <f>J137</f>
        <v>0</v>
      </c>
      <c r="K61" s="133"/>
    </row>
    <row r="62" spans="2:11" s="1" customFormat="1" ht="21.75" customHeight="1">
      <c r="B62" s="35"/>
      <c r="C62" s="36"/>
      <c r="D62" s="36"/>
      <c r="E62" s="36"/>
      <c r="F62" s="36"/>
      <c r="G62" s="36"/>
      <c r="H62" s="36"/>
      <c r="I62" s="96"/>
      <c r="J62" s="36"/>
      <c r="K62" s="39"/>
    </row>
    <row r="63" spans="2:11" s="1" customFormat="1" ht="6.75" customHeight="1">
      <c r="B63" s="51"/>
      <c r="C63" s="52"/>
      <c r="D63" s="52"/>
      <c r="E63" s="52"/>
      <c r="F63" s="52"/>
      <c r="G63" s="52"/>
      <c r="H63" s="52"/>
      <c r="I63" s="113"/>
      <c r="J63" s="52"/>
      <c r="K63" s="53"/>
    </row>
    <row r="67" spans="2:12" s="1" customFormat="1" ht="6.75" customHeight="1">
      <c r="B67" s="54"/>
      <c r="C67" s="55"/>
      <c r="D67" s="55"/>
      <c r="E67" s="55"/>
      <c r="F67" s="55"/>
      <c r="G67" s="55"/>
      <c r="H67" s="55"/>
      <c r="I67" s="114"/>
      <c r="J67" s="55"/>
      <c r="K67" s="55"/>
      <c r="L67" s="35"/>
    </row>
    <row r="68" spans="2:12" s="1" customFormat="1" ht="36.75" customHeight="1">
      <c r="B68" s="35"/>
      <c r="C68" s="56" t="s">
        <v>1856</v>
      </c>
      <c r="I68" s="134"/>
      <c r="L68" s="35"/>
    </row>
    <row r="69" spans="2:12" s="1" customFormat="1" ht="6.75" customHeight="1">
      <c r="B69" s="35"/>
      <c r="I69" s="134"/>
      <c r="L69" s="35"/>
    </row>
    <row r="70" spans="2:12" s="1" customFormat="1" ht="14.25" customHeight="1">
      <c r="B70" s="35"/>
      <c r="C70" s="58" t="s">
        <v>1760</v>
      </c>
      <c r="I70" s="134"/>
      <c r="L70" s="35"/>
    </row>
    <row r="71" spans="2:12" s="1" customFormat="1" ht="22.5" customHeight="1">
      <c r="B71" s="35"/>
      <c r="E71" s="366" t="str">
        <f>E7</f>
        <v>REKONSTRUKCE MASARYKOVY ULICE V HORŠOVSKÉM TÝNĚ</v>
      </c>
      <c r="F71" s="343"/>
      <c r="G71" s="343"/>
      <c r="H71" s="343"/>
      <c r="I71" s="134"/>
      <c r="L71" s="35"/>
    </row>
    <row r="72" spans="2:12" s="1" customFormat="1" ht="14.25" customHeight="1">
      <c r="B72" s="35"/>
      <c r="C72" s="58" t="s">
        <v>1839</v>
      </c>
      <c r="I72" s="134"/>
      <c r="L72" s="35"/>
    </row>
    <row r="73" spans="2:12" s="1" customFormat="1" ht="23.25" customHeight="1">
      <c r="B73" s="35"/>
      <c r="E73" s="340" t="str">
        <f>E9</f>
        <v>901 - VRN</v>
      </c>
      <c r="F73" s="343"/>
      <c r="G73" s="343"/>
      <c r="H73" s="343"/>
      <c r="I73" s="134"/>
      <c r="L73" s="35"/>
    </row>
    <row r="74" spans="2:12" s="1" customFormat="1" ht="6.75" customHeight="1">
      <c r="B74" s="35"/>
      <c r="I74" s="134"/>
      <c r="L74" s="35"/>
    </row>
    <row r="75" spans="2:12" s="1" customFormat="1" ht="18" customHeight="1">
      <c r="B75" s="35"/>
      <c r="C75" s="58" t="s">
        <v>1768</v>
      </c>
      <c r="F75" s="135" t="str">
        <f>F12</f>
        <v>Horšovský Týn</v>
      </c>
      <c r="I75" s="136" t="s">
        <v>1770</v>
      </c>
      <c r="J75" s="62" t="str">
        <f>IF(J12="","",J12)</f>
        <v>4.1.2018</v>
      </c>
      <c r="L75" s="35"/>
    </row>
    <row r="76" spans="2:12" s="1" customFormat="1" ht="6.75" customHeight="1">
      <c r="B76" s="35"/>
      <c r="I76" s="134"/>
      <c r="L76" s="35"/>
    </row>
    <row r="77" spans="2:12" s="1" customFormat="1" ht="15">
      <c r="B77" s="35"/>
      <c r="C77" s="58" t="s">
        <v>1774</v>
      </c>
      <c r="F77" s="135" t="str">
        <f>E15</f>
        <v>SÚS Plzeňského kraje, p.o. a Město Horšovský Týn</v>
      </c>
      <c r="I77" s="136" t="s">
        <v>1780</v>
      </c>
      <c r="J77" s="135" t="str">
        <f>E21</f>
        <v>Ing. Jaroslav Rojt</v>
      </c>
      <c r="L77" s="35"/>
    </row>
    <row r="78" spans="2:12" s="1" customFormat="1" ht="14.25" customHeight="1">
      <c r="B78" s="35"/>
      <c r="C78" s="58" t="s">
        <v>1778</v>
      </c>
      <c r="F78" s="135">
        <f>IF(E18="","",E18)</f>
      </c>
      <c r="I78" s="134"/>
      <c r="L78" s="35"/>
    </row>
    <row r="79" spans="2:12" s="1" customFormat="1" ht="9.75" customHeight="1">
      <c r="B79" s="35"/>
      <c r="I79" s="134"/>
      <c r="L79" s="35"/>
    </row>
    <row r="80" spans="2:20" s="9" customFormat="1" ht="29.25" customHeight="1">
      <c r="B80" s="137"/>
      <c r="C80" s="138" t="s">
        <v>1857</v>
      </c>
      <c r="D80" s="139" t="s">
        <v>1805</v>
      </c>
      <c r="E80" s="139" t="s">
        <v>1801</v>
      </c>
      <c r="F80" s="139" t="s">
        <v>1858</v>
      </c>
      <c r="G80" s="139" t="s">
        <v>1859</v>
      </c>
      <c r="H80" s="139" t="s">
        <v>1860</v>
      </c>
      <c r="I80" s="140" t="s">
        <v>1861</v>
      </c>
      <c r="J80" s="139" t="s">
        <v>1844</v>
      </c>
      <c r="K80" s="141" t="s">
        <v>1862</v>
      </c>
      <c r="L80" s="137"/>
      <c r="M80" s="68" t="s">
        <v>1863</v>
      </c>
      <c r="N80" s="69" t="s">
        <v>1790</v>
      </c>
      <c r="O80" s="69" t="s">
        <v>1864</v>
      </c>
      <c r="P80" s="69" t="s">
        <v>1865</v>
      </c>
      <c r="Q80" s="69" t="s">
        <v>1866</v>
      </c>
      <c r="R80" s="69" t="s">
        <v>1867</v>
      </c>
      <c r="S80" s="69" t="s">
        <v>1868</v>
      </c>
      <c r="T80" s="70" t="s">
        <v>1869</v>
      </c>
    </row>
    <row r="81" spans="2:63" s="1" customFormat="1" ht="29.25" customHeight="1">
      <c r="B81" s="35"/>
      <c r="C81" s="72" t="s">
        <v>1845</v>
      </c>
      <c r="I81" s="134"/>
      <c r="J81" s="142">
        <f>BK81</f>
        <v>0</v>
      </c>
      <c r="L81" s="35"/>
      <c r="M81" s="71"/>
      <c r="N81" s="63"/>
      <c r="O81" s="63"/>
      <c r="P81" s="143">
        <f>P82</f>
        <v>0</v>
      </c>
      <c r="Q81" s="63"/>
      <c r="R81" s="143">
        <f>R82</f>
        <v>0</v>
      </c>
      <c r="S81" s="63"/>
      <c r="T81" s="144">
        <f>T82</f>
        <v>0</v>
      </c>
      <c r="AT81" s="18" t="s">
        <v>1819</v>
      </c>
      <c r="AU81" s="18" t="s">
        <v>1846</v>
      </c>
      <c r="BK81" s="145">
        <f>BK82</f>
        <v>0</v>
      </c>
    </row>
    <row r="82" spans="2:63" s="10" customFormat="1" ht="36.75" customHeight="1">
      <c r="B82" s="146"/>
      <c r="D82" s="147" t="s">
        <v>1819</v>
      </c>
      <c r="E82" s="148" t="s">
        <v>1834</v>
      </c>
      <c r="F82" s="148" t="s">
        <v>30</v>
      </c>
      <c r="I82" s="149"/>
      <c r="J82" s="150">
        <f>BK82</f>
        <v>0</v>
      </c>
      <c r="L82" s="146"/>
      <c r="M82" s="151"/>
      <c r="N82" s="152"/>
      <c r="O82" s="152"/>
      <c r="P82" s="153">
        <f>P83+P102+P122+P137</f>
        <v>0</v>
      </c>
      <c r="Q82" s="152"/>
      <c r="R82" s="153">
        <f>R83+R102+R122+R137</f>
        <v>0</v>
      </c>
      <c r="S82" s="152"/>
      <c r="T82" s="154">
        <f>T83+T102+T122+T137</f>
        <v>0</v>
      </c>
      <c r="AR82" s="147" t="s">
        <v>1907</v>
      </c>
      <c r="AT82" s="155" t="s">
        <v>1819</v>
      </c>
      <c r="AU82" s="155" t="s">
        <v>1820</v>
      </c>
      <c r="AY82" s="147" t="s">
        <v>1872</v>
      </c>
      <c r="BK82" s="156">
        <f>BK83+BK102+BK122+BK137</f>
        <v>0</v>
      </c>
    </row>
    <row r="83" spans="2:63" s="10" customFormat="1" ht="19.5" customHeight="1">
      <c r="B83" s="146"/>
      <c r="D83" s="157" t="s">
        <v>1819</v>
      </c>
      <c r="E83" s="158" t="s">
        <v>31</v>
      </c>
      <c r="F83" s="158" t="s">
        <v>32</v>
      </c>
      <c r="I83" s="149"/>
      <c r="J83" s="159">
        <f>BK83</f>
        <v>0</v>
      </c>
      <c r="L83" s="146"/>
      <c r="M83" s="151"/>
      <c r="N83" s="152"/>
      <c r="O83" s="152"/>
      <c r="P83" s="153">
        <f>SUM(P84:P101)</f>
        <v>0</v>
      </c>
      <c r="Q83" s="152"/>
      <c r="R83" s="153">
        <f>SUM(R84:R101)</f>
        <v>0</v>
      </c>
      <c r="S83" s="152"/>
      <c r="T83" s="154">
        <f>SUM(T84:T101)</f>
        <v>0</v>
      </c>
      <c r="AR83" s="147" t="s">
        <v>1907</v>
      </c>
      <c r="AT83" s="155" t="s">
        <v>1819</v>
      </c>
      <c r="AU83" s="155" t="s">
        <v>1767</v>
      </c>
      <c r="AY83" s="147" t="s">
        <v>1872</v>
      </c>
      <c r="BK83" s="156">
        <f>SUM(BK84:BK101)</f>
        <v>0</v>
      </c>
    </row>
    <row r="84" spans="2:65" s="1" customFormat="1" ht="22.5" customHeight="1">
      <c r="B84" s="160"/>
      <c r="C84" s="161" t="s">
        <v>1767</v>
      </c>
      <c r="D84" s="161" t="s">
        <v>1874</v>
      </c>
      <c r="E84" s="162" t="s">
        <v>33</v>
      </c>
      <c r="F84" s="163" t="s">
        <v>34</v>
      </c>
      <c r="G84" s="164" t="s">
        <v>35</v>
      </c>
      <c r="H84" s="165">
        <v>1</v>
      </c>
      <c r="I84" s="166"/>
      <c r="J84" s="167">
        <f>ROUND(I84*H84,2)</f>
        <v>0</v>
      </c>
      <c r="K84" s="163" t="s">
        <v>1878</v>
      </c>
      <c r="L84" s="35"/>
      <c r="M84" s="168" t="s">
        <v>1766</v>
      </c>
      <c r="N84" s="169" t="s">
        <v>1791</v>
      </c>
      <c r="O84" s="36"/>
      <c r="P84" s="170">
        <f>O84*H84</f>
        <v>0</v>
      </c>
      <c r="Q84" s="170">
        <v>0</v>
      </c>
      <c r="R84" s="170">
        <f>Q84*H84</f>
        <v>0</v>
      </c>
      <c r="S84" s="170">
        <v>0</v>
      </c>
      <c r="T84" s="171">
        <f>S84*H84</f>
        <v>0</v>
      </c>
      <c r="AR84" s="18" t="s">
        <v>36</v>
      </c>
      <c r="AT84" s="18" t="s">
        <v>1874</v>
      </c>
      <c r="AU84" s="18" t="s">
        <v>1828</v>
      </c>
      <c r="AY84" s="18" t="s">
        <v>1872</v>
      </c>
      <c r="BE84" s="172">
        <f>IF(N84="základní",J84,0)</f>
        <v>0</v>
      </c>
      <c r="BF84" s="172">
        <f>IF(N84="snížená",J84,0)</f>
        <v>0</v>
      </c>
      <c r="BG84" s="172">
        <f>IF(N84="zákl. přenesená",J84,0)</f>
        <v>0</v>
      </c>
      <c r="BH84" s="172">
        <f>IF(N84="sníž. přenesená",J84,0)</f>
        <v>0</v>
      </c>
      <c r="BI84" s="172">
        <f>IF(N84="nulová",J84,0)</f>
        <v>0</v>
      </c>
      <c r="BJ84" s="18" t="s">
        <v>1767</v>
      </c>
      <c r="BK84" s="172">
        <f>ROUND(I84*H84,2)</f>
        <v>0</v>
      </c>
      <c r="BL84" s="18" t="s">
        <v>36</v>
      </c>
      <c r="BM84" s="18" t="s">
        <v>37</v>
      </c>
    </row>
    <row r="85" spans="2:47" s="1" customFormat="1" ht="13.5">
      <c r="B85" s="35"/>
      <c r="D85" s="173" t="s">
        <v>1881</v>
      </c>
      <c r="F85" s="174" t="s">
        <v>38</v>
      </c>
      <c r="I85" s="134"/>
      <c r="L85" s="35"/>
      <c r="M85" s="65"/>
      <c r="N85" s="36"/>
      <c r="O85" s="36"/>
      <c r="P85" s="36"/>
      <c r="Q85" s="36"/>
      <c r="R85" s="36"/>
      <c r="S85" s="36"/>
      <c r="T85" s="66"/>
      <c r="AT85" s="18" t="s">
        <v>1881</v>
      </c>
      <c r="AU85" s="18" t="s">
        <v>1828</v>
      </c>
    </row>
    <row r="86" spans="2:51" s="11" customFormat="1" ht="13.5">
      <c r="B86" s="176"/>
      <c r="D86" s="185" t="s">
        <v>1885</v>
      </c>
      <c r="E86" s="194" t="s">
        <v>1766</v>
      </c>
      <c r="F86" s="195" t="s">
        <v>39</v>
      </c>
      <c r="H86" s="196">
        <v>1</v>
      </c>
      <c r="I86" s="180"/>
      <c r="L86" s="176"/>
      <c r="M86" s="181"/>
      <c r="N86" s="182"/>
      <c r="O86" s="182"/>
      <c r="P86" s="182"/>
      <c r="Q86" s="182"/>
      <c r="R86" s="182"/>
      <c r="S86" s="182"/>
      <c r="T86" s="183"/>
      <c r="AT86" s="177" t="s">
        <v>1885</v>
      </c>
      <c r="AU86" s="177" t="s">
        <v>1828</v>
      </c>
      <c r="AV86" s="11" t="s">
        <v>1828</v>
      </c>
      <c r="AW86" s="11" t="s">
        <v>1783</v>
      </c>
      <c r="AX86" s="11" t="s">
        <v>1767</v>
      </c>
      <c r="AY86" s="177" t="s">
        <v>1872</v>
      </c>
    </row>
    <row r="87" spans="2:65" s="1" customFormat="1" ht="22.5" customHeight="1">
      <c r="B87" s="160"/>
      <c r="C87" s="161" t="s">
        <v>1828</v>
      </c>
      <c r="D87" s="161" t="s">
        <v>1874</v>
      </c>
      <c r="E87" s="162" t="s">
        <v>40</v>
      </c>
      <c r="F87" s="163" t="s">
        <v>41</v>
      </c>
      <c r="G87" s="164" t="s">
        <v>35</v>
      </c>
      <c r="H87" s="165">
        <v>1</v>
      </c>
      <c r="I87" s="166"/>
      <c r="J87" s="167">
        <f>ROUND(I87*H87,2)</f>
        <v>0</v>
      </c>
      <c r="K87" s="163" t="s">
        <v>1878</v>
      </c>
      <c r="L87" s="35"/>
      <c r="M87" s="168" t="s">
        <v>1766</v>
      </c>
      <c r="N87" s="169" t="s">
        <v>1791</v>
      </c>
      <c r="O87" s="36"/>
      <c r="P87" s="170">
        <f>O87*H87</f>
        <v>0</v>
      </c>
      <c r="Q87" s="170">
        <v>0</v>
      </c>
      <c r="R87" s="170">
        <f>Q87*H87</f>
        <v>0</v>
      </c>
      <c r="S87" s="170">
        <v>0</v>
      </c>
      <c r="T87" s="171">
        <f>S87*H87</f>
        <v>0</v>
      </c>
      <c r="AR87" s="18" t="s">
        <v>36</v>
      </c>
      <c r="AT87" s="18" t="s">
        <v>1874</v>
      </c>
      <c r="AU87" s="18" t="s">
        <v>1828</v>
      </c>
      <c r="AY87" s="18" t="s">
        <v>1872</v>
      </c>
      <c r="BE87" s="172">
        <f>IF(N87="základní",J87,0)</f>
        <v>0</v>
      </c>
      <c r="BF87" s="172">
        <f>IF(N87="snížená",J87,0)</f>
        <v>0</v>
      </c>
      <c r="BG87" s="172">
        <f>IF(N87="zákl. přenesená",J87,0)</f>
        <v>0</v>
      </c>
      <c r="BH87" s="172">
        <f>IF(N87="sníž. přenesená",J87,0)</f>
        <v>0</v>
      </c>
      <c r="BI87" s="172">
        <f>IF(N87="nulová",J87,0)</f>
        <v>0</v>
      </c>
      <c r="BJ87" s="18" t="s">
        <v>1767</v>
      </c>
      <c r="BK87" s="172">
        <f>ROUND(I87*H87,2)</f>
        <v>0</v>
      </c>
      <c r="BL87" s="18" t="s">
        <v>36</v>
      </c>
      <c r="BM87" s="18" t="s">
        <v>42</v>
      </c>
    </row>
    <row r="88" spans="2:47" s="1" customFormat="1" ht="13.5">
      <c r="B88" s="35"/>
      <c r="D88" s="173" t="s">
        <v>1881</v>
      </c>
      <c r="F88" s="174" t="s">
        <v>43</v>
      </c>
      <c r="I88" s="134"/>
      <c r="L88" s="35"/>
      <c r="M88" s="65"/>
      <c r="N88" s="36"/>
      <c r="O88" s="36"/>
      <c r="P88" s="36"/>
      <c r="Q88" s="36"/>
      <c r="R88" s="36"/>
      <c r="S88" s="36"/>
      <c r="T88" s="66"/>
      <c r="AT88" s="18" t="s">
        <v>1881</v>
      </c>
      <c r="AU88" s="18" t="s">
        <v>1828</v>
      </c>
    </row>
    <row r="89" spans="2:51" s="11" customFormat="1" ht="13.5">
      <c r="B89" s="176"/>
      <c r="D89" s="173" t="s">
        <v>1885</v>
      </c>
      <c r="E89" s="177" t="s">
        <v>1766</v>
      </c>
      <c r="F89" s="178" t="s">
        <v>44</v>
      </c>
      <c r="H89" s="179">
        <v>1</v>
      </c>
      <c r="I89" s="180"/>
      <c r="L89" s="176"/>
      <c r="M89" s="181"/>
      <c r="N89" s="182"/>
      <c r="O89" s="182"/>
      <c r="P89" s="182"/>
      <c r="Q89" s="182"/>
      <c r="R89" s="182"/>
      <c r="S89" s="182"/>
      <c r="T89" s="183"/>
      <c r="AT89" s="177" t="s">
        <v>1885</v>
      </c>
      <c r="AU89" s="177" t="s">
        <v>1828</v>
      </c>
      <c r="AV89" s="11" t="s">
        <v>1828</v>
      </c>
      <c r="AW89" s="11" t="s">
        <v>1783</v>
      </c>
      <c r="AX89" s="11" t="s">
        <v>1767</v>
      </c>
      <c r="AY89" s="177" t="s">
        <v>1872</v>
      </c>
    </row>
    <row r="90" spans="2:51" s="12" customFormat="1" ht="13.5">
      <c r="B90" s="184"/>
      <c r="D90" s="185" t="s">
        <v>1885</v>
      </c>
      <c r="E90" s="186" t="s">
        <v>1766</v>
      </c>
      <c r="F90" s="187" t="s">
        <v>45</v>
      </c>
      <c r="H90" s="188" t="s">
        <v>1766</v>
      </c>
      <c r="I90" s="189"/>
      <c r="L90" s="184"/>
      <c r="M90" s="190"/>
      <c r="N90" s="191"/>
      <c r="O90" s="191"/>
      <c r="P90" s="191"/>
      <c r="Q90" s="191"/>
      <c r="R90" s="191"/>
      <c r="S90" s="191"/>
      <c r="T90" s="192"/>
      <c r="AT90" s="193" t="s">
        <v>1885</v>
      </c>
      <c r="AU90" s="193" t="s">
        <v>1828</v>
      </c>
      <c r="AV90" s="12" t="s">
        <v>1767</v>
      </c>
      <c r="AW90" s="12" t="s">
        <v>1783</v>
      </c>
      <c r="AX90" s="12" t="s">
        <v>1820</v>
      </c>
      <c r="AY90" s="193" t="s">
        <v>1872</v>
      </c>
    </row>
    <row r="91" spans="2:65" s="1" customFormat="1" ht="22.5" customHeight="1">
      <c r="B91" s="160"/>
      <c r="C91" s="161" t="s">
        <v>1894</v>
      </c>
      <c r="D91" s="161" t="s">
        <v>1874</v>
      </c>
      <c r="E91" s="162" t="s">
        <v>46</v>
      </c>
      <c r="F91" s="163" t="s">
        <v>47</v>
      </c>
      <c r="G91" s="164" t="s">
        <v>35</v>
      </c>
      <c r="H91" s="165">
        <v>1</v>
      </c>
      <c r="I91" s="166"/>
      <c r="J91" s="167">
        <f>ROUND(I91*H91,2)</f>
        <v>0</v>
      </c>
      <c r="K91" s="163" t="s">
        <v>1878</v>
      </c>
      <c r="L91" s="35"/>
      <c r="M91" s="168" t="s">
        <v>1766</v>
      </c>
      <c r="N91" s="169" t="s">
        <v>1791</v>
      </c>
      <c r="O91" s="36"/>
      <c r="P91" s="170">
        <f>O91*H91</f>
        <v>0</v>
      </c>
      <c r="Q91" s="170">
        <v>0</v>
      </c>
      <c r="R91" s="170">
        <f>Q91*H91</f>
        <v>0</v>
      </c>
      <c r="S91" s="170">
        <v>0</v>
      </c>
      <c r="T91" s="171">
        <f>S91*H91</f>
        <v>0</v>
      </c>
      <c r="AR91" s="18" t="s">
        <v>36</v>
      </c>
      <c r="AT91" s="18" t="s">
        <v>1874</v>
      </c>
      <c r="AU91" s="18" t="s">
        <v>1828</v>
      </c>
      <c r="AY91" s="18" t="s">
        <v>1872</v>
      </c>
      <c r="BE91" s="172">
        <f>IF(N91="základní",J91,0)</f>
        <v>0</v>
      </c>
      <c r="BF91" s="172">
        <f>IF(N91="snížená",J91,0)</f>
        <v>0</v>
      </c>
      <c r="BG91" s="172">
        <f>IF(N91="zákl. přenesená",J91,0)</f>
        <v>0</v>
      </c>
      <c r="BH91" s="172">
        <f>IF(N91="sníž. přenesená",J91,0)</f>
        <v>0</v>
      </c>
      <c r="BI91" s="172">
        <f>IF(N91="nulová",J91,0)</f>
        <v>0</v>
      </c>
      <c r="BJ91" s="18" t="s">
        <v>1767</v>
      </c>
      <c r="BK91" s="172">
        <f>ROUND(I91*H91,2)</f>
        <v>0</v>
      </c>
      <c r="BL91" s="18" t="s">
        <v>36</v>
      </c>
      <c r="BM91" s="18" t="s">
        <v>48</v>
      </c>
    </row>
    <row r="92" spans="2:47" s="1" customFormat="1" ht="13.5">
      <c r="B92" s="35"/>
      <c r="D92" s="173" t="s">
        <v>1881</v>
      </c>
      <c r="F92" s="174" t="s">
        <v>49</v>
      </c>
      <c r="I92" s="134"/>
      <c r="L92" s="35"/>
      <c r="M92" s="65"/>
      <c r="N92" s="36"/>
      <c r="O92" s="36"/>
      <c r="P92" s="36"/>
      <c r="Q92" s="36"/>
      <c r="R92" s="36"/>
      <c r="S92" s="36"/>
      <c r="T92" s="66"/>
      <c r="AT92" s="18" t="s">
        <v>1881</v>
      </c>
      <c r="AU92" s="18" t="s">
        <v>1828</v>
      </c>
    </row>
    <row r="93" spans="2:51" s="11" customFormat="1" ht="13.5">
      <c r="B93" s="176"/>
      <c r="D93" s="185" t="s">
        <v>1885</v>
      </c>
      <c r="E93" s="194" t="s">
        <v>1766</v>
      </c>
      <c r="F93" s="195" t="s">
        <v>50</v>
      </c>
      <c r="H93" s="196">
        <v>1</v>
      </c>
      <c r="I93" s="180"/>
      <c r="L93" s="176"/>
      <c r="M93" s="181"/>
      <c r="N93" s="182"/>
      <c r="O93" s="182"/>
      <c r="P93" s="182"/>
      <c r="Q93" s="182"/>
      <c r="R93" s="182"/>
      <c r="S93" s="182"/>
      <c r="T93" s="183"/>
      <c r="AT93" s="177" t="s">
        <v>1885</v>
      </c>
      <c r="AU93" s="177" t="s">
        <v>1828</v>
      </c>
      <c r="AV93" s="11" t="s">
        <v>1828</v>
      </c>
      <c r="AW93" s="11" t="s">
        <v>1783</v>
      </c>
      <c r="AX93" s="11" t="s">
        <v>1767</v>
      </c>
      <c r="AY93" s="177" t="s">
        <v>1872</v>
      </c>
    </row>
    <row r="94" spans="2:65" s="1" customFormat="1" ht="22.5" customHeight="1">
      <c r="B94" s="160"/>
      <c r="C94" s="161" t="s">
        <v>1879</v>
      </c>
      <c r="D94" s="161" t="s">
        <v>1874</v>
      </c>
      <c r="E94" s="162" t="s">
        <v>51</v>
      </c>
      <c r="F94" s="163" t="s">
        <v>52</v>
      </c>
      <c r="G94" s="164" t="s">
        <v>35</v>
      </c>
      <c r="H94" s="165">
        <v>1</v>
      </c>
      <c r="I94" s="166"/>
      <c r="J94" s="167">
        <f>ROUND(I94*H94,2)</f>
        <v>0</v>
      </c>
      <c r="K94" s="163" t="s">
        <v>1878</v>
      </c>
      <c r="L94" s="35"/>
      <c r="M94" s="168" t="s">
        <v>1766</v>
      </c>
      <c r="N94" s="169" t="s">
        <v>1791</v>
      </c>
      <c r="O94" s="36"/>
      <c r="P94" s="170">
        <f>O94*H94</f>
        <v>0</v>
      </c>
      <c r="Q94" s="170">
        <v>0</v>
      </c>
      <c r="R94" s="170">
        <f>Q94*H94</f>
        <v>0</v>
      </c>
      <c r="S94" s="170">
        <v>0</v>
      </c>
      <c r="T94" s="171">
        <f>S94*H94</f>
        <v>0</v>
      </c>
      <c r="AR94" s="18" t="s">
        <v>36</v>
      </c>
      <c r="AT94" s="18" t="s">
        <v>1874</v>
      </c>
      <c r="AU94" s="18" t="s">
        <v>1828</v>
      </c>
      <c r="AY94" s="18" t="s">
        <v>1872</v>
      </c>
      <c r="BE94" s="172">
        <f>IF(N94="základní",J94,0)</f>
        <v>0</v>
      </c>
      <c r="BF94" s="172">
        <f>IF(N94="snížená",J94,0)</f>
        <v>0</v>
      </c>
      <c r="BG94" s="172">
        <f>IF(N94="zákl. přenesená",J94,0)</f>
        <v>0</v>
      </c>
      <c r="BH94" s="172">
        <f>IF(N94="sníž. přenesená",J94,0)</f>
        <v>0</v>
      </c>
      <c r="BI94" s="172">
        <f>IF(N94="nulová",J94,0)</f>
        <v>0</v>
      </c>
      <c r="BJ94" s="18" t="s">
        <v>1767</v>
      </c>
      <c r="BK94" s="172">
        <f>ROUND(I94*H94,2)</f>
        <v>0</v>
      </c>
      <c r="BL94" s="18" t="s">
        <v>36</v>
      </c>
      <c r="BM94" s="18" t="s">
        <v>53</v>
      </c>
    </row>
    <row r="95" spans="2:47" s="1" customFormat="1" ht="13.5">
      <c r="B95" s="35"/>
      <c r="D95" s="173" t="s">
        <v>1881</v>
      </c>
      <c r="F95" s="174" t="s">
        <v>54</v>
      </c>
      <c r="I95" s="134"/>
      <c r="L95" s="35"/>
      <c r="M95" s="65"/>
      <c r="N95" s="36"/>
      <c r="O95" s="36"/>
      <c r="P95" s="36"/>
      <c r="Q95" s="36"/>
      <c r="R95" s="36"/>
      <c r="S95" s="36"/>
      <c r="T95" s="66"/>
      <c r="AT95" s="18" t="s">
        <v>1881</v>
      </c>
      <c r="AU95" s="18" t="s">
        <v>1828</v>
      </c>
    </row>
    <row r="96" spans="2:51" s="11" customFormat="1" ht="13.5">
      <c r="B96" s="176"/>
      <c r="D96" s="173" t="s">
        <v>1885</v>
      </c>
      <c r="E96" s="177" t="s">
        <v>1766</v>
      </c>
      <c r="F96" s="178" t="s">
        <v>55</v>
      </c>
      <c r="H96" s="179">
        <v>1</v>
      </c>
      <c r="I96" s="180"/>
      <c r="L96" s="176"/>
      <c r="M96" s="181"/>
      <c r="N96" s="182"/>
      <c r="O96" s="182"/>
      <c r="P96" s="182"/>
      <c r="Q96" s="182"/>
      <c r="R96" s="182"/>
      <c r="S96" s="182"/>
      <c r="T96" s="183"/>
      <c r="AT96" s="177" t="s">
        <v>1885</v>
      </c>
      <c r="AU96" s="177" t="s">
        <v>1828</v>
      </c>
      <c r="AV96" s="11" t="s">
        <v>1828</v>
      </c>
      <c r="AW96" s="11" t="s">
        <v>1783</v>
      </c>
      <c r="AX96" s="11" t="s">
        <v>1767</v>
      </c>
      <c r="AY96" s="177" t="s">
        <v>1872</v>
      </c>
    </row>
    <row r="97" spans="2:51" s="12" customFormat="1" ht="13.5">
      <c r="B97" s="184"/>
      <c r="D97" s="185" t="s">
        <v>1885</v>
      </c>
      <c r="E97" s="186" t="s">
        <v>1766</v>
      </c>
      <c r="F97" s="187" t="s">
        <v>56</v>
      </c>
      <c r="H97" s="188" t="s">
        <v>1766</v>
      </c>
      <c r="I97" s="189"/>
      <c r="L97" s="184"/>
      <c r="M97" s="190"/>
      <c r="N97" s="191"/>
      <c r="O97" s="191"/>
      <c r="P97" s="191"/>
      <c r="Q97" s="191"/>
      <c r="R97" s="191"/>
      <c r="S97" s="191"/>
      <c r="T97" s="192"/>
      <c r="AT97" s="193" t="s">
        <v>1885</v>
      </c>
      <c r="AU97" s="193" t="s">
        <v>1828</v>
      </c>
      <c r="AV97" s="12" t="s">
        <v>1767</v>
      </c>
      <c r="AW97" s="12" t="s">
        <v>1783</v>
      </c>
      <c r="AX97" s="12" t="s">
        <v>1820</v>
      </c>
      <c r="AY97" s="193" t="s">
        <v>1872</v>
      </c>
    </row>
    <row r="98" spans="2:65" s="1" customFormat="1" ht="22.5" customHeight="1">
      <c r="B98" s="160"/>
      <c r="C98" s="161" t="s">
        <v>1907</v>
      </c>
      <c r="D98" s="161" t="s">
        <v>1874</v>
      </c>
      <c r="E98" s="162" t="s">
        <v>57</v>
      </c>
      <c r="F98" s="163" t="s">
        <v>58</v>
      </c>
      <c r="G98" s="164" t="s">
        <v>35</v>
      </c>
      <c r="H98" s="165">
        <v>1</v>
      </c>
      <c r="I98" s="166"/>
      <c r="J98" s="167">
        <f>ROUND(I98*H98,2)</f>
        <v>0</v>
      </c>
      <c r="K98" s="163" t="s">
        <v>1878</v>
      </c>
      <c r="L98" s="35"/>
      <c r="M98" s="168" t="s">
        <v>1766</v>
      </c>
      <c r="N98" s="169" t="s">
        <v>1791</v>
      </c>
      <c r="O98" s="36"/>
      <c r="P98" s="170">
        <f>O98*H98</f>
        <v>0</v>
      </c>
      <c r="Q98" s="170">
        <v>0</v>
      </c>
      <c r="R98" s="170">
        <f>Q98*H98</f>
        <v>0</v>
      </c>
      <c r="S98" s="170">
        <v>0</v>
      </c>
      <c r="T98" s="171">
        <f>S98*H98</f>
        <v>0</v>
      </c>
      <c r="AR98" s="18" t="s">
        <v>36</v>
      </c>
      <c r="AT98" s="18" t="s">
        <v>1874</v>
      </c>
      <c r="AU98" s="18" t="s">
        <v>1828</v>
      </c>
      <c r="AY98" s="18" t="s">
        <v>1872</v>
      </c>
      <c r="BE98" s="172">
        <f>IF(N98="základní",J98,0)</f>
        <v>0</v>
      </c>
      <c r="BF98" s="172">
        <f>IF(N98="snížená",J98,0)</f>
        <v>0</v>
      </c>
      <c r="BG98" s="172">
        <f>IF(N98="zákl. přenesená",J98,0)</f>
        <v>0</v>
      </c>
      <c r="BH98" s="172">
        <f>IF(N98="sníž. přenesená",J98,0)</f>
        <v>0</v>
      </c>
      <c r="BI98" s="172">
        <f>IF(N98="nulová",J98,0)</f>
        <v>0</v>
      </c>
      <c r="BJ98" s="18" t="s">
        <v>1767</v>
      </c>
      <c r="BK98" s="172">
        <f>ROUND(I98*H98,2)</f>
        <v>0</v>
      </c>
      <c r="BL98" s="18" t="s">
        <v>36</v>
      </c>
      <c r="BM98" s="18" t="s">
        <v>59</v>
      </c>
    </row>
    <row r="99" spans="2:47" s="1" customFormat="1" ht="27">
      <c r="B99" s="35"/>
      <c r="D99" s="173" t="s">
        <v>1881</v>
      </c>
      <c r="F99" s="174" t="s">
        <v>60</v>
      </c>
      <c r="I99" s="134"/>
      <c r="L99" s="35"/>
      <c r="M99" s="65"/>
      <c r="N99" s="36"/>
      <c r="O99" s="36"/>
      <c r="P99" s="36"/>
      <c r="Q99" s="36"/>
      <c r="R99" s="36"/>
      <c r="S99" s="36"/>
      <c r="T99" s="66"/>
      <c r="AT99" s="18" t="s">
        <v>1881</v>
      </c>
      <c r="AU99" s="18" t="s">
        <v>1828</v>
      </c>
    </row>
    <row r="100" spans="2:51" s="11" customFormat="1" ht="13.5">
      <c r="B100" s="176"/>
      <c r="D100" s="173" t="s">
        <v>1885</v>
      </c>
      <c r="E100" s="177" t="s">
        <v>1766</v>
      </c>
      <c r="F100" s="178" t="s">
        <v>61</v>
      </c>
      <c r="H100" s="179">
        <v>1</v>
      </c>
      <c r="I100" s="180"/>
      <c r="L100" s="176"/>
      <c r="M100" s="181"/>
      <c r="N100" s="182"/>
      <c r="O100" s="182"/>
      <c r="P100" s="182"/>
      <c r="Q100" s="182"/>
      <c r="R100" s="182"/>
      <c r="S100" s="182"/>
      <c r="T100" s="183"/>
      <c r="AT100" s="177" t="s">
        <v>1885</v>
      </c>
      <c r="AU100" s="177" t="s">
        <v>1828</v>
      </c>
      <c r="AV100" s="11" t="s">
        <v>1828</v>
      </c>
      <c r="AW100" s="11" t="s">
        <v>1783</v>
      </c>
      <c r="AX100" s="11" t="s">
        <v>1767</v>
      </c>
      <c r="AY100" s="177" t="s">
        <v>1872</v>
      </c>
    </row>
    <row r="101" spans="2:51" s="12" customFormat="1" ht="13.5">
      <c r="B101" s="184"/>
      <c r="D101" s="173" t="s">
        <v>1885</v>
      </c>
      <c r="E101" s="197" t="s">
        <v>1766</v>
      </c>
      <c r="F101" s="198" t="s">
        <v>62</v>
      </c>
      <c r="H101" s="193" t="s">
        <v>1766</v>
      </c>
      <c r="I101" s="189"/>
      <c r="L101" s="184"/>
      <c r="M101" s="190"/>
      <c r="N101" s="191"/>
      <c r="O101" s="191"/>
      <c r="P101" s="191"/>
      <c r="Q101" s="191"/>
      <c r="R101" s="191"/>
      <c r="S101" s="191"/>
      <c r="T101" s="192"/>
      <c r="AT101" s="193" t="s">
        <v>1885</v>
      </c>
      <c r="AU101" s="193" t="s">
        <v>1828</v>
      </c>
      <c r="AV101" s="12" t="s">
        <v>1767</v>
      </c>
      <c r="AW101" s="12" t="s">
        <v>1783</v>
      </c>
      <c r="AX101" s="12" t="s">
        <v>1820</v>
      </c>
      <c r="AY101" s="193" t="s">
        <v>1872</v>
      </c>
    </row>
    <row r="102" spans="2:63" s="10" customFormat="1" ht="29.25" customHeight="1">
      <c r="B102" s="146"/>
      <c r="D102" s="157" t="s">
        <v>1819</v>
      </c>
      <c r="E102" s="158" t="s">
        <v>63</v>
      </c>
      <c r="F102" s="158" t="s">
        <v>64</v>
      </c>
      <c r="I102" s="149"/>
      <c r="J102" s="159">
        <f>BK102</f>
        <v>0</v>
      </c>
      <c r="L102" s="146"/>
      <c r="M102" s="151"/>
      <c r="N102" s="152"/>
      <c r="O102" s="152"/>
      <c r="P102" s="153">
        <f>SUM(P103:P121)</f>
        <v>0</v>
      </c>
      <c r="Q102" s="152"/>
      <c r="R102" s="153">
        <f>SUM(R103:R121)</f>
        <v>0</v>
      </c>
      <c r="S102" s="152"/>
      <c r="T102" s="154">
        <f>SUM(T103:T121)</f>
        <v>0</v>
      </c>
      <c r="AR102" s="147" t="s">
        <v>1907</v>
      </c>
      <c r="AT102" s="155" t="s">
        <v>1819</v>
      </c>
      <c r="AU102" s="155" t="s">
        <v>1767</v>
      </c>
      <c r="AY102" s="147" t="s">
        <v>1872</v>
      </c>
      <c r="BK102" s="156">
        <f>SUM(BK103:BK121)</f>
        <v>0</v>
      </c>
    </row>
    <row r="103" spans="2:65" s="1" customFormat="1" ht="22.5" customHeight="1">
      <c r="B103" s="160"/>
      <c r="C103" s="161" t="s">
        <v>1917</v>
      </c>
      <c r="D103" s="161" t="s">
        <v>1874</v>
      </c>
      <c r="E103" s="162" t="s">
        <v>65</v>
      </c>
      <c r="F103" s="163" t="s">
        <v>66</v>
      </c>
      <c r="G103" s="164" t="s">
        <v>1347</v>
      </c>
      <c r="H103" s="165">
        <v>2</v>
      </c>
      <c r="I103" s="166"/>
      <c r="J103" s="167">
        <f>ROUND(I103*H103,2)</f>
        <v>0</v>
      </c>
      <c r="K103" s="163" t="s">
        <v>1878</v>
      </c>
      <c r="L103" s="35"/>
      <c r="M103" s="168" t="s">
        <v>1766</v>
      </c>
      <c r="N103" s="169" t="s">
        <v>1791</v>
      </c>
      <c r="O103" s="36"/>
      <c r="P103" s="170">
        <f>O103*H103</f>
        <v>0</v>
      </c>
      <c r="Q103" s="170">
        <v>0</v>
      </c>
      <c r="R103" s="170">
        <f>Q103*H103</f>
        <v>0</v>
      </c>
      <c r="S103" s="170">
        <v>0</v>
      </c>
      <c r="T103" s="171">
        <f>S103*H103</f>
        <v>0</v>
      </c>
      <c r="AR103" s="18" t="s">
        <v>36</v>
      </c>
      <c r="AT103" s="18" t="s">
        <v>1874</v>
      </c>
      <c r="AU103" s="18" t="s">
        <v>1828</v>
      </c>
      <c r="AY103" s="18" t="s">
        <v>1872</v>
      </c>
      <c r="BE103" s="172">
        <f>IF(N103="základní",J103,0)</f>
        <v>0</v>
      </c>
      <c r="BF103" s="172">
        <f>IF(N103="snížená",J103,0)</f>
        <v>0</v>
      </c>
      <c r="BG103" s="172">
        <f>IF(N103="zákl. přenesená",J103,0)</f>
        <v>0</v>
      </c>
      <c r="BH103" s="172">
        <f>IF(N103="sníž. přenesená",J103,0)</f>
        <v>0</v>
      </c>
      <c r="BI103" s="172">
        <f>IF(N103="nulová",J103,0)</f>
        <v>0</v>
      </c>
      <c r="BJ103" s="18" t="s">
        <v>1767</v>
      </c>
      <c r="BK103" s="172">
        <f>ROUND(I103*H103,2)</f>
        <v>0</v>
      </c>
      <c r="BL103" s="18" t="s">
        <v>36</v>
      </c>
      <c r="BM103" s="18" t="s">
        <v>67</v>
      </c>
    </row>
    <row r="104" spans="2:47" s="1" customFormat="1" ht="13.5">
      <c r="B104" s="35"/>
      <c r="D104" s="173" t="s">
        <v>1881</v>
      </c>
      <c r="F104" s="174" t="s">
        <v>68</v>
      </c>
      <c r="I104" s="134"/>
      <c r="L104" s="35"/>
      <c r="M104" s="65"/>
      <c r="N104" s="36"/>
      <c r="O104" s="36"/>
      <c r="P104" s="36"/>
      <c r="Q104" s="36"/>
      <c r="R104" s="36"/>
      <c r="S104" s="36"/>
      <c r="T104" s="66"/>
      <c r="AT104" s="18" t="s">
        <v>1881</v>
      </c>
      <c r="AU104" s="18" t="s">
        <v>1828</v>
      </c>
    </row>
    <row r="105" spans="2:51" s="11" customFormat="1" ht="13.5">
      <c r="B105" s="176"/>
      <c r="D105" s="173" t="s">
        <v>1885</v>
      </c>
      <c r="E105" s="177" t="s">
        <v>1766</v>
      </c>
      <c r="F105" s="178" t="s">
        <v>69</v>
      </c>
      <c r="H105" s="179">
        <v>1</v>
      </c>
      <c r="I105" s="180"/>
      <c r="L105" s="176"/>
      <c r="M105" s="181"/>
      <c r="N105" s="182"/>
      <c r="O105" s="182"/>
      <c r="P105" s="182"/>
      <c r="Q105" s="182"/>
      <c r="R105" s="182"/>
      <c r="S105" s="182"/>
      <c r="T105" s="183"/>
      <c r="AT105" s="177" t="s">
        <v>1885</v>
      </c>
      <c r="AU105" s="177" t="s">
        <v>1828</v>
      </c>
      <c r="AV105" s="11" t="s">
        <v>1828</v>
      </c>
      <c r="AW105" s="11" t="s">
        <v>1783</v>
      </c>
      <c r="AX105" s="11" t="s">
        <v>1820</v>
      </c>
      <c r="AY105" s="177" t="s">
        <v>1872</v>
      </c>
    </row>
    <row r="106" spans="2:51" s="11" customFormat="1" ht="13.5">
      <c r="B106" s="176"/>
      <c r="D106" s="173" t="s">
        <v>1885</v>
      </c>
      <c r="E106" s="177" t="s">
        <v>1766</v>
      </c>
      <c r="F106" s="178" t="s">
        <v>70</v>
      </c>
      <c r="H106" s="179">
        <v>1</v>
      </c>
      <c r="I106" s="180"/>
      <c r="L106" s="176"/>
      <c r="M106" s="181"/>
      <c r="N106" s="182"/>
      <c r="O106" s="182"/>
      <c r="P106" s="182"/>
      <c r="Q106" s="182"/>
      <c r="R106" s="182"/>
      <c r="S106" s="182"/>
      <c r="T106" s="183"/>
      <c r="AT106" s="177" t="s">
        <v>1885</v>
      </c>
      <c r="AU106" s="177" t="s">
        <v>1828</v>
      </c>
      <c r="AV106" s="11" t="s">
        <v>1828</v>
      </c>
      <c r="AW106" s="11" t="s">
        <v>1783</v>
      </c>
      <c r="AX106" s="11" t="s">
        <v>1820</v>
      </c>
      <c r="AY106" s="177" t="s">
        <v>1872</v>
      </c>
    </row>
    <row r="107" spans="2:51" s="13" customFormat="1" ht="13.5">
      <c r="B107" s="199"/>
      <c r="D107" s="185" t="s">
        <v>1885</v>
      </c>
      <c r="E107" s="200" t="s">
        <v>1766</v>
      </c>
      <c r="F107" s="201" t="s">
        <v>1916</v>
      </c>
      <c r="H107" s="202">
        <v>2</v>
      </c>
      <c r="I107" s="203"/>
      <c r="L107" s="199"/>
      <c r="M107" s="204"/>
      <c r="N107" s="205"/>
      <c r="O107" s="205"/>
      <c r="P107" s="205"/>
      <c r="Q107" s="205"/>
      <c r="R107" s="205"/>
      <c r="S107" s="205"/>
      <c r="T107" s="206"/>
      <c r="AT107" s="207" t="s">
        <v>1885</v>
      </c>
      <c r="AU107" s="207" t="s">
        <v>1828</v>
      </c>
      <c r="AV107" s="13" t="s">
        <v>1879</v>
      </c>
      <c r="AW107" s="13" t="s">
        <v>1783</v>
      </c>
      <c r="AX107" s="13" t="s">
        <v>1767</v>
      </c>
      <c r="AY107" s="207" t="s">
        <v>1872</v>
      </c>
    </row>
    <row r="108" spans="2:65" s="1" customFormat="1" ht="22.5" customHeight="1">
      <c r="B108" s="160"/>
      <c r="C108" s="161" t="s">
        <v>1925</v>
      </c>
      <c r="D108" s="161" t="s">
        <v>1874</v>
      </c>
      <c r="E108" s="162" t="s">
        <v>71</v>
      </c>
      <c r="F108" s="163" t="s">
        <v>72</v>
      </c>
      <c r="G108" s="164" t="s">
        <v>1347</v>
      </c>
      <c r="H108" s="165">
        <v>6</v>
      </c>
      <c r="I108" s="166"/>
      <c r="J108" s="167">
        <f>ROUND(I108*H108,2)</f>
        <v>0</v>
      </c>
      <c r="K108" s="163" t="s">
        <v>1878</v>
      </c>
      <c r="L108" s="35"/>
      <c r="M108" s="168" t="s">
        <v>1766</v>
      </c>
      <c r="N108" s="169" t="s">
        <v>1791</v>
      </c>
      <c r="O108" s="36"/>
      <c r="P108" s="170">
        <f>O108*H108</f>
        <v>0</v>
      </c>
      <c r="Q108" s="170">
        <v>0</v>
      </c>
      <c r="R108" s="170">
        <f>Q108*H108</f>
        <v>0</v>
      </c>
      <c r="S108" s="170">
        <v>0</v>
      </c>
      <c r="T108" s="171">
        <f>S108*H108</f>
        <v>0</v>
      </c>
      <c r="AR108" s="18" t="s">
        <v>36</v>
      </c>
      <c r="AT108" s="18" t="s">
        <v>1874</v>
      </c>
      <c r="AU108" s="18" t="s">
        <v>1828</v>
      </c>
      <c r="AY108" s="18" t="s">
        <v>1872</v>
      </c>
      <c r="BE108" s="172">
        <f>IF(N108="základní",J108,0)</f>
        <v>0</v>
      </c>
      <c r="BF108" s="172">
        <f>IF(N108="snížená",J108,0)</f>
        <v>0</v>
      </c>
      <c r="BG108" s="172">
        <f>IF(N108="zákl. přenesená",J108,0)</f>
        <v>0</v>
      </c>
      <c r="BH108" s="172">
        <f>IF(N108="sníž. přenesená",J108,0)</f>
        <v>0</v>
      </c>
      <c r="BI108" s="172">
        <f>IF(N108="nulová",J108,0)</f>
        <v>0</v>
      </c>
      <c r="BJ108" s="18" t="s">
        <v>1767</v>
      </c>
      <c r="BK108" s="172">
        <f>ROUND(I108*H108,2)</f>
        <v>0</v>
      </c>
      <c r="BL108" s="18" t="s">
        <v>36</v>
      </c>
      <c r="BM108" s="18" t="s">
        <v>73</v>
      </c>
    </row>
    <row r="109" spans="2:47" s="1" customFormat="1" ht="13.5">
      <c r="B109" s="35"/>
      <c r="D109" s="173" t="s">
        <v>1881</v>
      </c>
      <c r="F109" s="174" t="s">
        <v>74</v>
      </c>
      <c r="I109" s="134"/>
      <c r="L109" s="35"/>
      <c r="M109" s="65"/>
      <c r="N109" s="36"/>
      <c r="O109" s="36"/>
      <c r="P109" s="36"/>
      <c r="Q109" s="36"/>
      <c r="R109" s="36"/>
      <c r="S109" s="36"/>
      <c r="T109" s="66"/>
      <c r="AT109" s="18" t="s">
        <v>1881</v>
      </c>
      <c r="AU109" s="18" t="s">
        <v>1828</v>
      </c>
    </row>
    <row r="110" spans="2:51" s="11" customFormat="1" ht="13.5">
      <c r="B110" s="176"/>
      <c r="D110" s="173" t="s">
        <v>1885</v>
      </c>
      <c r="E110" s="177" t="s">
        <v>1766</v>
      </c>
      <c r="F110" s="178" t="s">
        <v>75</v>
      </c>
      <c r="H110" s="179">
        <v>2</v>
      </c>
      <c r="I110" s="180"/>
      <c r="L110" s="176"/>
      <c r="M110" s="181"/>
      <c r="N110" s="182"/>
      <c r="O110" s="182"/>
      <c r="P110" s="182"/>
      <c r="Q110" s="182"/>
      <c r="R110" s="182"/>
      <c r="S110" s="182"/>
      <c r="T110" s="183"/>
      <c r="AT110" s="177" t="s">
        <v>1885</v>
      </c>
      <c r="AU110" s="177" t="s">
        <v>1828</v>
      </c>
      <c r="AV110" s="11" t="s">
        <v>1828</v>
      </c>
      <c r="AW110" s="11" t="s">
        <v>1783</v>
      </c>
      <c r="AX110" s="11" t="s">
        <v>1820</v>
      </c>
      <c r="AY110" s="177" t="s">
        <v>1872</v>
      </c>
    </row>
    <row r="111" spans="2:51" s="12" customFormat="1" ht="27">
      <c r="B111" s="184"/>
      <c r="D111" s="173" t="s">
        <v>1885</v>
      </c>
      <c r="E111" s="197" t="s">
        <v>1766</v>
      </c>
      <c r="F111" s="198" t="s">
        <v>76</v>
      </c>
      <c r="H111" s="193" t="s">
        <v>1766</v>
      </c>
      <c r="I111" s="189"/>
      <c r="L111" s="184"/>
      <c r="M111" s="190"/>
      <c r="N111" s="191"/>
      <c r="O111" s="191"/>
      <c r="P111" s="191"/>
      <c r="Q111" s="191"/>
      <c r="R111" s="191"/>
      <c r="S111" s="191"/>
      <c r="T111" s="192"/>
      <c r="AT111" s="193" t="s">
        <v>1885</v>
      </c>
      <c r="AU111" s="193" t="s">
        <v>1828</v>
      </c>
      <c r="AV111" s="12" t="s">
        <v>1767</v>
      </c>
      <c r="AW111" s="12" t="s">
        <v>1783</v>
      </c>
      <c r="AX111" s="12" t="s">
        <v>1820</v>
      </c>
      <c r="AY111" s="193" t="s">
        <v>1872</v>
      </c>
    </row>
    <row r="112" spans="2:51" s="11" customFormat="1" ht="13.5">
      <c r="B112" s="176"/>
      <c r="D112" s="173" t="s">
        <v>1885</v>
      </c>
      <c r="E112" s="177" t="s">
        <v>1766</v>
      </c>
      <c r="F112" s="178" t="s">
        <v>75</v>
      </c>
      <c r="H112" s="179">
        <v>2</v>
      </c>
      <c r="I112" s="180"/>
      <c r="L112" s="176"/>
      <c r="M112" s="181"/>
      <c r="N112" s="182"/>
      <c r="O112" s="182"/>
      <c r="P112" s="182"/>
      <c r="Q112" s="182"/>
      <c r="R112" s="182"/>
      <c r="S112" s="182"/>
      <c r="T112" s="183"/>
      <c r="AT112" s="177" t="s">
        <v>1885</v>
      </c>
      <c r="AU112" s="177" t="s">
        <v>1828</v>
      </c>
      <c r="AV112" s="11" t="s">
        <v>1828</v>
      </c>
      <c r="AW112" s="11" t="s">
        <v>1783</v>
      </c>
      <c r="AX112" s="11" t="s">
        <v>1820</v>
      </c>
      <c r="AY112" s="177" t="s">
        <v>1872</v>
      </c>
    </row>
    <row r="113" spans="2:51" s="12" customFormat="1" ht="27">
      <c r="B113" s="184"/>
      <c r="D113" s="173" t="s">
        <v>1885</v>
      </c>
      <c r="E113" s="197" t="s">
        <v>1766</v>
      </c>
      <c r="F113" s="198" t="s">
        <v>77</v>
      </c>
      <c r="H113" s="193" t="s">
        <v>1766</v>
      </c>
      <c r="I113" s="189"/>
      <c r="L113" s="184"/>
      <c r="M113" s="190"/>
      <c r="N113" s="191"/>
      <c r="O113" s="191"/>
      <c r="P113" s="191"/>
      <c r="Q113" s="191"/>
      <c r="R113" s="191"/>
      <c r="S113" s="191"/>
      <c r="T113" s="192"/>
      <c r="AT113" s="193" t="s">
        <v>1885</v>
      </c>
      <c r="AU113" s="193" t="s">
        <v>1828</v>
      </c>
      <c r="AV113" s="12" t="s">
        <v>1767</v>
      </c>
      <c r="AW113" s="12" t="s">
        <v>1783</v>
      </c>
      <c r="AX113" s="12" t="s">
        <v>1820</v>
      </c>
      <c r="AY113" s="193" t="s">
        <v>1872</v>
      </c>
    </row>
    <row r="114" spans="2:51" s="11" customFormat="1" ht="13.5">
      <c r="B114" s="176"/>
      <c r="D114" s="173" t="s">
        <v>1885</v>
      </c>
      <c r="E114" s="177" t="s">
        <v>1766</v>
      </c>
      <c r="F114" s="178" t="s">
        <v>78</v>
      </c>
      <c r="H114" s="179">
        <v>2</v>
      </c>
      <c r="I114" s="180"/>
      <c r="L114" s="176"/>
      <c r="M114" s="181"/>
      <c r="N114" s="182"/>
      <c r="O114" s="182"/>
      <c r="P114" s="182"/>
      <c r="Q114" s="182"/>
      <c r="R114" s="182"/>
      <c r="S114" s="182"/>
      <c r="T114" s="183"/>
      <c r="AT114" s="177" t="s">
        <v>1885</v>
      </c>
      <c r="AU114" s="177" t="s">
        <v>1828</v>
      </c>
      <c r="AV114" s="11" t="s">
        <v>1828</v>
      </c>
      <c r="AW114" s="11" t="s">
        <v>1783</v>
      </c>
      <c r="AX114" s="11" t="s">
        <v>1820</v>
      </c>
      <c r="AY114" s="177" t="s">
        <v>1872</v>
      </c>
    </row>
    <row r="115" spans="2:51" s="12" customFormat="1" ht="13.5">
      <c r="B115" s="184"/>
      <c r="D115" s="173" t="s">
        <v>1885</v>
      </c>
      <c r="E115" s="197" t="s">
        <v>1766</v>
      </c>
      <c r="F115" s="198" t="s">
        <v>79</v>
      </c>
      <c r="H115" s="193" t="s">
        <v>1766</v>
      </c>
      <c r="I115" s="189"/>
      <c r="L115" s="184"/>
      <c r="M115" s="190"/>
      <c r="N115" s="191"/>
      <c r="O115" s="191"/>
      <c r="P115" s="191"/>
      <c r="Q115" s="191"/>
      <c r="R115" s="191"/>
      <c r="S115" s="191"/>
      <c r="T115" s="192"/>
      <c r="AT115" s="193" t="s">
        <v>1885</v>
      </c>
      <c r="AU115" s="193" t="s">
        <v>1828</v>
      </c>
      <c r="AV115" s="12" t="s">
        <v>1767</v>
      </c>
      <c r="AW115" s="12" t="s">
        <v>1783</v>
      </c>
      <c r="AX115" s="12" t="s">
        <v>1820</v>
      </c>
      <c r="AY115" s="193" t="s">
        <v>1872</v>
      </c>
    </row>
    <row r="116" spans="2:51" s="13" customFormat="1" ht="13.5">
      <c r="B116" s="199"/>
      <c r="D116" s="185" t="s">
        <v>1885</v>
      </c>
      <c r="E116" s="200" t="s">
        <v>1766</v>
      </c>
      <c r="F116" s="201" t="s">
        <v>1916</v>
      </c>
      <c r="H116" s="202">
        <v>6</v>
      </c>
      <c r="I116" s="203"/>
      <c r="L116" s="199"/>
      <c r="M116" s="204"/>
      <c r="N116" s="205"/>
      <c r="O116" s="205"/>
      <c r="P116" s="205"/>
      <c r="Q116" s="205"/>
      <c r="R116" s="205"/>
      <c r="S116" s="205"/>
      <c r="T116" s="206"/>
      <c r="AT116" s="207" t="s">
        <v>1885</v>
      </c>
      <c r="AU116" s="207" t="s">
        <v>1828</v>
      </c>
      <c r="AV116" s="13" t="s">
        <v>1879</v>
      </c>
      <c r="AW116" s="13" t="s">
        <v>1783</v>
      </c>
      <c r="AX116" s="13" t="s">
        <v>1767</v>
      </c>
      <c r="AY116" s="207" t="s">
        <v>1872</v>
      </c>
    </row>
    <row r="117" spans="2:65" s="1" customFormat="1" ht="22.5" customHeight="1">
      <c r="B117" s="160"/>
      <c r="C117" s="161" t="s">
        <v>1933</v>
      </c>
      <c r="D117" s="161" t="s">
        <v>1874</v>
      </c>
      <c r="E117" s="162" t="s">
        <v>80</v>
      </c>
      <c r="F117" s="163" t="s">
        <v>81</v>
      </c>
      <c r="G117" s="164" t="s">
        <v>1347</v>
      </c>
      <c r="H117" s="165">
        <v>2</v>
      </c>
      <c r="I117" s="166"/>
      <c r="J117" s="167">
        <f>ROUND(I117*H117,2)</f>
        <v>0</v>
      </c>
      <c r="K117" s="163" t="s">
        <v>1878</v>
      </c>
      <c r="L117" s="35"/>
      <c r="M117" s="168" t="s">
        <v>1766</v>
      </c>
      <c r="N117" s="169" t="s">
        <v>1791</v>
      </c>
      <c r="O117" s="36"/>
      <c r="P117" s="170">
        <f>O117*H117</f>
        <v>0</v>
      </c>
      <c r="Q117" s="170">
        <v>0</v>
      </c>
      <c r="R117" s="170">
        <f>Q117*H117</f>
        <v>0</v>
      </c>
      <c r="S117" s="170">
        <v>0</v>
      </c>
      <c r="T117" s="171">
        <f>S117*H117</f>
        <v>0</v>
      </c>
      <c r="AR117" s="18" t="s">
        <v>36</v>
      </c>
      <c r="AT117" s="18" t="s">
        <v>1874</v>
      </c>
      <c r="AU117" s="18" t="s">
        <v>1828</v>
      </c>
      <c r="AY117" s="18" t="s">
        <v>1872</v>
      </c>
      <c r="BE117" s="172">
        <f>IF(N117="základní",J117,0)</f>
        <v>0</v>
      </c>
      <c r="BF117" s="172">
        <f>IF(N117="snížená",J117,0)</f>
        <v>0</v>
      </c>
      <c r="BG117" s="172">
        <f>IF(N117="zákl. přenesená",J117,0)</f>
        <v>0</v>
      </c>
      <c r="BH117" s="172">
        <f>IF(N117="sníž. přenesená",J117,0)</f>
        <v>0</v>
      </c>
      <c r="BI117" s="172">
        <f>IF(N117="nulová",J117,0)</f>
        <v>0</v>
      </c>
      <c r="BJ117" s="18" t="s">
        <v>1767</v>
      </c>
      <c r="BK117" s="172">
        <f>ROUND(I117*H117,2)</f>
        <v>0</v>
      </c>
      <c r="BL117" s="18" t="s">
        <v>36</v>
      </c>
      <c r="BM117" s="18" t="s">
        <v>82</v>
      </c>
    </row>
    <row r="118" spans="2:47" s="1" customFormat="1" ht="13.5">
      <c r="B118" s="35"/>
      <c r="D118" s="173" t="s">
        <v>1881</v>
      </c>
      <c r="F118" s="174" t="s">
        <v>83</v>
      </c>
      <c r="I118" s="134"/>
      <c r="L118" s="35"/>
      <c r="M118" s="65"/>
      <c r="N118" s="36"/>
      <c r="O118" s="36"/>
      <c r="P118" s="36"/>
      <c r="Q118" s="36"/>
      <c r="R118" s="36"/>
      <c r="S118" s="36"/>
      <c r="T118" s="66"/>
      <c r="AT118" s="18" t="s">
        <v>1881</v>
      </c>
      <c r="AU118" s="18" t="s">
        <v>1828</v>
      </c>
    </row>
    <row r="119" spans="2:51" s="11" customFormat="1" ht="13.5">
      <c r="B119" s="176"/>
      <c r="D119" s="173" t="s">
        <v>1885</v>
      </c>
      <c r="E119" s="177" t="s">
        <v>1766</v>
      </c>
      <c r="F119" s="178" t="s">
        <v>69</v>
      </c>
      <c r="H119" s="179">
        <v>1</v>
      </c>
      <c r="I119" s="180"/>
      <c r="L119" s="176"/>
      <c r="M119" s="181"/>
      <c r="N119" s="182"/>
      <c r="O119" s="182"/>
      <c r="P119" s="182"/>
      <c r="Q119" s="182"/>
      <c r="R119" s="182"/>
      <c r="S119" s="182"/>
      <c r="T119" s="183"/>
      <c r="AT119" s="177" t="s">
        <v>1885</v>
      </c>
      <c r="AU119" s="177" t="s">
        <v>1828</v>
      </c>
      <c r="AV119" s="11" t="s">
        <v>1828</v>
      </c>
      <c r="AW119" s="11" t="s">
        <v>1783</v>
      </c>
      <c r="AX119" s="11" t="s">
        <v>1820</v>
      </c>
      <c r="AY119" s="177" t="s">
        <v>1872</v>
      </c>
    </row>
    <row r="120" spans="2:51" s="11" customFormat="1" ht="13.5">
      <c r="B120" s="176"/>
      <c r="D120" s="173" t="s">
        <v>1885</v>
      </c>
      <c r="E120" s="177" t="s">
        <v>1766</v>
      </c>
      <c r="F120" s="178" t="s">
        <v>70</v>
      </c>
      <c r="H120" s="179">
        <v>1</v>
      </c>
      <c r="I120" s="180"/>
      <c r="L120" s="176"/>
      <c r="M120" s="181"/>
      <c r="N120" s="182"/>
      <c r="O120" s="182"/>
      <c r="P120" s="182"/>
      <c r="Q120" s="182"/>
      <c r="R120" s="182"/>
      <c r="S120" s="182"/>
      <c r="T120" s="183"/>
      <c r="AT120" s="177" t="s">
        <v>1885</v>
      </c>
      <c r="AU120" s="177" t="s">
        <v>1828</v>
      </c>
      <c r="AV120" s="11" t="s">
        <v>1828</v>
      </c>
      <c r="AW120" s="11" t="s">
        <v>1783</v>
      </c>
      <c r="AX120" s="11" t="s">
        <v>1820</v>
      </c>
      <c r="AY120" s="177" t="s">
        <v>1872</v>
      </c>
    </row>
    <row r="121" spans="2:51" s="13" customFormat="1" ht="13.5">
      <c r="B121" s="199"/>
      <c r="D121" s="173" t="s">
        <v>1885</v>
      </c>
      <c r="E121" s="219" t="s">
        <v>1766</v>
      </c>
      <c r="F121" s="220" t="s">
        <v>1916</v>
      </c>
      <c r="H121" s="221">
        <v>2</v>
      </c>
      <c r="I121" s="203"/>
      <c r="L121" s="199"/>
      <c r="M121" s="204"/>
      <c r="N121" s="205"/>
      <c r="O121" s="205"/>
      <c r="P121" s="205"/>
      <c r="Q121" s="205"/>
      <c r="R121" s="205"/>
      <c r="S121" s="205"/>
      <c r="T121" s="206"/>
      <c r="AT121" s="207" t="s">
        <v>1885</v>
      </c>
      <c r="AU121" s="207" t="s">
        <v>1828</v>
      </c>
      <c r="AV121" s="13" t="s">
        <v>1879</v>
      </c>
      <c r="AW121" s="13" t="s">
        <v>1783</v>
      </c>
      <c r="AX121" s="13" t="s">
        <v>1767</v>
      </c>
      <c r="AY121" s="207" t="s">
        <v>1872</v>
      </c>
    </row>
    <row r="122" spans="2:63" s="10" customFormat="1" ht="29.25" customHeight="1">
      <c r="B122" s="146"/>
      <c r="D122" s="157" t="s">
        <v>1819</v>
      </c>
      <c r="E122" s="158" t="s">
        <v>84</v>
      </c>
      <c r="F122" s="158" t="s">
        <v>85</v>
      </c>
      <c r="I122" s="149"/>
      <c r="J122" s="159">
        <f>BK122</f>
        <v>0</v>
      </c>
      <c r="L122" s="146"/>
      <c r="M122" s="151"/>
      <c r="N122" s="152"/>
      <c r="O122" s="152"/>
      <c r="P122" s="153">
        <f>SUM(P123:P136)</f>
        <v>0</v>
      </c>
      <c r="Q122" s="152"/>
      <c r="R122" s="153">
        <f>SUM(R123:R136)</f>
        <v>0</v>
      </c>
      <c r="S122" s="152"/>
      <c r="T122" s="154">
        <f>SUM(T123:T136)</f>
        <v>0</v>
      </c>
      <c r="AR122" s="147" t="s">
        <v>1907</v>
      </c>
      <c r="AT122" s="155" t="s">
        <v>1819</v>
      </c>
      <c r="AU122" s="155" t="s">
        <v>1767</v>
      </c>
      <c r="AY122" s="147" t="s">
        <v>1872</v>
      </c>
      <c r="BK122" s="156">
        <f>SUM(BK123:BK136)</f>
        <v>0</v>
      </c>
    </row>
    <row r="123" spans="2:65" s="1" customFormat="1" ht="22.5" customHeight="1">
      <c r="B123" s="160"/>
      <c r="C123" s="161" t="s">
        <v>1939</v>
      </c>
      <c r="D123" s="161" t="s">
        <v>1874</v>
      </c>
      <c r="E123" s="162" t="s">
        <v>86</v>
      </c>
      <c r="F123" s="163" t="s">
        <v>87</v>
      </c>
      <c r="G123" s="164" t="s">
        <v>35</v>
      </c>
      <c r="H123" s="165">
        <v>1</v>
      </c>
      <c r="I123" s="166"/>
      <c r="J123" s="167">
        <f>ROUND(I123*H123,2)</f>
        <v>0</v>
      </c>
      <c r="K123" s="163" t="s">
        <v>1878</v>
      </c>
      <c r="L123" s="35"/>
      <c r="M123" s="168" t="s">
        <v>1766</v>
      </c>
      <c r="N123" s="169" t="s">
        <v>1791</v>
      </c>
      <c r="O123" s="36"/>
      <c r="P123" s="170">
        <f>O123*H123</f>
        <v>0</v>
      </c>
      <c r="Q123" s="170">
        <v>0</v>
      </c>
      <c r="R123" s="170">
        <f>Q123*H123</f>
        <v>0</v>
      </c>
      <c r="S123" s="170">
        <v>0</v>
      </c>
      <c r="T123" s="171">
        <f>S123*H123</f>
        <v>0</v>
      </c>
      <c r="AR123" s="18" t="s">
        <v>36</v>
      </c>
      <c r="AT123" s="18" t="s">
        <v>1874</v>
      </c>
      <c r="AU123" s="18" t="s">
        <v>1828</v>
      </c>
      <c r="AY123" s="18" t="s">
        <v>1872</v>
      </c>
      <c r="BE123" s="172">
        <f>IF(N123="základní",J123,0)</f>
        <v>0</v>
      </c>
      <c r="BF123" s="172">
        <f>IF(N123="snížená",J123,0)</f>
        <v>0</v>
      </c>
      <c r="BG123" s="172">
        <f>IF(N123="zákl. přenesená",J123,0)</f>
        <v>0</v>
      </c>
      <c r="BH123" s="172">
        <f>IF(N123="sníž. přenesená",J123,0)</f>
        <v>0</v>
      </c>
      <c r="BI123" s="172">
        <f>IF(N123="nulová",J123,0)</f>
        <v>0</v>
      </c>
      <c r="BJ123" s="18" t="s">
        <v>1767</v>
      </c>
      <c r="BK123" s="172">
        <f>ROUND(I123*H123,2)</f>
        <v>0</v>
      </c>
      <c r="BL123" s="18" t="s">
        <v>36</v>
      </c>
      <c r="BM123" s="18" t="s">
        <v>88</v>
      </c>
    </row>
    <row r="124" spans="2:47" s="1" customFormat="1" ht="13.5">
      <c r="B124" s="35"/>
      <c r="D124" s="173" t="s">
        <v>1881</v>
      </c>
      <c r="F124" s="174" t="s">
        <v>89</v>
      </c>
      <c r="I124" s="134"/>
      <c r="L124" s="35"/>
      <c r="M124" s="65"/>
      <c r="N124" s="36"/>
      <c r="O124" s="36"/>
      <c r="P124" s="36"/>
      <c r="Q124" s="36"/>
      <c r="R124" s="36"/>
      <c r="S124" s="36"/>
      <c r="T124" s="66"/>
      <c r="AT124" s="18" t="s">
        <v>1881</v>
      </c>
      <c r="AU124" s="18" t="s">
        <v>1828</v>
      </c>
    </row>
    <row r="125" spans="2:51" s="11" customFormat="1" ht="13.5">
      <c r="B125" s="176"/>
      <c r="D125" s="185" t="s">
        <v>1885</v>
      </c>
      <c r="E125" s="194" t="s">
        <v>1766</v>
      </c>
      <c r="F125" s="195" t="s">
        <v>90</v>
      </c>
      <c r="H125" s="196">
        <v>1</v>
      </c>
      <c r="I125" s="180"/>
      <c r="L125" s="176"/>
      <c r="M125" s="181"/>
      <c r="N125" s="182"/>
      <c r="O125" s="182"/>
      <c r="P125" s="182"/>
      <c r="Q125" s="182"/>
      <c r="R125" s="182"/>
      <c r="S125" s="182"/>
      <c r="T125" s="183"/>
      <c r="AT125" s="177" t="s">
        <v>1885</v>
      </c>
      <c r="AU125" s="177" t="s">
        <v>1828</v>
      </c>
      <c r="AV125" s="11" t="s">
        <v>1828</v>
      </c>
      <c r="AW125" s="11" t="s">
        <v>1783</v>
      </c>
      <c r="AX125" s="11" t="s">
        <v>1767</v>
      </c>
      <c r="AY125" s="177" t="s">
        <v>1872</v>
      </c>
    </row>
    <row r="126" spans="2:65" s="1" customFormat="1" ht="22.5" customHeight="1">
      <c r="B126" s="160"/>
      <c r="C126" s="161" t="s">
        <v>1772</v>
      </c>
      <c r="D126" s="161" t="s">
        <v>1874</v>
      </c>
      <c r="E126" s="162" t="s">
        <v>91</v>
      </c>
      <c r="F126" s="163" t="s">
        <v>92</v>
      </c>
      <c r="G126" s="164" t="s">
        <v>35</v>
      </c>
      <c r="H126" s="165">
        <v>1</v>
      </c>
      <c r="I126" s="166"/>
      <c r="J126" s="167">
        <f>ROUND(I126*H126,2)</f>
        <v>0</v>
      </c>
      <c r="K126" s="163" t="s">
        <v>1878</v>
      </c>
      <c r="L126" s="35"/>
      <c r="M126" s="168" t="s">
        <v>1766</v>
      </c>
      <c r="N126" s="169" t="s">
        <v>1791</v>
      </c>
      <c r="O126" s="36"/>
      <c r="P126" s="170">
        <f>O126*H126</f>
        <v>0</v>
      </c>
      <c r="Q126" s="170">
        <v>0</v>
      </c>
      <c r="R126" s="170">
        <f>Q126*H126</f>
        <v>0</v>
      </c>
      <c r="S126" s="170">
        <v>0</v>
      </c>
      <c r="T126" s="171">
        <f>S126*H126</f>
        <v>0</v>
      </c>
      <c r="AR126" s="18" t="s">
        <v>36</v>
      </c>
      <c r="AT126" s="18" t="s">
        <v>1874</v>
      </c>
      <c r="AU126" s="18" t="s">
        <v>1828</v>
      </c>
      <c r="AY126" s="18" t="s">
        <v>1872</v>
      </c>
      <c r="BE126" s="172">
        <f>IF(N126="základní",J126,0)</f>
        <v>0</v>
      </c>
      <c r="BF126" s="172">
        <f>IF(N126="snížená",J126,0)</f>
        <v>0</v>
      </c>
      <c r="BG126" s="172">
        <f>IF(N126="zákl. přenesená",J126,0)</f>
        <v>0</v>
      </c>
      <c r="BH126" s="172">
        <f>IF(N126="sníž. přenesená",J126,0)</f>
        <v>0</v>
      </c>
      <c r="BI126" s="172">
        <f>IF(N126="nulová",J126,0)</f>
        <v>0</v>
      </c>
      <c r="BJ126" s="18" t="s">
        <v>1767</v>
      </c>
      <c r="BK126" s="172">
        <f>ROUND(I126*H126,2)</f>
        <v>0</v>
      </c>
      <c r="BL126" s="18" t="s">
        <v>36</v>
      </c>
      <c r="BM126" s="18" t="s">
        <v>93</v>
      </c>
    </row>
    <row r="127" spans="2:47" s="1" customFormat="1" ht="13.5">
      <c r="B127" s="35"/>
      <c r="D127" s="173" t="s">
        <v>1881</v>
      </c>
      <c r="F127" s="174" t="s">
        <v>94</v>
      </c>
      <c r="I127" s="134"/>
      <c r="L127" s="35"/>
      <c r="M127" s="65"/>
      <c r="N127" s="36"/>
      <c r="O127" s="36"/>
      <c r="P127" s="36"/>
      <c r="Q127" s="36"/>
      <c r="R127" s="36"/>
      <c r="S127" s="36"/>
      <c r="T127" s="66"/>
      <c r="AT127" s="18" t="s">
        <v>1881</v>
      </c>
      <c r="AU127" s="18" t="s">
        <v>1828</v>
      </c>
    </row>
    <row r="128" spans="2:51" s="11" customFormat="1" ht="13.5">
      <c r="B128" s="176"/>
      <c r="D128" s="185" t="s">
        <v>1885</v>
      </c>
      <c r="E128" s="194" t="s">
        <v>1766</v>
      </c>
      <c r="F128" s="195" t="s">
        <v>95</v>
      </c>
      <c r="H128" s="196">
        <v>1</v>
      </c>
      <c r="I128" s="180"/>
      <c r="L128" s="176"/>
      <c r="M128" s="181"/>
      <c r="N128" s="182"/>
      <c r="O128" s="182"/>
      <c r="P128" s="182"/>
      <c r="Q128" s="182"/>
      <c r="R128" s="182"/>
      <c r="S128" s="182"/>
      <c r="T128" s="183"/>
      <c r="AT128" s="177" t="s">
        <v>1885</v>
      </c>
      <c r="AU128" s="177" t="s">
        <v>1828</v>
      </c>
      <c r="AV128" s="11" t="s">
        <v>1828</v>
      </c>
      <c r="AW128" s="11" t="s">
        <v>1783</v>
      </c>
      <c r="AX128" s="11" t="s">
        <v>1767</v>
      </c>
      <c r="AY128" s="177" t="s">
        <v>1872</v>
      </c>
    </row>
    <row r="129" spans="2:65" s="1" customFormat="1" ht="22.5" customHeight="1">
      <c r="B129" s="160"/>
      <c r="C129" s="161" t="s">
        <v>1958</v>
      </c>
      <c r="D129" s="161" t="s">
        <v>1874</v>
      </c>
      <c r="E129" s="162" t="s">
        <v>96</v>
      </c>
      <c r="F129" s="163" t="s">
        <v>97</v>
      </c>
      <c r="G129" s="164" t="s">
        <v>35</v>
      </c>
      <c r="H129" s="165">
        <v>1</v>
      </c>
      <c r="I129" s="166"/>
      <c r="J129" s="167">
        <f>ROUND(I129*H129,2)</f>
        <v>0</v>
      </c>
      <c r="K129" s="163" t="s">
        <v>1878</v>
      </c>
      <c r="L129" s="35"/>
      <c r="M129" s="168" t="s">
        <v>1766</v>
      </c>
      <c r="N129" s="169" t="s">
        <v>1791</v>
      </c>
      <c r="O129" s="36"/>
      <c r="P129" s="170">
        <f>O129*H129</f>
        <v>0</v>
      </c>
      <c r="Q129" s="170">
        <v>0</v>
      </c>
      <c r="R129" s="170">
        <f>Q129*H129</f>
        <v>0</v>
      </c>
      <c r="S129" s="170">
        <v>0</v>
      </c>
      <c r="T129" s="171">
        <f>S129*H129</f>
        <v>0</v>
      </c>
      <c r="AR129" s="18" t="s">
        <v>36</v>
      </c>
      <c r="AT129" s="18" t="s">
        <v>1874</v>
      </c>
      <c r="AU129" s="18" t="s">
        <v>1828</v>
      </c>
      <c r="AY129" s="18" t="s">
        <v>1872</v>
      </c>
      <c r="BE129" s="172">
        <f>IF(N129="základní",J129,0)</f>
        <v>0</v>
      </c>
      <c r="BF129" s="172">
        <f>IF(N129="snížená",J129,0)</f>
        <v>0</v>
      </c>
      <c r="BG129" s="172">
        <f>IF(N129="zákl. přenesená",J129,0)</f>
        <v>0</v>
      </c>
      <c r="BH129" s="172">
        <f>IF(N129="sníž. přenesená",J129,0)</f>
        <v>0</v>
      </c>
      <c r="BI129" s="172">
        <f>IF(N129="nulová",J129,0)</f>
        <v>0</v>
      </c>
      <c r="BJ129" s="18" t="s">
        <v>1767</v>
      </c>
      <c r="BK129" s="172">
        <f>ROUND(I129*H129,2)</f>
        <v>0</v>
      </c>
      <c r="BL129" s="18" t="s">
        <v>36</v>
      </c>
      <c r="BM129" s="18" t="s">
        <v>98</v>
      </c>
    </row>
    <row r="130" spans="2:47" s="1" customFormat="1" ht="13.5">
      <c r="B130" s="35"/>
      <c r="D130" s="173" t="s">
        <v>1881</v>
      </c>
      <c r="F130" s="174" t="s">
        <v>99</v>
      </c>
      <c r="I130" s="134"/>
      <c r="L130" s="35"/>
      <c r="M130" s="65"/>
      <c r="N130" s="36"/>
      <c r="O130" s="36"/>
      <c r="P130" s="36"/>
      <c r="Q130" s="36"/>
      <c r="R130" s="36"/>
      <c r="S130" s="36"/>
      <c r="T130" s="66"/>
      <c r="AT130" s="18" t="s">
        <v>1881</v>
      </c>
      <c r="AU130" s="18" t="s">
        <v>1828</v>
      </c>
    </row>
    <row r="131" spans="2:51" s="11" customFormat="1" ht="13.5">
      <c r="B131" s="176"/>
      <c r="D131" s="185" t="s">
        <v>1885</v>
      </c>
      <c r="E131" s="194" t="s">
        <v>1766</v>
      </c>
      <c r="F131" s="195" t="s">
        <v>100</v>
      </c>
      <c r="H131" s="196">
        <v>1</v>
      </c>
      <c r="I131" s="180"/>
      <c r="L131" s="176"/>
      <c r="M131" s="181"/>
      <c r="N131" s="182"/>
      <c r="O131" s="182"/>
      <c r="P131" s="182"/>
      <c r="Q131" s="182"/>
      <c r="R131" s="182"/>
      <c r="S131" s="182"/>
      <c r="T131" s="183"/>
      <c r="AT131" s="177" t="s">
        <v>1885</v>
      </c>
      <c r="AU131" s="177" t="s">
        <v>1828</v>
      </c>
      <c r="AV131" s="11" t="s">
        <v>1828</v>
      </c>
      <c r="AW131" s="11" t="s">
        <v>1783</v>
      </c>
      <c r="AX131" s="11" t="s">
        <v>1767</v>
      </c>
      <c r="AY131" s="177" t="s">
        <v>1872</v>
      </c>
    </row>
    <row r="132" spans="2:65" s="1" customFormat="1" ht="22.5" customHeight="1">
      <c r="B132" s="160"/>
      <c r="C132" s="161" t="s">
        <v>1967</v>
      </c>
      <c r="D132" s="161" t="s">
        <v>1874</v>
      </c>
      <c r="E132" s="162" t="s">
        <v>101</v>
      </c>
      <c r="F132" s="163" t="s">
        <v>102</v>
      </c>
      <c r="G132" s="164" t="s">
        <v>35</v>
      </c>
      <c r="H132" s="165">
        <v>1</v>
      </c>
      <c r="I132" s="166"/>
      <c r="J132" s="167">
        <f>ROUND(I132*H132,2)</f>
        <v>0</v>
      </c>
      <c r="K132" s="163" t="s">
        <v>1878</v>
      </c>
      <c r="L132" s="35"/>
      <c r="M132" s="168" t="s">
        <v>1766</v>
      </c>
      <c r="N132" s="169" t="s">
        <v>1791</v>
      </c>
      <c r="O132" s="36"/>
      <c r="P132" s="170">
        <f>O132*H132</f>
        <v>0</v>
      </c>
      <c r="Q132" s="170">
        <v>0</v>
      </c>
      <c r="R132" s="170">
        <f>Q132*H132</f>
        <v>0</v>
      </c>
      <c r="S132" s="170">
        <v>0</v>
      </c>
      <c r="T132" s="171">
        <f>S132*H132</f>
        <v>0</v>
      </c>
      <c r="AR132" s="18" t="s">
        <v>36</v>
      </c>
      <c r="AT132" s="18" t="s">
        <v>1874</v>
      </c>
      <c r="AU132" s="18" t="s">
        <v>1828</v>
      </c>
      <c r="AY132" s="18" t="s">
        <v>1872</v>
      </c>
      <c r="BE132" s="172">
        <f>IF(N132="základní",J132,0)</f>
        <v>0</v>
      </c>
      <c r="BF132" s="172">
        <f>IF(N132="snížená",J132,0)</f>
        <v>0</v>
      </c>
      <c r="BG132" s="172">
        <f>IF(N132="zákl. přenesená",J132,0)</f>
        <v>0</v>
      </c>
      <c r="BH132" s="172">
        <f>IF(N132="sníž. přenesená",J132,0)</f>
        <v>0</v>
      </c>
      <c r="BI132" s="172">
        <f>IF(N132="nulová",J132,0)</f>
        <v>0</v>
      </c>
      <c r="BJ132" s="18" t="s">
        <v>1767</v>
      </c>
      <c r="BK132" s="172">
        <f>ROUND(I132*H132,2)</f>
        <v>0</v>
      </c>
      <c r="BL132" s="18" t="s">
        <v>36</v>
      </c>
      <c r="BM132" s="18" t="s">
        <v>103</v>
      </c>
    </row>
    <row r="133" spans="2:47" s="1" customFormat="1" ht="13.5">
      <c r="B133" s="35"/>
      <c r="D133" s="173" t="s">
        <v>1881</v>
      </c>
      <c r="F133" s="174" t="s">
        <v>104</v>
      </c>
      <c r="I133" s="134"/>
      <c r="L133" s="35"/>
      <c r="M133" s="65"/>
      <c r="N133" s="36"/>
      <c r="O133" s="36"/>
      <c r="P133" s="36"/>
      <c r="Q133" s="36"/>
      <c r="R133" s="36"/>
      <c r="S133" s="36"/>
      <c r="T133" s="66"/>
      <c r="AT133" s="18" t="s">
        <v>1881</v>
      </c>
      <c r="AU133" s="18" t="s">
        <v>1828</v>
      </c>
    </row>
    <row r="134" spans="2:51" s="11" customFormat="1" ht="13.5">
      <c r="B134" s="176"/>
      <c r="D134" s="173" t="s">
        <v>1885</v>
      </c>
      <c r="E134" s="177" t="s">
        <v>1766</v>
      </c>
      <c r="F134" s="178" t="s">
        <v>105</v>
      </c>
      <c r="H134" s="179">
        <v>1</v>
      </c>
      <c r="I134" s="180"/>
      <c r="L134" s="176"/>
      <c r="M134" s="181"/>
      <c r="N134" s="182"/>
      <c r="O134" s="182"/>
      <c r="P134" s="182"/>
      <c r="Q134" s="182"/>
      <c r="R134" s="182"/>
      <c r="S134" s="182"/>
      <c r="T134" s="183"/>
      <c r="AT134" s="177" t="s">
        <v>1885</v>
      </c>
      <c r="AU134" s="177" t="s">
        <v>1828</v>
      </c>
      <c r="AV134" s="11" t="s">
        <v>1828</v>
      </c>
      <c r="AW134" s="11" t="s">
        <v>1783</v>
      </c>
      <c r="AX134" s="11" t="s">
        <v>1767</v>
      </c>
      <c r="AY134" s="177" t="s">
        <v>1872</v>
      </c>
    </row>
    <row r="135" spans="2:51" s="12" customFormat="1" ht="13.5">
      <c r="B135" s="184"/>
      <c r="D135" s="173" t="s">
        <v>1885</v>
      </c>
      <c r="E135" s="197" t="s">
        <v>1766</v>
      </c>
      <c r="F135" s="198" t="s">
        <v>106</v>
      </c>
      <c r="H135" s="193" t="s">
        <v>1766</v>
      </c>
      <c r="I135" s="189"/>
      <c r="L135" s="184"/>
      <c r="M135" s="190"/>
      <c r="N135" s="191"/>
      <c r="O135" s="191"/>
      <c r="P135" s="191"/>
      <c r="Q135" s="191"/>
      <c r="R135" s="191"/>
      <c r="S135" s="191"/>
      <c r="T135" s="192"/>
      <c r="AT135" s="193" t="s">
        <v>1885</v>
      </c>
      <c r="AU135" s="193" t="s">
        <v>1828</v>
      </c>
      <c r="AV135" s="12" t="s">
        <v>1767</v>
      </c>
      <c r="AW135" s="12" t="s">
        <v>1783</v>
      </c>
      <c r="AX135" s="12" t="s">
        <v>1820</v>
      </c>
      <c r="AY135" s="193" t="s">
        <v>1872</v>
      </c>
    </row>
    <row r="136" spans="2:51" s="12" customFormat="1" ht="13.5">
      <c r="B136" s="184"/>
      <c r="D136" s="173" t="s">
        <v>1885</v>
      </c>
      <c r="E136" s="197" t="s">
        <v>1766</v>
      </c>
      <c r="F136" s="198" t="s">
        <v>107</v>
      </c>
      <c r="H136" s="193" t="s">
        <v>1766</v>
      </c>
      <c r="I136" s="189"/>
      <c r="L136" s="184"/>
      <c r="M136" s="190"/>
      <c r="N136" s="191"/>
      <c r="O136" s="191"/>
      <c r="P136" s="191"/>
      <c r="Q136" s="191"/>
      <c r="R136" s="191"/>
      <c r="S136" s="191"/>
      <c r="T136" s="192"/>
      <c r="AT136" s="193" t="s">
        <v>1885</v>
      </c>
      <c r="AU136" s="193" t="s">
        <v>1828</v>
      </c>
      <c r="AV136" s="12" t="s">
        <v>1767</v>
      </c>
      <c r="AW136" s="12" t="s">
        <v>1783</v>
      </c>
      <c r="AX136" s="12" t="s">
        <v>1820</v>
      </c>
      <c r="AY136" s="193" t="s">
        <v>1872</v>
      </c>
    </row>
    <row r="137" spans="2:63" s="10" customFormat="1" ht="29.25" customHeight="1">
      <c r="B137" s="146"/>
      <c r="D137" s="157" t="s">
        <v>1819</v>
      </c>
      <c r="E137" s="158" t="s">
        <v>108</v>
      </c>
      <c r="F137" s="158" t="s">
        <v>109</v>
      </c>
      <c r="I137" s="149"/>
      <c r="J137" s="159">
        <f>BK137</f>
        <v>0</v>
      </c>
      <c r="L137" s="146"/>
      <c r="M137" s="151"/>
      <c r="N137" s="152"/>
      <c r="O137" s="152"/>
      <c r="P137" s="153">
        <f>SUM(P138:P145)</f>
        <v>0</v>
      </c>
      <c r="Q137" s="152"/>
      <c r="R137" s="153">
        <f>SUM(R138:R145)</f>
        <v>0</v>
      </c>
      <c r="S137" s="152"/>
      <c r="T137" s="154">
        <f>SUM(T138:T145)</f>
        <v>0</v>
      </c>
      <c r="AR137" s="147" t="s">
        <v>1907</v>
      </c>
      <c r="AT137" s="155" t="s">
        <v>1819</v>
      </c>
      <c r="AU137" s="155" t="s">
        <v>1767</v>
      </c>
      <c r="AY137" s="147" t="s">
        <v>1872</v>
      </c>
      <c r="BK137" s="156">
        <f>SUM(BK138:BK145)</f>
        <v>0</v>
      </c>
    </row>
    <row r="138" spans="2:65" s="1" customFormat="1" ht="22.5" customHeight="1">
      <c r="B138" s="160"/>
      <c r="C138" s="161" t="s">
        <v>1972</v>
      </c>
      <c r="D138" s="161" t="s">
        <v>1874</v>
      </c>
      <c r="E138" s="162" t="s">
        <v>110</v>
      </c>
      <c r="F138" s="163" t="s">
        <v>111</v>
      </c>
      <c r="G138" s="164" t="s">
        <v>35</v>
      </c>
      <c r="H138" s="165">
        <v>1</v>
      </c>
      <c r="I138" s="166"/>
      <c r="J138" s="167">
        <f>ROUND(I138*H138,2)</f>
        <v>0</v>
      </c>
      <c r="K138" s="163" t="s">
        <v>1878</v>
      </c>
      <c r="L138" s="35"/>
      <c r="M138" s="168" t="s">
        <v>1766</v>
      </c>
      <c r="N138" s="169" t="s">
        <v>1791</v>
      </c>
      <c r="O138" s="36"/>
      <c r="P138" s="170">
        <f>O138*H138</f>
        <v>0</v>
      </c>
      <c r="Q138" s="170">
        <v>0</v>
      </c>
      <c r="R138" s="170">
        <f>Q138*H138</f>
        <v>0</v>
      </c>
      <c r="S138" s="170">
        <v>0</v>
      </c>
      <c r="T138" s="171">
        <f>S138*H138</f>
        <v>0</v>
      </c>
      <c r="AR138" s="18" t="s">
        <v>36</v>
      </c>
      <c r="AT138" s="18" t="s">
        <v>1874</v>
      </c>
      <c r="AU138" s="18" t="s">
        <v>1828</v>
      </c>
      <c r="AY138" s="18" t="s">
        <v>1872</v>
      </c>
      <c r="BE138" s="172">
        <f>IF(N138="základní",J138,0)</f>
        <v>0</v>
      </c>
      <c r="BF138" s="172">
        <f>IF(N138="snížená",J138,0)</f>
        <v>0</v>
      </c>
      <c r="BG138" s="172">
        <f>IF(N138="zákl. přenesená",J138,0)</f>
        <v>0</v>
      </c>
      <c r="BH138" s="172">
        <f>IF(N138="sníž. přenesená",J138,0)</f>
        <v>0</v>
      </c>
      <c r="BI138" s="172">
        <f>IF(N138="nulová",J138,0)</f>
        <v>0</v>
      </c>
      <c r="BJ138" s="18" t="s">
        <v>1767</v>
      </c>
      <c r="BK138" s="172">
        <f>ROUND(I138*H138,2)</f>
        <v>0</v>
      </c>
      <c r="BL138" s="18" t="s">
        <v>36</v>
      </c>
      <c r="BM138" s="18" t="s">
        <v>112</v>
      </c>
    </row>
    <row r="139" spans="2:47" s="1" customFormat="1" ht="13.5">
      <c r="B139" s="35"/>
      <c r="D139" s="173" t="s">
        <v>1881</v>
      </c>
      <c r="F139" s="174" t="s">
        <v>113</v>
      </c>
      <c r="I139" s="134"/>
      <c r="L139" s="35"/>
      <c r="M139" s="65"/>
      <c r="N139" s="36"/>
      <c r="O139" s="36"/>
      <c r="P139" s="36"/>
      <c r="Q139" s="36"/>
      <c r="R139" s="36"/>
      <c r="S139" s="36"/>
      <c r="T139" s="66"/>
      <c r="AT139" s="18" t="s">
        <v>1881</v>
      </c>
      <c r="AU139" s="18" t="s">
        <v>1828</v>
      </c>
    </row>
    <row r="140" spans="2:51" s="11" customFormat="1" ht="13.5">
      <c r="B140" s="176"/>
      <c r="D140" s="173" t="s">
        <v>1885</v>
      </c>
      <c r="E140" s="177" t="s">
        <v>1766</v>
      </c>
      <c r="F140" s="178" t="s">
        <v>114</v>
      </c>
      <c r="H140" s="179">
        <v>1</v>
      </c>
      <c r="I140" s="180"/>
      <c r="L140" s="176"/>
      <c r="M140" s="181"/>
      <c r="N140" s="182"/>
      <c r="O140" s="182"/>
      <c r="P140" s="182"/>
      <c r="Q140" s="182"/>
      <c r="R140" s="182"/>
      <c r="S140" s="182"/>
      <c r="T140" s="183"/>
      <c r="AT140" s="177" t="s">
        <v>1885</v>
      </c>
      <c r="AU140" s="177" t="s">
        <v>1828</v>
      </c>
      <c r="AV140" s="11" t="s">
        <v>1828</v>
      </c>
      <c r="AW140" s="11" t="s">
        <v>1783</v>
      </c>
      <c r="AX140" s="11" t="s">
        <v>1767</v>
      </c>
      <c r="AY140" s="177" t="s">
        <v>1872</v>
      </c>
    </row>
    <row r="141" spans="2:51" s="12" customFormat="1" ht="13.5">
      <c r="B141" s="184"/>
      <c r="D141" s="185" t="s">
        <v>1885</v>
      </c>
      <c r="E141" s="186" t="s">
        <v>1766</v>
      </c>
      <c r="F141" s="187" t="s">
        <v>115</v>
      </c>
      <c r="H141" s="188" t="s">
        <v>1766</v>
      </c>
      <c r="I141" s="189"/>
      <c r="L141" s="184"/>
      <c r="M141" s="190"/>
      <c r="N141" s="191"/>
      <c r="O141" s="191"/>
      <c r="P141" s="191"/>
      <c r="Q141" s="191"/>
      <c r="R141" s="191"/>
      <c r="S141" s="191"/>
      <c r="T141" s="192"/>
      <c r="AT141" s="193" t="s">
        <v>1885</v>
      </c>
      <c r="AU141" s="193" t="s">
        <v>1828</v>
      </c>
      <c r="AV141" s="12" t="s">
        <v>1767</v>
      </c>
      <c r="AW141" s="12" t="s">
        <v>1783</v>
      </c>
      <c r="AX141" s="12" t="s">
        <v>1820</v>
      </c>
      <c r="AY141" s="193" t="s">
        <v>1872</v>
      </c>
    </row>
    <row r="142" spans="2:65" s="1" customFormat="1" ht="22.5" customHeight="1">
      <c r="B142" s="160"/>
      <c r="C142" s="161" t="s">
        <v>1980</v>
      </c>
      <c r="D142" s="161" t="s">
        <v>1874</v>
      </c>
      <c r="E142" s="162" t="s">
        <v>116</v>
      </c>
      <c r="F142" s="163" t="s">
        <v>117</v>
      </c>
      <c r="G142" s="164" t="s">
        <v>35</v>
      </c>
      <c r="H142" s="165">
        <v>1</v>
      </c>
      <c r="I142" s="166"/>
      <c r="J142" s="167">
        <f>ROUND(I142*H142,2)</f>
        <v>0</v>
      </c>
      <c r="K142" s="163" t="s">
        <v>1878</v>
      </c>
      <c r="L142" s="35"/>
      <c r="M142" s="168" t="s">
        <v>1766</v>
      </c>
      <c r="N142" s="169" t="s">
        <v>1791</v>
      </c>
      <c r="O142" s="36"/>
      <c r="P142" s="170">
        <f>O142*H142</f>
        <v>0</v>
      </c>
      <c r="Q142" s="170">
        <v>0</v>
      </c>
      <c r="R142" s="170">
        <f>Q142*H142</f>
        <v>0</v>
      </c>
      <c r="S142" s="170">
        <v>0</v>
      </c>
      <c r="T142" s="171">
        <f>S142*H142</f>
        <v>0</v>
      </c>
      <c r="AR142" s="18" t="s">
        <v>36</v>
      </c>
      <c r="AT142" s="18" t="s">
        <v>1874</v>
      </c>
      <c r="AU142" s="18" t="s">
        <v>1828</v>
      </c>
      <c r="AY142" s="18" t="s">
        <v>1872</v>
      </c>
      <c r="BE142" s="172">
        <f>IF(N142="základní",J142,0)</f>
        <v>0</v>
      </c>
      <c r="BF142" s="172">
        <f>IF(N142="snížená",J142,0)</f>
        <v>0</v>
      </c>
      <c r="BG142" s="172">
        <f>IF(N142="zákl. přenesená",J142,0)</f>
        <v>0</v>
      </c>
      <c r="BH142" s="172">
        <f>IF(N142="sníž. přenesená",J142,0)</f>
        <v>0</v>
      </c>
      <c r="BI142" s="172">
        <f>IF(N142="nulová",J142,0)</f>
        <v>0</v>
      </c>
      <c r="BJ142" s="18" t="s">
        <v>1767</v>
      </c>
      <c r="BK142" s="172">
        <f>ROUND(I142*H142,2)</f>
        <v>0</v>
      </c>
      <c r="BL142" s="18" t="s">
        <v>36</v>
      </c>
      <c r="BM142" s="18" t="s">
        <v>118</v>
      </c>
    </row>
    <row r="143" spans="2:47" s="1" customFormat="1" ht="13.5">
      <c r="B143" s="35"/>
      <c r="D143" s="173" t="s">
        <v>1881</v>
      </c>
      <c r="F143" s="174" t="s">
        <v>119</v>
      </c>
      <c r="I143" s="134"/>
      <c r="L143" s="35"/>
      <c r="M143" s="65"/>
      <c r="N143" s="36"/>
      <c r="O143" s="36"/>
      <c r="P143" s="36"/>
      <c r="Q143" s="36"/>
      <c r="R143" s="36"/>
      <c r="S143" s="36"/>
      <c r="T143" s="66"/>
      <c r="AT143" s="18" t="s">
        <v>1881</v>
      </c>
      <c r="AU143" s="18" t="s">
        <v>1828</v>
      </c>
    </row>
    <row r="144" spans="2:51" s="12" customFormat="1" ht="13.5">
      <c r="B144" s="184"/>
      <c r="D144" s="173" t="s">
        <v>1885</v>
      </c>
      <c r="E144" s="197" t="s">
        <v>1766</v>
      </c>
      <c r="F144" s="198" t="s">
        <v>1659</v>
      </c>
      <c r="H144" s="193" t="s">
        <v>1766</v>
      </c>
      <c r="I144" s="189"/>
      <c r="L144" s="184"/>
      <c r="M144" s="190"/>
      <c r="N144" s="191"/>
      <c r="O144" s="191"/>
      <c r="P144" s="191"/>
      <c r="Q144" s="191"/>
      <c r="R144" s="191"/>
      <c r="S144" s="191"/>
      <c r="T144" s="192"/>
      <c r="AT144" s="193" t="s">
        <v>1885</v>
      </c>
      <c r="AU144" s="193" t="s">
        <v>1828</v>
      </c>
      <c r="AV144" s="12" t="s">
        <v>1767</v>
      </c>
      <c r="AW144" s="12" t="s">
        <v>1783</v>
      </c>
      <c r="AX144" s="12" t="s">
        <v>1820</v>
      </c>
      <c r="AY144" s="193" t="s">
        <v>1872</v>
      </c>
    </row>
    <row r="145" spans="2:51" s="11" customFormat="1" ht="13.5">
      <c r="B145" s="176"/>
      <c r="D145" s="173" t="s">
        <v>1885</v>
      </c>
      <c r="E145" s="177" t="s">
        <v>1766</v>
      </c>
      <c r="F145" s="178" t="s">
        <v>120</v>
      </c>
      <c r="H145" s="179">
        <v>1</v>
      </c>
      <c r="I145" s="180"/>
      <c r="L145" s="176"/>
      <c r="M145" s="235"/>
      <c r="N145" s="236"/>
      <c r="O145" s="236"/>
      <c r="P145" s="236"/>
      <c r="Q145" s="236"/>
      <c r="R145" s="236"/>
      <c r="S145" s="236"/>
      <c r="T145" s="237"/>
      <c r="AT145" s="177" t="s">
        <v>1885</v>
      </c>
      <c r="AU145" s="177" t="s">
        <v>1828</v>
      </c>
      <c r="AV145" s="11" t="s">
        <v>1828</v>
      </c>
      <c r="AW145" s="11" t="s">
        <v>1783</v>
      </c>
      <c r="AX145" s="11" t="s">
        <v>1767</v>
      </c>
      <c r="AY145" s="177" t="s">
        <v>1872</v>
      </c>
    </row>
    <row r="146" spans="2:12" s="1" customFormat="1" ht="6.75" customHeight="1">
      <c r="B146" s="51"/>
      <c r="C146" s="52"/>
      <c r="D146" s="52"/>
      <c r="E146" s="52"/>
      <c r="F146" s="52"/>
      <c r="G146" s="52"/>
      <c r="H146" s="52"/>
      <c r="I146" s="113"/>
      <c r="J146" s="52"/>
      <c r="K146" s="52"/>
      <c r="L146" s="35"/>
    </row>
    <row r="1184" ht="13.5">
      <c r="AT1184" s="226"/>
    </row>
  </sheetData>
  <sheetProtection password="CC35" sheet="1" objects="1" scenarios="1" formatColumns="0" formatRows="0" sort="0" autoFilter="0"/>
  <autoFilter ref="C80:K80"/>
  <mergeCells count="9">
    <mergeCell ref="L2:V2"/>
    <mergeCell ref="E47:H47"/>
    <mergeCell ref="E71:H71"/>
    <mergeCell ref="E73:H73"/>
    <mergeCell ref="G1:H1"/>
    <mergeCell ref="E7:H7"/>
    <mergeCell ref="E9:H9"/>
    <mergeCell ref="E24:H24"/>
    <mergeCell ref="E45:H45"/>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1"/>
  <headerFooter>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zoomScalePageLayoutView="0" workbookViewId="0" topLeftCell="A1">
      <selection activeCell="A1" sqref="A1"/>
    </sheetView>
  </sheetViews>
  <sheetFormatPr defaultColWidth="9.33203125" defaultRowHeight="13.5"/>
  <cols>
    <col min="1" max="1" width="8.33203125" style="248" customWidth="1"/>
    <col min="2" max="2" width="1.66796875" style="248" customWidth="1"/>
    <col min="3" max="4" width="5" style="248" customWidth="1"/>
    <col min="5" max="5" width="11.66015625" style="248" customWidth="1"/>
    <col min="6" max="6" width="9.16015625" style="248" customWidth="1"/>
    <col min="7" max="7" width="5" style="248" customWidth="1"/>
    <col min="8" max="8" width="77.83203125" style="248" customWidth="1"/>
    <col min="9" max="10" width="20" style="248" customWidth="1"/>
    <col min="11" max="11" width="1.66796875" style="248" customWidth="1"/>
    <col min="12" max="16384" width="9.33203125" style="248" customWidth="1"/>
  </cols>
  <sheetData>
    <row r="1" ht="37.5" customHeight="1"/>
    <row r="2" spans="2:11" ht="7.5" customHeight="1">
      <c r="B2" s="249"/>
      <c r="C2" s="250"/>
      <c r="D2" s="250"/>
      <c r="E2" s="250"/>
      <c r="F2" s="250"/>
      <c r="G2" s="250"/>
      <c r="H2" s="250"/>
      <c r="I2" s="250"/>
      <c r="J2" s="250"/>
      <c r="K2" s="251"/>
    </row>
    <row r="3" spans="2:11" s="254" customFormat="1" ht="45" customHeight="1">
      <c r="B3" s="252"/>
      <c r="C3" s="371" t="s">
        <v>128</v>
      </c>
      <c r="D3" s="371"/>
      <c r="E3" s="371"/>
      <c r="F3" s="371"/>
      <c r="G3" s="371"/>
      <c r="H3" s="371"/>
      <c r="I3" s="371"/>
      <c r="J3" s="371"/>
      <c r="K3" s="253"/>
    </row>
    <row r="4" spans="2:11" ht="25.5" customHeight="1">
      <c r="B4" s="255"/>
      <c r="C4" s="372" t="s">
        <v>129</v>
      </c>
      <c r="D4" s="372"/>
      <c r="E4" s="372"/>
      <c r="F4" s="372"/>
      <c r="G4" s="372"/>
      <c r="H4" s="372"/>
      <c r="I4" s="372"/>
      <c r="J4" s="372"/>
      <c r="K4" s="256"/>
    </row>
    <row r="5" spans="2:11" ht="5.25" customHeight="1">
      <c r="B5" s="255"/>
      <c r="C5" s="257"/>
      <c r="D5" s="257"/>
      <c r="E5" s="257"/>
      <c r="F5" s="257"/>
      <c r="G5" s="257"/>
      <c r="H5" s="257"/>
      <c r="I5" s="257"/>
      <c r="J5" s="257"/>
      <c r="K5" s="256"/>
    </row>
    <row r="6" spans="2:11" ht="15" customHeight="1">
      <c r="B6" s="255"/>
      <c r="C6" s="370" t="s">
        <v>130</v>
      </c>
      <c r="D6" s="370"/>
      <c r="E6" s="370"/>
      <c r="F6" s="370"/>
      <c r="G6" s="370"/>
      <c r="H6" s="370"/>
      <c r="I6" s="370"/>
      <c r="J6" s="370"/>
      <c r="K6" s="256"/>
    </row>
    <row r="7" spans="2:11" ht="15" customHeight="1">
      <c r="B7" s="259"/>
      <c r="C7" s="370" t="s">
        <v>131</v>
      </c>
      <c r="D7" s="370"/>
      <c r="E7" s="370"/>
      <c r="F7" s="370"/>
      <c r="G7" s="370"/>
      <c r="H7" s="370"/>
      <c r="I7" s="370"/>
      <c r="J7" s="370"/>
      <c r="K7" s="256"/>
    </row>
    <row r="8" spans="2:11" ht="12.75" customHeight="1">
      <c r="B8" s="259"/>
      <c r="C8" s="258"/>
      <c r="D8" s="258"/>
      <c r="E8" s="258"/>
      <c r="F8" s="258"/>
      <c r="G8" s="258"/>
      <c r="H8" s="258"/>
      <c r="I8" s="258"/>
      <c r="J8" s="258"/>
      <c r="K8" s="256"/>
    </row>
    <row r="9" spans="2:11" ht="15" customHeight="1">
      <c r="B9" s="259"/>
      <c r="C9" s="370" t="s">
        <v>296</v>
      </c>
      <c r="D9" s="370"/>
      <c r="E9" s="370"/>
      <c r="F9" s="370"/>
      <c r="G9" s="370"/>
      <c r="H9" s="370"/>
      <c r="I9" s="370"/>
      <c r="J9" s="370"/>
      <c r="K9" s="256"/>
    </row>
    <row r="10" spans="2:11" ht="15" customHeight="1">
      <c r="B10" s="259"/>
      <c r="C10" s="258"/>
      <c r="D10" s="370" t="s">
        <v>297</v>
      </c>
      <c r="E10" s="370"/>
      <c r="F10" s="370"/>
      <c r="G10" s="370"/>
      <c r="H10" s="370"/>
      <c r="I10" s="370"/>
      <c r="J10" s="370"/>
      <c r="K10" s="256"/>
    </row>
    <row r="11" spans="2:11" ht="15" customHeight="1">
      <c r="B11" s="259"/>
      <c r="C11" s="260"/>
      <c r="D11" s="370" t="s">
        <v>132</v>
      </c>
      <c r="E11" s="370"/>
      <c r="F11" s="370"/>
      <c r="G11" s="370"/>
      <c r="H11" s="370"/>
      <c r="I11" s="370"/>
      <c r="J11" s="370"/>
      <c r="K11" s="256"/>
    </row>
    <row r="12" spans="2:11" ht="12.75" customHeight="1">
      <c r="B12" s="259"/>
      <c r="C12" s="260"/>
      <c r="D12" s="260"/>
      <c r="E12" s="260"/>
      <c r="F12" s="260"/>
      <c r="G12" s="260"/>
      <c r="H12" s="260"/>
      <c r="I12" s="260"/>
      <c r="J12" s="260"/>
      <c r="K12" s="256"/>
    </row>
    <row r="13" spans="2:11" ht="15" customHeight="1">
      <c r="B13" s="259"/>
      <c r="C13" s="260"/>
      <c r="D13" s="370" t="s">
        <v>298</v>
      </c>
      <c r="E13" s="370"/>
      <c r="F13" s="370"/>
      <c r="G13" s="370"/>
      <c r="H13" s="370"/>
      <c r="I13" s="370"/>
      <c r="J13" s="370"/>
      <c r="K13" s="256"/>
    </row>
    <row r="14" spans="2:11" ht="15" customHeight="1">
      <c r="B14" s="259"/>
      <c r="C14" s="260"/>
      <c r="D14" s="370" t="s">
        <v>133</v>
      </c>
      <c r="E14" s="370"/>
      <c r="F14" s="370"/>
      <c r="G14" s="370"/>
      <c r="H14" s="370"/>
      <c r="I14" s="370"/>
      <c r="J14" s="370"/>
      <c r="K14" s="256"/>
    </row>
    <row r="15" spans="2:11" ht="15" customHeight="1">
      <c r="B15" s="259"/>
      <c r="C15" s="260"/>
      <c r="D15" s="370" t="s">
        <v>134</v>
      </c>
      <c r="E15" s="370"/>
      <c r="F15" s="370"/>
      <c r="G15" s="370"/>
      <c r="H15" s="370"/>
      <c r="I15" s="370"/>
      <c r="J15" s="370"/>
      <c r="K15" s="256"/>
    </row>
    <row r="16" spans="2:11" ht="15" customHeight="1">
      <c r="B16" s="259"/>
      <c r="C16" s="260"/>
      <c r="D16" s="260"/>
      <c r="E16" s="261" t="s">
        <v>1826</v>
      </c>
      <c r="F16" s="370" t="s">
        <v>135</v>
      </c>
      <c r="G16" s="370"/>
      <c r="H16" s="370"/>
      <c r="I16" s="370"/>
      <c r="J16" s="370"/>
      <c r="K16" s="256"/>
    </row>
    <row r="17" spans="2:11" ht="15" customHeight="1">
      <c r="B17" s="259"/>
      <c r="C17" s="260"/>
      <c r="D17" s="260"/>
      <c r="E17" s="261" t="s">
        <v>136</v>
      </c>
      <c r="F17" s="370" t="s">
        <v>137</v>
      </c>
      <c r="G17" s="370"/>
      <c r="H17" s="370"/>
      <c r="I17" s="370"/>
      <c r="J17" s="370"/>
      <c r="K17" s="256"/>
    </row>
    <row r="18" spans="2:11" ht="15" customHeight="1">
      <c r="B18" s="259"/>
      <c r="C18" s="260"/>
      <c r="D18" s="260"/>
      <c r="E18" s="261" t="s">
        <v>138</v>
      </c>
      <c r="F18" s="370" t="s">
        <v>139</v>
      </c>
      <c r="G18" s="370"/>
      <c r="H18" s="370"/>
      <c r="I18" s="370"/>
      <c r="J18" s="370"/>
      <c r="K18" s="256"/>
    </row>
    <row r="19" spans="2:11" ht="15" customHeight="1">
      <c r="B19" s="259"/>
      <c r="C19" s="260"/>
      <c r="D19" s="260"/>
      <c r="E19" s="261" t="s">
        <v>1835</v>
      </c>
      <c r="F19" s="370" t="s">
        <v>140</v>
      </c>
      <c r="G19" s="370"/>
      <c r="H19" s="370"/>
      <c r="I19" s="370"/>
      <c r="J19" s="370"/>
      <c r="K19" s="256"/>
    </row>
    <row r="20" spans="2:11" ht="15" customHeight="1">
      <c r="B20" s="259"/>
      <c r="C20" s="260"/>
      <c r="D20" s="260"/>
      <c r="E20" s="261" t="s">
        <v>141</v>
      </c>
      <c r="F20" s="370" t="s">
        <v>142</v>
      </c>
      <c r="G20" s="370"/>
      <c r="H20" s="370"/>
      <c r="I20" s="370"/>
      <c r="J20" s="370"/>
      <c r="K20" s="256"/>
    </row>
    <row r="21" spans="2:11" ht="15" customHeight="1">
      <c r="B21" s="259"/>
      <c r="C21" s="260"/>
      <c r="D21" s="260"/>
      <c r="E21" s="261" t="s">
        <v>143</v>
      </c>
      <c r="F21" s="370" t="s">
        <v>144</v>
      </c>
      <c r="G21" s="370"/>
      <c r="H21" s="370"/>
      <c r="I21" s="370"/>
      <c r="J21" s="370"/>
      <c r="K21" s="256"/>
    </row>
    <row r="22" spans="2:11" ht="12.75" customHeight="1">
      <c r="B22" s="259"/>
      <c r="C22" s="260"/>
      <c r="D22" s="260"/>
      <c r="E22" s="260"/>
      <c r="F22" s="260"/>
      <c r="G22" s="260"/>
      <c r="H22" s="260"/>
      <c r="I22" s="260"/>
      <c r="J22" s="260"/>
      <c r="K22" s="256"/>
    </row>
    <row r="23" spans="2:11" ht="15" customHeight="1">
      <c r="B23" s="259"/>
      <c r="C23" s="370" t="s">
        <v>299</v>
      </c>
      <c r="D23" s="370"/>
      <c r="E23" s="370"/>
      <c r="F23" s="370"/>
      <c r="G23" s="370"/>
      <c r="H23" s="370"/>
      <c r="I23" s="370"/>
      <c r="J23" s="370"/>
      <c r="K23" s="256"/>
    </row>
    <row r="24" spans="2:11" ht="15" customHeight="1">
      <c r="B24" s="259"/>
      <c r="C24" s="370" t="s">
        <v>145</v>
      </c>
      <c r="D24" s="370"/>
      <c r="E24" s="370"/>
      <c r="F24" s="370"/>
      <c r="G24" s="370"/>
      <c r="H24" s="370"/>
      <c r="I24" s="370"/>
      <c r="J24" s="370"/>
      <c r="K24" s="256"/>
    </row>
    <row r="25" spans="2:11" ht="15" customHeight="1">
      <c r="B25" s="259"/>
      <c r="C25" s="258"/>
      <c r="D25" s="370" t="s">
        <v>300</v>
      </c>
      <c r="E25" s="370"/>
      <c r="F25" s="370"/>
      <c r="G25" s="370"/>
      <c r="H25" s="370"/>
      <c r="I25" s="370"/>
      <c r="J25" s="370"/>
      <c r="K25" s="256"/>
    </row>
    <row r="26" spans="2:11" ht="15" customHeight="1">
      <c r="B26" s="259"/>
      <c r="C26" s="260"/>
      <c r="D26" s="370" t="s">
        <v>146</v>
      </c>
      <c r="E26" s="370"/>
      <c r="F26" s="370"/>
      <c r="G26" s="370"/>
      <c r="H26" s="370"/>
      <c r="I26" s="370"/>
      <c r="J26" s="370"/>
      <c r="K26" s="256"/>
    </row>
    <row r="27" spans="2:11" ht="12.75" customHeight="1">
      <c r="B27" s="259"/>
      <c r="C27" s="260"/>
      <c r="D27" s="260"/>
      <c r="E27" s="260"/>
      <c r="F27" s="260"/>
      <c r="G27" s="260"/>
      <c r="H27" s="260"/>
      <c r="I27" s="260"/>
      <c r="J27" s="260"/>
      <c r="K27" s="256"/>
    </row>
    <row r="28" spans="2:11" ht="15" customHeight="1">
      <c r="B28" s="259"/>
      <c r="C28" s="260"/>
      <c r="D28" s="370" t="s">
        <v>301</v>
      </c>
      <c r="E28" s="370"/>
      <c r="F28" s="370"/>
      <c r="G28" s="370"/>
      <c r="H28" s="370"/>
      <c r="I28" s="370"/>
      <c r="J28" s="370"/>
      <c r="K28" s="256"/>
    </row>
    <row r="29" spans="2:11" ht="15" customHeight="1">
      <c r="B29" s="259"/>
      <c r="C29" s="260"/>
      <c r="D29" s="370" t="s">
        <v>147</v>
      </c>
      <c r="E29" s="370"/>
      <c r="F29" s="370"/>
      <c r="G29" s="370"/>
      <c r="H29" s="370"/>
      <c r="I29" s="370"/>
      <c r="J29" s="370"/>
      <c r="K29" s="256"/>
    </row>
    <row r="30" spans="2:11" ht="12.75" customHeight="1">
      <c r="B30" s="259"/>
      <c r="C30" s="260"/>
      <c r="D30" s="260"/>
      <c r="E30" s="260"/>
      <c r="F30" s="260"/>
      <c r="G30" s="260"/>
      <c r="H30" s="260"/>
      <c r="I30" s="260"/>
      <c r="J30" s="260"/>
      <c r="K30" s="256"/>
    </row>
    <row r="31" spans="2:11" ht="15" customHeight="1">
      <c r="B31" s="259"/>
      <c r="C31" s="260"/>
      <c r="D31" s="370" t="s">
        <v>302</v>
      </c>
      <c r="E31" s="370"/>
      <c r="F31" s="370"/>
      <c r="G31" s="370"/>
      <c r="H31" s="370"/>
      <c r="I31" s="370"/>
      <c r="J31" s="370"/>
      <c r="K31" s="256"/>
    </row>
    <row r="32" spans="2:11" ht="15" customHeight="1">
      <c r="B32" s="259"/>
      <c r="C32" s="260"/>
      <c r="D32" s="370" t="s">
        <v>148</v>
      </c>
      <c r="E32" s="370"/>
      <c r="F32" s="370"/>
      <c r="G32" s="370"/>
      <c r="H32" s="370"/>
      <c r="I32" s="370"/>
      <c r="J32" s="370"/>
      <c r="K32" s="256"/>
    </row>
    <row r="33" spans="2:11" ht="15" customHeight="1">
      <c r="B33" s="259"/>
      <c r="C33" s="260"/>
      <c r="D33" s="370" t="s">
        <v>149</v>
      </c>
      <c r="E33" s="370"/>
      <c r="F33" s="370"/>
      <c r="G33" s="370"/>
      <c r="H33" s="370"/>
      <c r="I33" s="370"/>
      <c r="J33" s="370"/>
      <c r="K33" s="256"/>
    </row>
    <row r="34" spans="2:11" ht="15" customHeight="1">
      <c r="B34" s="259"/>
      <c r="C34" s="260"/>
      <c r="D34" s="258"/>
      <c r="E34" s="262" t="s">
        <v>1857</v>
      </c>
      <c r="F34" s="258"/>
      <c r="G34" s="370" t="s">
        <v>150</v>
      </c>
      <c r="H34" s="370"/>
      <c r="I34" s="370"/>
      <c r="J34" s="370"/>
      <c r="K34" s="256"/>
    </row>
    <row r="35" spans="2:11" ht="30.75" customHeight="1">
      <c r="B35" s="259"/>
      <c r="C35" s="260"/>
      <c r="D35" s="258"/>
      <c r="E35" s="262" t="s">
        <v>151</v>
      </c>
      <c r="F35" s="258"/>
      <c r="G35" s="370" t="s">
        <v>152</v>
      </c>
      <c r="H35" s="370"/>
      <c r="I35" s="370"/>
      <c r="J35" s="370"/>
      <c r="K35" s="256"/>
    </row>
    <row r="36" spans="2:11" ht="15" customHeight="1">
      <c r="B36" s="259"/>
      <c r="C36" s="260"/>
      <c r="D36" s="258"/>
      <c r="E36" s="262" t="s">
        <v>1801</v>
      </c>
      <c r="F36" s="258"/>
      <c r="G36" s="370" t="s">
        <v>153</v>
      </c>
      <c r="H36" s="370"/>
      <c r="I36" s="370"/>
      <c r="J36" s="370"/>
      <c r="K36" s="256"/>
    </row>
    <row r="37" spans="2:11" ht="15" customHeight="1">
      <c r="B37" s="259"/>
      <c r="C37" s="260"/>
      <c r="D37" s="258"/>
      <c r="E37" s="262" t="s">
        <v>1858</v>
      </c>
      <c r="F37" s="258"/>
      <c r="G37" s="370" t="s">
        <v>154</v>
      </c>
      <c r="H37" s="370"/>
      <c r="I37" s="370"/>
      <c r="J37" s="370"/>
      <c r="K37" s="256"/>
    </row>
    <row r="38" spans="2:11" ht="15" customHeight="1">
      <c r="B38" s="259"/>
      <c r="C38" s="260"/>
      <c r="D38" s="258"/>
      <c r="E38" s="262" t="s">
        <v>1859</v>
      </c>
      <c r="F38" s="258"/>
      <c r="G38" s="370" t="s">
        <v>155</v>
      </c>
      <c r="H38" s="370"/>
      <c r="I38" s="370"/>
      <c r="J38" s="370"/>
      <c r="K38" s="256"/>
    </row>
    <row r="39" spans="2:11" ht="15" customHeight="1">
      <c r="B39" s="259"/>
      <c r="C39" s="260"/>
      <c r="D39" s="258"/>
      <c r="E39" s="262" t="s">
        <v>1860</v>
      </c>
      <c r="F39" s="258"/>
      <c r="G39" s="370" t="s">
        <v>156</v>
      </c>
      <c r="H39" s="370"/>
      <c r="I39" s="370"/>
      <c r="J39" s="370"/>
      <c r="K39" s="256"/>
    </row>
    <row r="40" spans="2:11" ht="15" customHeight="1">
      <c r="B40" s="259"/>
      <c r="C40" s="260"/>
      <c r="D40" s="258"/>
      <c r="E40" s="262" t="s">
        <v>157</v>
      </c>
      <c r="F40" s="258"/>
      <c r="G40" s="370" t="s">
        <v>158</v>
      </c>
      <c r="H40" s="370"/>
      <c r="I40" s="370"/>
      <c r="J40" s="370"/>
      <c r="K40" s="256"/>
    </row>
    <row r="41" spans="2:11" ht="15" customHeight="1">
      <c r="B41" s="259"/>
      <c r="C41" s="260"/>
      <c r="D41" s="258"/>
      <c r="E41" s="262"/>
      <c r="F41" s="258"/>
      <c r="G41" s="370" t="s">
        <v>159</v>
      </c>
      <c r="H41" s="370"/>
      <c r="I41" s="370"/>
      <c r="J41" s="370"/>
      <c r="K41" s="256"/>
    </row>
    <row r="42" spans="2:11" ht="15" customHeight="1">
      <c r="B42" s="259"/>
      <c r="C42" s="260"/>
      <c r="D42" s="258"/>
      <c r="E42" s="262" t="s">
        <v>160</v>
      </c>
      <c r="F42" s="258"/>
      <c r="G42" s="370" t="s">
        <v>161</v>
      </c>
      <c r="H42" s="370"/>
      <c r="I42" s="370"/>
      <c r="J42" s="370"/>
      <c r="K42" s="256"/>
    </row>
    <row r="43" spans="2:11" ht="15" customHeight="1">
      <c r="B43" s="259"/>
      <c r="C43" s="260"/>
      <c r="D43" s="258"/>
      <c r="E43" s="262" t="s">
        <v>1862</v>
      </c>
      <c r="F43" s="258"/>
      <c r="G43" s="370" t="s">
        <v>162</v>
      </c>
      <c r="H43" s="370"/>
      <c r="I43" s="370"/>
      <c r="J43" s="370"/>
      <c r="K43" s="256"/>
    </row>
    <row r="44" spans="2:11" ht="12.75" customHeight="1">
      <c r="B44" s="259"/>
      <c r="C44" s="260"/>
      <c r="D44" s="258"/>
      <c r="E44" s="258"/>
      <c r="F44" s="258"/>
      <c r="G44" s="258"/>
      <c r="H44" s="258"/>
      <c r="I44" s="258"/>
      <c r="J44" s="258"/>
      <c r="K44" s="256"/>
    </row>
    <row r="45" spans="2:11" ht="15" customHeight="1">
      <c r="B45" s="259"/>
      <c r="C45" s="260"/>
      <c r="D45" s="370" t="s">
        <v>163</v>
      </c>
      <c r="E45" s="370"/>
      <c r="F45" s="370"/>
      <c r="G45" s="370"/>
      <c r="H45" s="370"/>
      <c r="I45" s="370"/>
      <c r="J45" s="370"/>
      <c r="K45" s="256"/>
    </row>
    <row r="46" spans="2:11" ht="15" customHeight="1">
      <c r="B46" s="259"/>
      <c r="C46" s="260"/>
      <c r="D46" s="260"/>
      <c r="E46" s="370" t="s">
        <v>164</v>
      </c>
      <c r="F46" s="370"/>
      <c r="G46" s="370"/>
      <c r="H46" s="370"/>
      <c r="I46" s="370"/>
      <c r="J46" s="370"/>
      <c r="K46" s="256"/>
    </row>
    <row r="47" spans="2:11" ht="15" customHeight="1">
      <c r="B47" s="259"/>
      <c r="C47" s="260"/>
      <c r="D47" s="260"/>
      <c r="E47" s="370" t="s">
        <v>165</v>
      </c>
      <c r="F47" s="370"/>
      <c r="G47" s="370"/>
      <c r="H47" s="370"/>
      <c r="I47" s="370"/>
      <c r="J47" s="370"/>
      <c r="K47" s="256"/>
    </row>
    <row r="48" spans="2:11" ht="15" customHeight="1">
      <c r="B48" s="259"/>
      <c r="C48" s="260"/>
      <c r="D48" s="260"/>
      <c r="E48" s="370" t="s">
        <v>166</v>
      </c>
      <c r="F48" s="370"/>
      <c r="G48" s="370"/>
      <c r="H48" s="370"/>
      <c r="I48" s="370"/>
      <c r="J48" s="370"/>
      <c r="K48" s="256"/>
    </row>
    <row r="49" spans="2:11" ht="15" customHeight="1">
      <c r="B49" s="259"/>
      <c r="C49" s="260"/>
      <c r="D49" s="370" t="s">
        <v>167</v>
      </c>
      <c r="E49" s="370"/>
      <c r="F49" s="370"/>
      <c r="G49" s="370"/>
      <c r="H49" s="370"/>
      <c r="I49" s="370"/>
      <c r="J49" s="370"/>
      <c r="K49" s="256"/>
    </row>
    <row r="50" spans="2:11" ht="25.5" customHeight="1">
      <c r="B50" s="255"/>
      <c r="C50" s="372" t="s">
        <v>168</v>
      </c>
      <c r="D50" s="372"/>
      <c r="E50" s="372"/>
      <c r="F50" s="372"/>
      <c r="G50" s="372"/>
      <c r="H50" s="372"/>
      <c r="I50" s="372"/>
      <c r="J50" s="372"/>
      <c r="K50" s="256"/>
    </row>
    <row r="51" spans="2:11" ht="5.25" customHeight="1">
      <c r="B51" s="255"/>
      <c r="C51" s="257"/>
      <c r="D51" s="257"/>
      <c r="E51" s="257"/>
      <c r="F51" s="257"/>
      <c r="G51" s="257"/>
      <c r="H51" s="257"/>
      <c r="I51" s="257"/>
      <c r="J51" s="257"/>
      <c r="K51" s="256"/>
    </row>
    <row r="52" spans="2:11" ht="15" customHeight="1">
      <c r="B52" s="255"/>
      <c r="C52" s="370" t="s">
        <v>169</v>
      </c>
      <c r="D52" s="370"/>
      <c r="E52" s="370"/>
      <c r="F52" s="370"/>
      <c r="G52" s="370"/>
      <c r="H52" s="370"/>
      <c r="I52" s="370"/>
      <c r="J52" s="370"/>
      <c r="K52" s="256"/>
    </row>
    <row r="53" spans="2:11" ht="15" customHeight="1">
      <c r="B53" s="255"/>
      <c r="C53" s="370" t="s">
        <v>170</v>
      </c>
      <c r="D53" s="370"/>
      <c r="E53" s="370"/>
      <c r="F53" s="370"/>
      <c r="G53" s="370"/>
      <c r="H53" s="370"/>
      <c r="I53" s="370"/>
      <c r="J53" s="370"/>
      <c r="K53" s="256"/>
    </row>
    <row r="54" spans="2:11" ht="12.75" customHeight="1">
      <c r="B54" s="255"/>
      <c r="C54" s="258"/>
      <c r="D54" s="258"/>
      <c r="E54" s="258"/>
      <c r="F54" s="258"/>
      <c r="G54" s="258"/>
      <c r="H54" s="258"/>
      <c r="I54" s="258"/>
      <c r="J54" s="258"/>
      <c r="K54" s="256"/>
    </row>
    <row r="55" spans="2:11" ht="15" customHeight="1">
      <c r="B55" s="255"/>
      <c r="C55" s="370" t="s">
        <v>171</v>
      </c>
      <c r="D55" s="370"/>
      <c r="E55" s="370"/>
      <c r="F55" s="370"/>
      <c r="G55" s="370"/>
      <c r="H55" s="370"/>
      <c r="I55" s="370"/>
      <c r="J55" s="370"/>
      <c r="K55" s="256"/>
    </row>
    <row r="56" spans="2:11" ht="15" customHeight="1">
      <c r="B56" s="255"/>
      <c r="C56" s="260"/>
      <c r="D56" s="370" t="s">
        <v>172</v>
      </c>
      <c r="E56" s="370"/>
      <c r="F56" s="370"/>
      <c r="G56" s="370"/>
      <c r="H56" s="370"/>
      <c r="I56" s="370"/>
      <c r="J56" s="370"/>
      <c r="K56" s="256"/>
    </row>
    <row r="57" spans="2:11" ht="15" customHeight="1">
      <c r="B57" s="255"/>
      <c r="C57" s="260"/>
      <c r="D57" s="370" t="s">
        <v>173</v>
      </c>
      <c r="E57" s="370"/>
      <c r="F57" s="370"/>
      <c r="G57" s="370"/>
      <c r="H57" s="370"/>
      <c r="I57" s="370"/>
      <c r="J57" s="370"/>
      <c r="K57" s="256"/>
    </row>
    <row r="58" spans="2:11" ht="15" customHeight="1">
      <c r="B58" s="255"/>
      <c r="C58" s="260"/>
      <c r="D58" s="370" t="s">
        <v>174</v>
      </c>
      <c r="E58" s="370"/>
      <c r="F58" s="370"/>
      <c r="G58" s="370"/>
      <c r="H58" s="370"/>
      <c r="I58" s="370"/>
      <c r="J58" s="370"/>
      <c r="K58" s="256"/>
    </row>
    <row r="59" spans="2:11" ht="15" customHeight="1">
      <c r="B59" s="255"/>
      <c r="C59" s="260"/>
      <c r="D59" s="370" t="s">
        <v>175</v>
      </c>
      <c r="E59" s="370"/>
      <c r="F59" s="370"/>
      <c r="G59" s="370"/>
      <c r="H59" s="370"/>
      <c r="I59" s="370"/>
      <c r="J59" s="370"/>
      <c r="K59" s="256"/>
    </row>
    <row r="60" spans="2:11" ht="15" customHeight="1">
      <c r="B60" s="255"/>
      <c r="C60" s="260"/>
      <c r="D60" s="373" t="s">
        <v>176</v>
      </c>
      <c r="E60" s="373"/>
      <c r="F60" s="373"/>
      <c r="G60" s="373"/>
      <c r="H60" s="373"/>
      <c r="I60" s="373"/>
      <c r="J60" s="373"/>
      <c r="K60" s="256"/>
    </row>
    <row r="61" spans="2:11" ht="15" customHeight="1">
      <c r="B61" s="255"/>
      <c r="C61" s="260"/>
      <c r="D61" s="370" t="s">
        <v>177</v>
      </c>
      <c r="E61" s="370"/>
      <c r="F61" s="370"/>
      <c r="G61" s="370"/>
      <c r="H61" s="370"/>
      <c r="I61" s="370"/>
      <c r="J61" s="370"/>
      <c r="K61" s="256"/>
    </row>
    <row r="62" spans="2:11" ht="12.75" customHeight="1">
      <c r="B62" s="255"/>
      <c r="C62" s="260"/>
      <c r="D62" s="260"/>
      <c r="E62" s="263"/>
      <c r="F62" s="260"/>
      <c r="G62" s="260"/>
      <c r="H62" s="260"/>
      <c r="I62" s="260"/>
      <c r="J62" s="260"/>
      <c r="K62" s="256"/>
    </row>
    <row r="63" spans="2:11" ht="15" customHeight="1">
      <c r="B63" s="255"/>
      <c r="C63" s="260"/>
      <c r="D63" s="370" t="s">
        <v>178</v>
      </c>
      <c r="E63" s="370"/>
      <c r="F63" s="370"/>
      <c r="G63" s="370"/>
      <c r="H63" s="370"/>
      <c r="I63" s="370"/>
      <c r="J63" s="370"/>
      <c r="K63" s="256"/>
    </row>
    <row r="64" spans="2:11" ht="15" customHeight="1">
      <c r="B64" s="255"/>
      <c r="C64" s="260"/>
      <c r="D64" s="373" t="s">
        <v>179</v>
      </c>
      <c r="E64" s="373"/>
      <c r="F64" s="373"/>
      <c r="G64" s="373"/>
      <c r="H64" s="373"/>
      <c r="I64" s="373"/>
      <c r="J64" s="373"/>
      <c r="K64" s="256"/>
    </row>
    <row r="65" spans="2:11" ht="15" customHeight="1">
      <c r="B65" s="255"/>
      <c r="C65" s="260"/>
      <c r="D65" s="370" t="s">
        <v>180</v>
      </c>
      <c r="E65" s="370"/>
      <c r="F65" s="370"/>
      <c r="G65" s="370"/>
      <c r="H65" s="370"/>
      <c r="I65" s="370"/>
      <c r="J65" s="370"/>
      <c r="K65" s="256"/>
    </row>
    <row r="66" spans="2:11" ht="15" customHeight="1">
      <c r="B66" s="255"/>
      <c r="C66" s="260"/>
      <c r="D66" s="370" t="s">
        <v>181</v>
      </c>
      <c r="E66" s="370"/>
      <c r="F66" s="370"/>
      <c r="G66" s="370"/>
      <c r="H66" s="370"/>
      <c r="I66" s="370"/>
      <c r="J66" s="370"/>
      <c r="K66" s="256"/>
    </row>
    <row r="67" spans="2:11" ht="15" customHeight="1">
      <c r="B67" s="255"/>
      <c r="C67" s="260"/>
      <c r="D67" s="370" t="s">
        <v>182</v>
      </c>
      <c r="E67" s="370"/>
      <c r="F67" s="370"/>
      <c r="G67" s="370"/>
      <c r="H67" s="370"/>
      <c r="I67" s="370"/>
      <c r="J67" s="370"/>
      <c r="K67" s="256"/>
    </row>
    <row r="68" spans="2:11" ht="15" customHeight="1">
      <c r="B68" s="255"/>
      <c r="C68" s="260"/>
      <c r="D68" s="370" t="s">
        <v>183</v>
      </c>
      <c r="E68" s="370"/>
      <c r="F68" s="370"/>
      <c r="G68" s="370"/>
      <c r="H68" s="370"/>
      <c r="I68" s="370"/>
      <c r="J68" s="370"/>
      <c r="K68" s="256"/>
    </row>
    <row r="69" spans="2:11" ht="12.75" customHeight="1">
      <c r="B69" s="264"/>
      <c r="C69" s="265"/>
      <c r="D69" s="265"/>
      <c r="E69" s="265"/>
      <c r="F69" s="265"/>
      <c r="G69" s="265"/>
      <c r="H69" s="265"/>
      <c r="I69" s="265"/>
      <c r="J69" s="265"/>
      <c r="K69" s="266"/>
    </row>
    <row r="70" spans="2:11" ht="18.75" customHeight="1">
      <c r="B70" s="267"/>
      <c r="C70" s="267"/>
      <c r="D70" s="267"/>
      <c r="E70" s="267"/>
      <c r="F70" s="267"/>
      <c r="G70" s="267"/>
      <c r="H70" s="267"/>
      <c r="I70" s="267"/>
      <c r="J70" s="267"/>
      <c r="K70" s="268"/>
    </row>
    <row r="71" spans="2:11" ht="18.75" customHeight="1">
      <c r="B71" s="268"/>
      <c r="C71" s="268"/>
      <c r="D71" s="268"/>
      <c r="E71" s="268"/>
      <c r="F71" s="268"/>
      <c r="G71" s="268"/>
      <c r="H71" s="268"/>
      <c r="I71" s="268"/>
      <c r="J71" s="268"/>
      <c r="K71" s="268"/>
    </row>
    <row r="72" spans="2:11" ht="7.5" customHeight="1">
      <c r="B72" s="269"/>
      <c r="C72" s="270"/>
      <c r="D72" s="270"/>
      <c r="E72" s="270"/>
      <c r="F72" s="270"/>
      <c r="G72" s="270"/>
      <c r="H72" s="270"/>
      <c r="I72" s="270"/>
      <c r="J72" s="270"/>
      <c r="K72" s="271"/>
    </row>
    <row r="73" spans="2:11" ht="45" customHeight="1">
      <c r="B73" s="272"/>
      <c r="C73" s="374" t="s">
        <v>127</v>
      </c>
      <c r="D73" s="374"/>
      <c r="E73" s="374"/>
      <c r="F73" s="374"/>
      <c r="G73" s="374"/>
      <c r="H73" s="374"/>
      <c r="I73" s="374"/>
      <c r="J73" s="374"/>
      <c r="K73" s="273"/>
    </row>
    <row r="74" spans="2:11" ht="17.25" customHeight="1">
      <c r="B74" s="272"/>
      <c r="C74" s="274" t="s">
        <v>184</v>
      </c>
      <c r="D74" s="274"/>
      <c r="E74" s="274"/>
      <c r="F74" s="274" t="s">
        <v>185</v>
      </c>
      <c r="G74" s="275"/>
      <c r="H74" s="274" t="s">
        <v>1858</v>
      </c>
      <c r="I74" s="274" t="s">
        <v>1805</v>
      </c>
      <c r="J74" s="274" t="s">
        <v>186</v>
      </c>
      <c r="K74" s="273"/>
    </row>
    <row r="75" spans="2:11" ht="17.25" customHeight="1">
      <c r="B75" s="272"/>
      <c r="C75" s="276" t="s">
        <v>187</v>
      </c>
      <c r="D75" s="276"/>
      <c r="E75" s="276"/>
      <c r="F75" s="277" t="s">
        <v>188</v>
      </c>
      <c r="G75" s="278"/>
      <c r="H75" s="276"/>
      <c r="I75" s="276"/>
      <c r="J75" s="276" t="s">
        <v>189</v>
      </c>
      <c r="K75" s="273"/>
    </row>
    <row r="76" spans="2:11" ht="5.25" customHeight="1">
      <c r="B76" s="272"/>
      <c r="C76" s="279"/>
      <c r="D76" s="279"/>
      <c r="E76" s="279"/>
      <c r="F76" s="279"/>
      <c r="G76" s="280"/>
      <c r="H76" s="279"/>
      <c r="I76" s="279"/>
      <c r="J76" s="279"/>
      <c r="K76" s="273"/>
    </row>
    <row r="77" spans="2:11" ht="15" customHeight="1">
      <c r="B77" s="272"/>
      <c r="C77" s="262" t="s">
        <v>1801</v>
      </c>
      <c r="D77" s="279"/>
      <c r="E77" s="279"/>
      <c r="F77" s="281" t="s">
        <v>190</v>
      </c>
      <c r="G77" s="280"/>
      <c r="H77" s="262" t="s">
        <v>191</v>
      </c>
      <c r="I77" s="262" t="s">
        <v>192</v>
      </c>
      <c r="J77" s="262">
        <v>20</v>
      </c>
      <c r="K77" s="273"/>
    </row>
    <row r="78" spans="2:11" ht="15" customHeight="1">
      <c r="B78" s="272"/>
      <c r="C78" s="262" t="s">
        <v>193</v>
      </c>
      <c r="D78" s="262"/>
      <c r="E78" s="262"/>
      <c r="F78" s="281" t="s">
        <v>190</v>
      </c>
      <c r="G78" s="280"/>
      <c r="H78" s="262" t="s">
        <v>194</v>
      </c>
      <c r="I78" s="262" t="s">
        <v>192</v>
      </c>
      <c r="J78" s="262">
        <v>120</v>
      </c>
      <c r="K78" s="273"/>
    </row>
    <row r="79" spans="2:11" ht="15" customHeight="1">
      <c r="B79" s="282"/>
      <c r="C79" s="262" t="s">
        <v>195</v>
      </c>
      <c r="D79" s="262"/>
      <c r="E79" s="262"/>
      <c r="F79" s="281" t="s">
        <v>196</v>
      </c>
      <c r="G79" s="280"/>
      <c r="H79" s="262" t="s">
        <v>197</v>
      </c>
      <c r="I79" s="262" t="s">
        <v>192</v>
      </c>
      <c r="J79" s="262">
        <v>50</v>
      </c>
      <c r="K79" s="273"/>
    </row>
    <row r="80" spans="2:11" ht="15" customHeight="1">
      <c r="B80" s="282"/>
      <c r="C80" s="262" t="s">
        <v>198</v>
      </c>
      <c r="D80" s="262"/>
      <c r="E80" s="262"/>
      <c r="F80" s="281" t="s">
        <v>190</v>
      </c>
      <c r="G80" s="280"/>
      <c r="H80" s="262" t="s">
        <v>199</v>
      </c>
      <c r="I80" s="262" t="s">
        <v>200</v>
      </c>
      <c r="J80" s="262"/>
      <c r="K80" s="273"/>
    </row>
    <row r="81" spans="2:11" ht="15" customHeight="1">
      <c r="B81" s="282"/>
      <c r="C81" s="283" t="s">
        <v>201</v>
      </c>
      <c r="D81" s="283"/>
      <c r="E81" s="283"/>
      <c r="F81" s="284" t="s">
        <v>196</v>
      </c>
      <c r="G81" s="283"/>
      <c r="H81" s="283" t="s">
        <v>202</v>
      </c>
      <c r="I81" s="283" t="s">
        <v>192</v>
      </c>
      <c r="J81" s="283">
        <v>15</v>
      </c>
      <c r="K81" s="273"/>
    </row>
    <row r="82" spans="2:11" ht="15" customHeight="1">
      <c r="B82" s="282"/>
      <c r="C82" s="283" t="s">
        <v>203</v>
      </c>
      <c r="D82" s="283"/>
      <c r="E82" s="283"/>
      <c r="F82" s="284" t="s">
        <v>196</v>
      </c>
      <c r="G82" s="283"/>
      <c r="H82" s="283" t="s">
        <v>204</v>
      </c>
      <c r="I82" s="283" t="s">
        <v>192</v>
      </c>
      <c r="J82" s="283">
        <v>15</v>
      </c>
      <c r="K82" s="273"/>
    </row>
    <row r="83" spans="2:11" ht="15" customHeight="1">
      <c r="B83" s="282"/>
      <c r="C83" s="283" t="s">
        <v>205</v>
      </c>
      <c r="D83" s="283"/>
      <c r="E83" s="283"/>
      <c r="F83" s="284" t="s">
        <v>196</v>
      </c>
      <c r="G83" s="283"/>
      <c r="H83" s="283" t="s">
        <v>206</v>
      </c>
      <c r="I83" s="283" t="s">
        <v>192</v>
      </c>
      <c r="J83" s="283">
        <v>20</v>
      </c>
      <c r="K83" s="273"/>
    </row>
    <row r="84" spans="2:11" ht="15" customHeight="1">
      <c r="B84" s="282"/>
      <c r="C84" s="283" t="s">
        <v>207</v>
      </c>
      <c r="D84" s="283"/>
      <c r="E84" s="283"/>
      <c r="F84" s="284" t="s">
        <v>196</v>
      </c>
      <c r="G84" s="283"/>
      <c r="H84" s="283" t="s">
        <v>208</v>
      </c>
      <c r="I84" s="283" t="s">
        <v>192</v>
      </c>
      <c r="J84" s="283">
        <v>20</v>
      </c>
      <c r="K84" s="273"/>
    </row>
    <row r="85" spans="2:11" ht="15" customHeight="1">
      <c r="B85" s="282"/>
      <c r="C85" s="262" t="s">
        <v>209</v>
      </c>
      <c r="D85" s="262"/>
      <c r="E85" s="262"/>
      <c r="F85" s="281" t="s">
        <v>196</v>
      </c>
      <c r="G85" s="280"/>
      <c r="H85" s="262" t="s">
        <v>210</v>
      </c>
      <c r="I85" s="262" t="s">
        <v>192</v>
      </c>
      <c r="J85" s="262">
        <v>50</v>
      </c>
      <c r="K85" s="273"/>
    </row>
    <row r="86" spans="2:11" ht="15" customHeight="1">
      <c r="B86" s="282"/>
      <c r="C86" s="262" t="s">
        <v>211</v>
      </c>
      <c r="D86" s="262"/>
      <c r="E86" s="262"/>
      <c r="F86" s="281" t="s">
        <v>196</v>
      </c>
      <c r="G86" s="280"/>
      <c r="H86" s="262" t="s">
        <v>212</v>
      </c>
      <c r="I86" s="262" t="s">
        <v>192</v>
      </c>
      <c r="J86" s="262">
        <v>20</v>
      </c>
      <c r="K86" s="273"/>
    </row>
    <row r="87" spans="2:11" ht="15" customHeight="1">
      <c r="B87" s="282"/>
      <c r="C87" s="262" t="s">
        <v>213</v>
      </c>
      <c r="D87" s="262"/>
      <c r="E87" s="262"/>
      <c r="F87" s="281" t="s">
        <v>196</v>
      </c>
      <c r="G87" s="280"/>
      <c r="H87" s="262" t="s">
        <v>214</v>
      </c>
      <c r="I87" s="262" t="s">
        <v>192</v>
      </c>
      <c r="J87" s="262">
        <v>20</v>
      </c>
      <c r="K87" s="273"/>
    </row>
    <row r="88" spans="2:11" ht="15" customHeight="1">
      <c r="B88" s="282"/>
      <c r="C88" s="262" t="s">
        <v>215</v>
      </c>
      <c r="D88" s="262"/>
      <c r="E88" s="262"/>
      <c r="F88" s="281" t="s">
        <v>196</v>
      </c>
      <c r="G88" s="280"/>
      <c r="H88" s="262" t="s">
        <v>216</v>
      </c>
      <c r="I88" s="262" t="s">
        <v>192</v>
      </c>
      <c r="J88" s="262">
        <v>50</v>
      </c>
      <c r="K88" s="273"/>
    </row>
    <row r="89" spans="2:11" ht="15" customHeight="1">
      <c r="B89" s="282"/>
      <c r="C89" s="262" t="s">
        <v>217</v>
      </c>
      <c r="D89" s="262"/>
      <c r="E89" s="262"/>
      <c r="F89" s="281" t="s">
        <v>196</v>
      </c>
      <c r="G89" s="280"/>
      <c r="H89" s="262" t="s">
        <v>217</v>
      </c>
      <c r="I89" s="262" t="s">
        <v>192</v>
      </c>
      <c r="J89" s="262">
        <v>50</v>
      </c>
      <c r="K89" s="273"/>
    </row>
    <row r="90" spans="2:11" ht="15" customHeight="1">
      <c r="B90" s="282"/>
      <c r="C90" s="262" t="s">
        <v>1863</v>
      </c>
      <c r="D90" s="262"/>
      <c r="E90" s="262"/>
      <c r="F90" s="281" t="s">
        <v>196</v>
      </c>
      <c r="G90" s="280"/>
      <c r="H90" s="262" t="s">
        <v>218</v>
      </c>
      <c r="I90" s="262" t="s">
        <v>192</v>
      </c>
      <c r="J90" s="262">
        <v>255</v>
      </c>
      <c r="K90" s="273"/>
    </row>
    <row r="91" spans="2:11" ht="15" customHeight="1">
      <c r="B91" s="282"/>
      <c r="C91" s="262" t="s">
        <v>219</v>
      </c>
      <c r="D91" s="262"/>
      <c r="E91" s="262"/>
      <c r="F91" s="281" t="s">
        <v>190</v>
      </c>
      <c r="G91" s="280"/>
      <c r="H91" s="262" t="s">
        <v>220</v>
      </c>
      <c r="I91" s="262" t="s">
        <v>221</v>
      </c>
      <c r="J91" s="262"/>
      <c r="K91" s="273"/>
    </row>
    <row r="92" spans="2:11" ht="15" customHeight="1">
      <c r="B92" s="282"/>
      <c r="C92" s="262" t="s">
        <v>222</v>
      </c>
      <c r="D92" s="262"/>
      <c r="E92" s="262"/>
      <c r="F92" s="281" t="s">
        <v>190</v>
      </c>
      <c r="G92" s="280"/>
      <c r="H92" s="262" t="s">
        <v>223</v>
      </c>
      <c r="I92" s="262" t="s">
        <v>224</v>
      </c>
      <c r="J92" s="262"/>
      <c r="K92" s="273"/>
    </row>
    <row r="93" spans="2:11" ht="15" customHeight="1">
      <c r="B93" s="282"/>
      <c r="C93" s="262" t="s">
        <v>225</v>
      </c>
      <c r="D93" s="262"/>
      <c r="E93" s="262"/>
      <c r="F93" s="281" t="s">
        <v>190</v>
      </c>
      <c r="G93" s="280"/>
      <c r="H93" s="262" t="s">
        <v>225</v>
      </c>
      <c r="I93" s="262" t="s">
        <v>224</v>
      </c>
      <c r="J93" s="262"/>
      <c r="K93" s="273"/>
    </row>
    <row r="94" spans="2:11" ht="15" customHeight="1">
      <c r="B94" s="282"/>
      <c r="C94" s="262" t="s">
        <v>1786</v>
      </c>
      <c r="D94" s="262"/>
      <c r="E94" s="262"/>
      <c r="F94" s="281" t="s">
        <v>190</v>
      </c>
      <c r="G94" s="280"/>
      <c r="H94" s="262" t="s">
        <v>226</v>
      </c>
      <c r="I94" s="262" t="s">
        <v>224</v>
      </c>
      <c r="J94" s="262"/>
      <c r="K94" s="273"/>
    </row>
    <row r="95" spans="2:11" ht="15" customHeight="1">
      <c r="B95" s="282"/>
      <c r="C95" s="262" t="s">
        <v>1796</v>
      </c>
      <c r="D95" s="262"/>
      <c r="E95" s="262"/>
      <c r="F95" s="281" t="s">
        <v>190</v>
      </c>
      <c r="G95" s="280"/>
      <c r="H95" s="262" t="s">
        <v>227</v>
      </c>
      <c r="I95" s="262" t="s">
        <v>224</v>
      </c>
      <c r="J95" s="262"/>
      <c r="K95" s="273"/>
    </row>
    <row r="96" spans="2:11" ht="15" customHeight="1">
      <c r="B96" s="285"/>
      <c r="C96" s="286"/>
      <c r="D96" s="286"/>
      <c r="E96" s="286"/>
      <c r="F96" s="286"/>
      <c r="G96" s="286"/>
      <c r="H96" s="286"/>
      <c r="I96" s="286"/>
      <c r="J96" s="286"/>
      <c r="K96" s="287"/>
    </row>
    <row r="97" spans="2:11" ht="18.75" customHeight="1">
      <c r="B97" s="288"/>
      <c r="C97" s="289"/>
      <c r="D97" s="289"/>
      <c r="E97" s="289"/>
      <c r="F97" s="289"/>
      <c r="G97" s="289"/>
      <c r="H97" s="289"/>
      <c r="I97" s="289"/>
      <c r="J97" s="289"/>
      <c r="K97" s="288"/>
    </row>
    <row r="98" spans="2:11" ht="18.75" customHeight="1">
      <c r="B98" s="268"/>
      <c r="C98" s="268"/>
      <c r="D98" s="268"/>
      <c r="E98" s="268"/>
      <c r="F98" s="268"/>
      <c r="G98" s="268"/>
      <c r="H98" s="268"/>
      <c r="I98" s="268"/>
      <c r="J98" s="268"/>
      <c r="K98" s="268"/>
    </row>
    <row r="99" spans="2:11" ht="7.5" customHeight="1">
      <c r="B99" s="269"/>
      <c r="C99" s="270"/>
      <c r="D99" s="270"/>
      <c r="E99" s="270"/>
      <c r="F99" s="270"/>
      <c r="G99" s="270"/>
      <c r="H99" s="270"/>
      <c r="I99" s="270"/>
      <c r="J99" s="270"/>
      <c r="K99" s="271"/>
    </row>
    <row r="100" spans="2:11" ht="45" customHeight="1">
      <c r="B100" s="272"/>
      <c r="C100" s="374" t="s">
        <v>228</v>
      </c>
      <c r="D100" s="374"/>
      <c r="E100" s="374"/>
      <c r="F100" s="374"/>
      <c r="G100" s="374"/>
      <c r="H100" s="374"/>
      <c r="I100" s="374"/>
      <c r="J100" s="374"/>
      <c r="K100" s="273"/>
    </row>
    <row r="101" spans="2:11" ht="17.25" customHeight="1">
      <c r="B101" s="272"/>
      <c r="C101" s="274" t="s">
        <v>184</v>
      </c>
      <c r="D101" s="274"/>
      <c r="E101" s="274"/>
      <c r="F101" s="274" t="s">
        <v>185</v>
      </c>
      <c r="G101" s="275"/>
      <c r="H101" s="274" t="s">
        <v>1858</v>
      </c>
      <c r="I101" s="274" t="s">
        <v>1805</v>
      </c>
      <c r="J101" s="274" t="s">
        <v>186</v>
      </c>
      <c r="K101" s="273"/>
    </row>
    <row r="102" spans="2:11" ht="17.25" customHeight="1">
      <c r="B102" s="272"/>
      <c r="C102" s="276" t="s">
        <v>187</v>
      </c>
      <c r="D102" s="276"/>
      <c r="E102" s="276"/>
      <c r="F102" s="277" t="s">
        <v>188</v>
      </c>
      <c r="G102" s="278"/>
      <c r="H102" s="276"/>
      <c r="I102" s="276"/>
      <c r="J102" s="276" t="s">
        <v>189</v>
      </c>
      <c r="K102" s="273"/>
    </row>
    <row r="103" spans="2:11" ht="5.25" customHeight="1">
      <c r="B103" s="272"/>
      <c r="C103" s="274"/>
      <c r="D103" s="274"/>
      <c r="E103" s="274"/>
      <c r="F103" s="274"/>
      <c r="G103" s="290"/>
      <c r="H103" s="274"/>
      <c r="I103" s="274"/>
      <c r="J103" s="274"/>
      <c r="K103" s="273"/>
    </row>
    <row r="104" spans="2:11" ht="15" customHeight="1">
      <c r="B104" s="272"/>
      <c r="C104" s="262" t="s">
        <v>1801</v>
      </c>
      <c r="D104" s="279"/>
      <c r="E104" s="279"/>
      <c r="F104" s="281" t="s">
        <v>190</v>
      </c>
      <c r="G104" s="290"/>
      <c r="H104" s="262" t="s">
        <v>229</v>
      </c>
      <c r="I104" s="262" t="s">
        <v>192</v>
      </c>
      <c r="J104" s="262">
        <v>20</v>
      </c>
      <c r="K104" s="273"/>
    </row>
    <row r="105" spans="2:11" ht="15" customHeight="1">
      <c r="B105" s="272"/>
      <c r="C105" s="262" t="s">
        <v>193</v>
      </c>
      <c r="D105" s="262"/>
      <c r="E105" s="262"/>
      <c r="F105" s="281" t="s">
        <v>190</v>
      </c>
      <c r="G105" s="262"/>
      <c r="H105" s="262" t="s">
        <v>229</v>
      </c>
      <c r="I105" s="262" t="s">
        <v>192</v>
      </c>
      <c r="J105" s="262">
        <v>120</v>
      </c>
      <c r="K105" s="273"/>
    </row>
    <row r="106" spans="2:11" ht="15" customHeight="1">
      <c r="B106" s="282"/>
      <c r="C106" s="262" t="s">
        <v>195</v>
      </c>
      <c r="D106" s="262"/>
      <c r="E106" s="262"/>
      <c r="F106" s="281" t="s">
        <v>196</v>
      </c>
      <c r="G106" s="262"/>
      <c r="H106" s="262" t="s">
        <v>229</v>
      </c>
      <c r="I106" s="262" t="s">
        <v>192</v>
      </c>
      <c r="J106" s="262">
        <v>50</v>
      </c>
      <c r="K106" s="273"/>
    </row>
    <row r="107" spans="2:11" ht="15" customHeight="1">
      <c r="B107" s="282"/>
      <c r="C107" s="262" t="s">
        <v>198</v>
      </c>
      <c r="D107" s="262"/>
      <c r="E107" s="262"/>
      <c r="F107" s="281" t="s">
        <v>190</v>
      </c>
      <c r="G107" s="262"/>
      <c r="H107" s="262" t="s">
        <v>229</v>
      </c>
      <c r="I107" s="262" t="s">
        <v>200</v>
      </c>
      <c r="J107" s="262"/>
      <c r="K107" s="273"/>
    </row>
    <row r="108" spans="2:11" ht="15" customHeight="1">
      <c r="B108" s="282"/>
      <c r="C108" s="262" t="s">
        <v>209</v>
      </c>
      <c r="D108" s="262"/>
      <c r="E108" s="262"/>
      <c r="F108" s="281" t="s">
        <v>196</v>
      </c>
      <c r="G108" s="262"/>
      <c r="H108" s="262" t="s">
        <v>229</v>
      </c>
      <c r="I108" s="262" t="s">
        <v>192</v>
      </c>
      <c r="J108" s="262">
        <v>50</v>
      </c>
      <c r="K108" s="273"/>
    </row>
    <row r="109" spans="2:11" ht="15" customHeight="1">
      <c r="B109" s="282"/>
      <c r="C109" s="262" t="s">
        <v>217</v>
      </c>
      <c r="D109" s="262"/>
      <c r="E109" s="262"/>
      <c r="F109" s="281" t="s">
        <v>196</v>
      </c>
      <c r="G109" s="262"/>
      <c r="H109" s="262" t="s">
        <v>229</v>
      </c>
      <c r="I109" s="262" t="s">
        <v>192</v>
      </c>
      <c r="J109" s="262">
        <v>50</v>
      </c>
      <c r="K109" s="273"/>
    </row>
    <row r="110" spans="2:11" ht="15" customHeight="1">
      <c r="B110" s="282"/>
      <c r="C110" s="262" t="s">
        <v>215</v>
      </c>
      <c r="D110" s="262"/>
      <c r="E110" s="262"/>
      <c r="F110" s="281" t="s">
        <v>196</v>
      </c>
      <c r="G110" s="262"/>
      <c r="H110" s="262" t="s">
        <v>229</v>
      </c>
      <c r="I110" s="262" t="s">
        <v>192</v>
      </c>
      <c r="J110" s="262">
        <v>50</v>
      </c>
      <c r="K110" s="273"/>
    </row>
    <row r="111" spans="2:11" ht="15" customHeight="1">
      <c r="B111" s="282"/>
      <c r="C111" s="262" t="s">
        <v>1801</v>
      </c>
      <c r="D111" s="262"/>
      <c r="E111" s="262"/>
      <c r="F111" s="281" t="s">
        <v>190</v>
      </c>
      <c r="G111" s="262"/>
      <c r="H111" s="262" t="s">
        <v>230</v>
      </c>
      <c r="I111" s="262" t="s">
        <v>192</v>
      </c>
      <c r="J111" s="262">
        <v>20</v>
      </c>
      <c r="K111" s="273"/>
    </row>
    <row r="112" spans="2:11" ht="15" customHeight="1">
      <c r="B112" s="282"/>
      <c r="C112" s="262" t="s">
        <v>231</v>
      </c>
      <c r="D112" s="262"/>
      <c r="E112" s="262"/>
      <c r="F112" s="281" t="s">
        <v>190</v>
      </c>
      <c r="G112" s="262"/>
      <c r="H112" s="262" t="s">
        <v>232</v>
      </c>
      <c r="I112" s="262" t="s">
        <v>192</v>
      </c>
      <c r="J112" s="262">
        <v>120</v>
      </c>
      <c r="K112" s="273"/>
    </row>
    <row r="113" spans="2:11" ht="15" customHeight="1">
      <c r="B113" s="282"/>
      <c r="C113" s="262" t="s">
        <v>1786</v>
      </c>
      <c r="D113" s="262"/>
      <c r="E113" s="262"/>
      <c r="F113" s="281" t="s">
        <v>190</v>
      </c>
      <c r="G113" s="262"/>
      <c r="H113" s="262" t="s">
        <v>233</v>
      </c>
      <c r="I113" s="262" t="s">
        <v>224</v>
      </c>
      <c r="J113" s="262"/>
      <c r="K113" s="273"/>
    </row>
    <row r="114" spans="2:11" ht="15" customHeight="1">
      <c r="B114" s="282"/>
      <c r="C114" s="262" t="s">
        <v>1796</v>
      </c>
      <c r="D114" s="262"/>
      <c r="E114" s="262"/>
      <c r="F114" s="281" t="s">
        <v>190</v>
      </c>
      <c r="G114" s="262"/>
      <c r="H114" s="262" t="s">
        <v>234</v>
      </c>
      <c r="I114" s="262" t="s">
        <v>224</v>
      </c>
      <c r="J114" s="262"/>
      <c r="K114" s="273"/>
    </row>
    <row r="115" spans="2:11" ht="15" customHeight="1">
      <c r="B115" s="282"/>
      <c r="C115" s="262" t="s">
        <v>1805</v>
      </c>
      <c r="D115" s="262"/>
      <c r="E115" s="262"/>
      <c r="F115" s="281" t="s">
        <v>190</v>
      </c>
      <c r="G115" s="262"/>
      <c r="H115" s="262" t="s">
        <v>235</v>
      </c>
      <c r="I115" s="262" t="s">
        <v>236</v>
      </c>
      <c r="J115" s="262"/>
      <c r="K115" s="273"/>
    </row>
    <row r="116" spans="2:11" ht="15" customHeight="1">
      <c r="B116" s="285"/>
      <c r="C116" s="291"/>
      <c r="D116" s="291"/>
      <c r="E116" s="291"/>
      <c r="F116" s="291"/>
      <c r="G116" s="291"/>
      <c r="H116" s="291"/>
      <c r="I116" s="291"/>
      <c r="J116" s="291"/>
      <c r="K116" s="287"/>
    </row>
    <row r="117" spans="2:11" ht="18.75" customHeight="1">
      <c r="B117" s="292"/>
      <c r="C117" s="258"/>
      <c r="D117" s="258"/>
      <c r="E117" s="258"/>
      <c r="F117" s="293"/>
      <c r="G117" s="258"/>
      <c r="H117" s="258"/>
      <c r="I117" s="258"/>
      <c r="J117" s="258"/>
      <c r="K117" s="292"/>
    </row>
    <row r="118" spans="2:11" ht="18.75" customHeight="1">
      <c r="B118" s="268"/>
      <c r="C118" s="268"/>
      <c r="D118" s="268"/>
      <c r="E118" s="268"/>
      <c r="F118" s="268"/>
      <c r="G118" s="268"/>
      <c r="H118" s="268"/>
      <c r="I118" s="268"/>
      <c r="J118" s="268"/>
      <c r="K118" s="268"/>
    </row>
    <row r="119" spans="2:11" ht="7.5" customHeight="1">
      <c r="B119" s="294"/>
      <c r="C119" s="295"/>
      <c r="D119" s="295"/>
      <c r="E119" s="295"/>
      <c r="F119" s="295"/>
      <c r="G119" s="295"/>
      <c r="H119" s="295"/>
      <c r="I119" s="295"/>
      <c r="J119" s="295"/>
      <c r="K119" s="296"/>
    </row>
    <row r="120" spans="2:11" ht="45" customHeight="1">
      <c r="B120" s="297"/>
      <c r="C120" s="371" t="s">
        <v>237</v>
      </c>
      <c r="D120" s="371"/>
      <c r="E120" s="371"/>
      <c r="F120" s="371"/>
      <c r="G120" s="371"/>
      <c r="H120" s="371"/>
      <c r="I120" s="371"/>
      <c r="J120" s="371"/>
      <c r="K120" s="298"/>
    </row>
    <row r="121" spans="2:11" ht="17.25" customHeight="1">
      <c r="B121" s="299"/>
      <c r="C121" s="274" t="s">
        <v>184</v>
      </c>
      <c r="D121" s="274"/>
      <c r="E121" s="274"/>
      <c r="F121" s="274" t="s">
        <v>185</v>
      </c>
      <c r="G121" s="275"/>
      <c r="H121" s="274" t="s">
        <v>1858</v>
      </c>
      <c r="I121" s="274" t="s">
        <v>1805</v>
      </c>
      <c r="J121" s="274" t="s">
        <v>186</v>
      </c>
      <c r="K121" s="300"/>
    </row>
    <row r="122" spans="2:11" ht="17.25" customHeight="1">
      <c r="B122" s="299"/>
      <c r="C122" s="276" t="s">
        <v>187</v>
      </c>
      <c r="D122" s="276"/>
      <c r="E122" s="276"/>
      <c r="F122" s="277" t="s">
        <v>188</v>
      </c>
      <c r="G122" s="278"/>
      <c r="H122" s="276"/>
      <c r="I122" s="276"/>
      <c r="J122" s="276" t="s">
        <v>189</v>
      </c>
      <c r="K122" s="300"/>
    </row>
    <row r="123" spans="2:11" ht="5.25" customHeight="1">
      <c r="B123" s="301"/>
      <c r="C123" s="279"/>
      <c r="D123" s="279"/>
      <c r="E123" s="279"/>
      <c r="F123" s="279"/>
      <c r="G123" s="262"/>
      <c r="H123" s="279"/>
      <c r="I123" s="279"/>
      <c r="J123" s="279"/>
      <c r="K123" s="302"/>
    </row>
    <row r="124" spans="2:11" ht="15" customHeight="1">
      <c r="B124" s="301"/>
      <c r="C124" s="262" t="s">
        <v>193</v>
      </c>
      <c r="D124" s="279"/>
      <c r="E124" s="279"/>
      <c r="F124" s="281" t="s">
        <v>190</v>
      </c>
      <c r="G124" s="262"/>
      <c r="H124" s="262" t="s">
        <v>229</v>
      </c>
      <c r="I124" s="262" t="s">
        <v>192</v>
      </c>
      <c r="J124" s="262">
        <v>120</v>
      </c>
      <c r="K124" s="303"/>
    </row>
    <row r="125" spans="2:11" ht="15" customHeight="1">
      <c r="B125" s="301"/>
      <c r="C125" s="262" t="s">
        <v>238</v>
      </c>
      <c r="D125" s="262"/>
      <c r="E125" s="262"/>
      <c r="F125" s="281" t="s">
        <v>190</v>
      </c>
      <c r="G125" s="262"/>
      <c r="H125" s="262" t="s">
        <v>239</v>
      </c>
      <c r="I125" s="262" t="s">
        <v>192</v>
      </c>
      <c r="J125" s="262" t="s">
        <v>240</v>
      </c>
      <c r="K125" s="303"/>
    </row>
    <row r="126" spans="2:11" ht="15" customHeight="1">
      <c r="B126" s="301"/>
      <c r="C126" s="262" t="s">
        <v>143</v>
      </c>
      <c r="D126" s="262"/>
      <c r="E126" s="262"/>
      <c r="F126" s="281" t="s">
        <v>190</v>
      </c>
      <c r="G126" s="262"/>
      <c r="H126" s="262" t="s">
        <v>241</v>
      </c>
      <c r="I126" s="262" t="s">
        <v>192</v>
      </c>
      <c r="J126" s="262" t="s">
        <v>240</v>
      </c>
      <c r="K126" s="303"/>
    </row>
    <row r="127" spans="2:11" ht="15" customHeight="1">
      <c r="B127" s="301"/>
      <c r="C127" s="262" t="s">
        <v>201</v>
      </c>
      <c r="D127" s="262"/>
      <c r="E127" s="262"/>
      <c r="F127" s="281" t="s">
        <v>196</v>
      </c>
      <c r="G127" s="262"/>
      <c r="H127" s="262" t="s">
        <v>202</v>
      </c>
      <c r="I127" s="262" t="s">
        <v>192</v>
      </c>
      <c r="J127" s="262">
        <v>15</v>
      </c>
      <c r="K127" s="303"/>
    </row>
    <row r="128" spans="2:11" ht="15" customHeight="1">
      <c r="B128" s="301"/>
      <c r="C128" s="283" t="s">
        <v>203</v>
      </c>
      <c r="D128" s="283"/>
      <c r="E128" s="283"/>
      <c r="F128" s="284" t="s">
        <v>196</v>
      </c>
      <c r="G128" s="283"/>
      <c r="H128" s="283" t="s">
        <v>204</v>
      </c>
      <c r="I128" s="283" t="s">
        <v>192</v>
      </c>
      <c r="J128" s="283">
        <v>15</v>
      </c>
      <c r="K128" s="303"/>
    </row>
    <row r="129" spans="2:11" ht="15" customHeight="1">
      <c r="B129" s="301"/>
      <c r="C129" s="283" t="s">
        <v>205</v>
      </c>
      <c r="D129" s="283"/>
      <c r="E129" s="283"/>
      <c r="F129" s="284" t="s">
        <v>196</v>
      </c>
      <c r="G129" s="283"/>
      <c r="H129" s="283" t="s">
        <v>206</v>
      </c>
      <c r="I129" s="283" t="s">
        <v>192</v>
      </c>
      <c r="J129" s="283">
        <v>20</v>
      </c>
      <c r="K129" s="303"/>
    </row>
    <row r="130" spans="2:11" ht="15" customHeight="1">
      <c r="B130" s="301"/>
      <c r="C130" s="283" t="s">
        <v>207</v>
      </c>
      <c r="D130" s="283"/>
      <c r="E130" s="283"/>
      <c r="F130" s="284" t="s">
        <v>196</v>
      </c>
      <c r="G130" s="283"/>
      <c r="H130" s="283" t="s">
        <v>208</v>
      </c>
      <c r="I130" s="283" t="s">
        <v>192</v>
      </c>
      <c r="J130" s="283">
        <v>20</v>
      </c>
      <c r="K130" s="303"/>
    </row>
    <row r="131" spans="2:11" ht="15" customHeight="1">
      <c r="B131" s="301"/>
      <c r="C131" s="262" t="s">
        <v>195</v>
      </c>
      <c r="D131" s="262"/>
      <c r="E131" s="262"/>
      <c r="F131" s="281" t="s">
        <v>196</v>
      </c>
      <c r="G131" s="262"/>
      <c r="H131" s="262" t="s">
        <v>229</v>
      </c>
      <c r="I131" s="262" t="s">
        <v>192</v>
      </c>
      <c r="J131" s="262">
        <v>50</v>
      </c>
      <c r="K131" s="303"/>
    </row>
    <row r="132" spans="2:11" ht="15" customHeight="1">
      <c r="B132" s="301"/>
      <c r="C132" s="262" t="s">
        <v>209</v>
      </c>
      <c r="D132" s="262"/>
      <c r="E132" s="262"/>
      <c r="F132" s="281" t="s">
        <v>196</v>
      </c>
      <c r="G132" s="262"/>
      <c r="H132" s="262" t="s">
        <v>229</v>
      </c>
      <c r="I132" s="262" t="s">
        <v>192</v>
      </c>
      <c r="J132" s="262">
        <v>50</v>
      </c>
      <c r="K132" s="303"/>
    </row>
    <row r="133" spans="2:11" ht="15" customHeight="1">
      <c r="B133" s="301"/>
      <c r="C133" s="262" t="s">
        <v>215</v>
      </c>
      <c r="D133" s="262"/>
      <c r="E133" s="262"/>
      <c r="F133" s="281" t="s">
        <v>196</v>
      </c>
      <c r="G133" s="262"/>
      <c r="H133" s="262" t="s">
        <v>229</v>
      </c>
      <c r="I133" s="262" t="s">
        <v>192</v>
      </c>
      <c r="J133" s="262">
        <v>50</v>
      </c>
      <c r="K133" s="303"/>
    </row>
    <row r="134" spans="2:11" ht="15" customHeight="1">
      <c r="B134" s="301"/>
      <c r="C134" s="262" t="s">
        <v>217</v>
      </c>
      <c r="D134" s="262"/>
      <c r="E134" s="262"/>
      <c r="F134" s="281" t="s">
        <v>196</v>
      </c>
      <c r="G134" s="262"/>
      <c r="H134" s="262" t="s">
        <v>229</v>
      </c>
      <c r="I134" s="262" t="s">
        <v>192</v>
      </c>
      <c r="J134" s="262">
        <v>50</v>
      </c>
      <c r="K134" s="303"/>
    </row>
    <row r="135" spans="2:11" ht="15" customHeight="1">
      <c r="B135" s="301"/>
      <c r="C135" s="262" t="s">
        <v>1863</v>
      </c>
      <c r="D135" s="262"/>
      <c r="E135" s="262"/>
      <c r="F135" s="281" t="s">
        <v>196</v>
      </c>
      <c r="G135" s="262"/>
      <c r="H135" s="262" t="s">
        <v>242</v>
      </c>
      <c r="I135" s="262" t="s">
        <v>192</v>
      </c>
      <c r="J135" s="262">
        <v>255</v>
      </c>
      <c r="K135" s="303"/>
    </row>
    <row r="136" spans="2:11" ht="15" customHeight="1">
      <c r="B136" s="301"/>
      <c r="C136" s="262" t="s">
        <v>219</v>
      </c>
      <c r="D136" s="262"/>
      <c r="E136" s="262"/>
      <c r="F136" s="281" t="s">
        <v>190</v>
      </c>
      <c r="G136" s="262"/>
      <c r="H136" s="262" t="s">
        <v>243</v>
      </c>
      <c r="I136" s="262" t="s">
        <v>221</v>
      </c>
      <c r="J136" s="262"/>
      <c r="K136" s="303"/>
    </row>
    <row r="137" spans="2:11" ht="15" customHeight="1">
      <c r="B137" s="301"/>
      <c r="C137" s="262" t="s">
        <v>222</v>
      </c>
      <c r="D137" s="262"/>
      <c r="E137" s="262"/>
      <c r="F137" s="281" t="s">
        <v>190</v>
      </c>
      <c r="G137" s="262"/>
      <c r="H137" s="262" t="s">
        <v>244</v>
      </c>
      <c r="I137" s="262" t="s">
        <v>224</v>
      </c>
      <c r="J137" s="262"/>
      <c r="K137" s="303"/>
    </row>
    <row r="138" spans="2:11" ht="15" customHeight="1">
      <c r="B138" s="301"/>
      <c r="C138" s="262" t="s">
        <v>225</v>
      </c>
      <c r="D138" s="262"/>
      <c r="E138" s="262"/>
      <c r="F138" s="281" t="s">
        <v>190</v>
      </c>
      <c r="G138" s="262"/>
      <c r="H138" s="262" t="s">
        <v>225</v>
      </c>
      <c r="I138" s="262" t="s">
        <v>224</v>
      </c>
      <c r="J138" s="262"/>
      <c r="K138" s="303"/>
    </row>
    <row r="139" spans="2:11" ht="15" customHeight="1">
      <c r="B139" s="301"/>
      <c r="C139" s="262" t="s">
        <v>1786</v>
      </c>
      <c r="D139" s="262"/>
      <c r="E139" s="262"/>
      <c r="F139" s="281" t="s">
        <v>190</v>
      </c>
      <c r="G139" s="262"/>
      <c r="H139" s="262" t="s">
        <v>245</v>
      </c>
      <c r="I139" s="262" t="s">
        <v>224</v>
      </c>
      <c r="J139" s="262"/>
      <c r="K139" s="303"/>
    </row>
    <row r="140" spans="2:11" ht="15" customHeight="1">
      <c r="B140" s="301"/>
      <c r="C140" s="262" t="s">
        <v>246</v>
      </c>
      <c r="D140" s="262"/>
      <c r="E140" s="262"/>
      <c r="F140" s="281" t="s">
        <v>190</v>
      </c>
      <c r="G140" s="262"/>
      <c r="H140" s="262" t="s">
        <v>247</v>
      </c>
      <c r="I140" s="262" t="s">
        <v>224</v>
      </c>
      <c r="J140" s="262"/>
      <c r="K140" s="303"/>
    </row>
    <row r="141" spans="2:11" ht="15" customHeight="1">
      <c r="B141" s="304"/>
      <c r="C141" s="305"/>
      <c r="D141" s="305"/>
      <c r="E141" s="305"/>
      <c r="F141" s="305"/>
      <c r="G141" s="305"/>
      <c r="H141" s="305"/>
      <c r="I141" s="305"/>
      <c r="J141" s="305"/>
      <c r="K141" s="306"/>
    </row>
    <row r="142" spans="2:11" ht="18.75" customHeight="1">
      <c r="B142" s="258"/>
      <c r="C142" s="258"/>
      <c r="D142" s="258"/>
      <c r="E142" s="258"/>
      <c r="F142" s="293"/>
      <c r="G142" s="258"/>
      <c r="H142" s="258"/>
      <c r="I142" s="258"/>
      <c r="J142" s="258"/>
      <c r="K142" s="258"/>
    </row>
    <row r="143" spans="2:11" ht="18.75" customHeight="1">
      <c r="B143" s="268"/>
      <c r="C143" s="268"/>
      <c r="D143" s="268"/>
      <c r="E143" s="268"/>
      <c r="F143" s="268"/>
      <c r="G143" s="268"/>
      <c r="H143" s="268"/>
      <c r="I143" s="268"/>
      <c r="J143" s="268"/>
      <c r="K143" s="268"/>
    </row>
    <row r="144" spans="2:11" ht="7.5" customHeight="1">
      <c r="B144" s="269"/>
      <c r="C144" s="270"/>
      <c r="D144" s="270"/>
      <c r="E144" s="270"/>
      <c r="F144" s="270"/>
      <c r="G144" s="270"/>
      <c r="H144" s="270"/>
      <c r="I144" s="270"/>
      <c r="J144" s="270"/>
      <c r="K144" s="271"/>
    </row>
    <row r="145" spans="2:11" ht="45" customHeight="1">
      <c r="B145" s="272"/>
      <c r="C145" s="374" t="s">
        <v>248</v>
      </c>
      <c r="D145" s="374"/>
      <c r="E145" s="374"/>
      <c r="F145" s="374"/>
      <c r="G145" s="374"/>
      <c r="H145" s="374"/>
      <c r="I145" s="374"/>
      <c r="J145" s="374"/>
      <c r="K145" s="273"/>
    </row>
    <row r="146" spans="2:11" ht="17.25" customHeight="1">
      <c r="B146" s="272"/>
      <c r="C146" s="274" t="s">
        <v>184</v>
      </c>
      <c r="D146" s="274"/>
      <c r="E146" s="274"/>
      <c r="F146" s="274" t="s">
        <v>185</v>
      </c>
      <c r="G146" s="275"/>
      <c r="H146" s="274" t="s">
        <v>1858</v>
      </c>
      <c r="I146" s="274" t="s">
        <v>1805</v>
      </c>
      <c r="J146" s="274" t="s">
        <v>186</v>
      </c>
      <c r="K146" s="273"/>
    </row>
    <row r="147" spans="2:11" ht="17.25" customHeight="1">
      <c r="B147" s="272"/>
      <c r="C147" s="276" t="s">
        <v>187</v>
      </c>
      <c r="D147" s="276"/>
      <c r="E147" s="276"/>
      <c r="F147" s="277" t="s">
        <v>188</v>
      </c>
      <c r="G147" s="278"/>
      <c r="H147" s="276"/>
      <c r="I147" s="276"/>
      <c r="J147" s="276" t="s">
        <v>189</v>
      </c>
      <c r="K147" s="273"/>
    </row>
    <row r="148" spans="2:11" ht="5.25" customHeight="1">
      <c r="B148" s="282"/>
      <c r="C148" s="279"/>
      <c r="D148" s="279"/>
      <c r="E148" s="279"/>
      <c r="F148" s="279"/>
      <c r="G148" s="280"/>
      <c r="H148" s="279"/>
      <c r="I148" s="279"/>
      <c r="J148" s="279"/>
      <c r="K148" s="303"/>
    </row>
    <row r="149" spans="2:11" ht="15" customHeight="1">
      <c r="B149" s="282"/>
      <c r="C149" s="307" t="s">
        <v>193</v>
      </c>
      <c r="D149" s="262"/>
      <c r="E149" s="262"/>
      <c r="F149" s="308" t="s">
        <v>190</v>
      </c>
      <c r="G149" s="262"/>
      <c r="H149" s="307" t="s">
        <v>229</v>
      </c>
      <c r="I149" s="307" t="s">
        <v>192</v>
      </c>
      <c r="J149" s="307">
        <v>120</v>
      </c>
      <c r="K149" s="303"/>
    </row>
    <row r="150" spans="2:11" ht="15" customHeight="1">
      <c r="B150" s="282"/>
      <c r="C150" s="307" t="s">
        <v>238</v>
      </c>
      <c r="D150" s="262"/>
      <c r="E150" s="262"/>
      <c r="F150" s="308" t="s">
        <v>190</v>
      </c>
      <c r="G150" s="262"/>
      <c r="H150" s="307" t="s">
        <v>249</v>
      </c>
      <c r="I150" s="307" t="s">
        <v>192</v>
      </c>
      <c r="J150" s="307" t="s">
        <v>240</v>
      </c>
      <c r="K150" s="303"/>
    </row>
    <row r="151" spans="2:11" ht="15" customHeight="1">
      <c r="B151" s="282"/>
      <c r="C151" s="307" t="s">
        <v>143</v>
      </c>
      <c r="D151" s="262"/>
      <c r="E151" s="262"/>
      <c r="F151" s="308" t="s">
        <v>190</v>
      </c>
      <c r="G151" s="262"/>
      <c r="H151" s="307" t="s">
        <v>250</v>
      </c>
      <c r="I151" s="307" t="s">
        <v>192</v>
      </c>
      <c r="J151" s="307" t="s">
        <v>240</v>
      </c>
      <c r="K151" s="303"/>
    </row>
    <row r="152" spans="2:11" ht="15" customHeight="1">
      <c r="B152" s="282"/>
      <c r="C152" s="307" t="s">
        <v>195</v>
      </c>
      <c r="D152" s="262"/>
      <c r="E152" s="262"/>
      <c r="F152" s="308" t="s">
        <v>196</v>
      </c>
      <c r="G152" s="262"/>
      <c r="H152" s="307" t="s">
        <v>229</v>
      </c>
      <c r="I152" s="307" t="s">
        <v>192</v>
      </c>
      <c r="J152" s="307">
        <v>50</v>
      </c>
      <c r="K152" s="303"/>
    </row>
    <row r="153" spans="2:11" ht="15" customHeight="1">
      <c r="B153" s="282"/>
      <c r="C153" s="307" t="s">
        <v>198</v>
      </c>
      <c r="D153" s="262"/>
      <c r="E153" s="262"/>
      <c r="F153" s="308" t="s">
        <v>190</v>
      </c>
      <c r="G153" s="262"/>
      <c r="H153" s="307" t="s">
        <v>229</v>
      </c>
      <c r="I153" s="307" t="s">
        <v>200</v>
      </c>
      <c r="J153" s="307"/>
      <c r="K153" s="303"/>
    </row>
    <row r="154" spans="2:11" ht="15" customHeight="1">
      <c r="B154" s="282"/>
      <c r="C154" s="307" t="s">
        <v>209</v>
      </c>
      <c r="D154" s="262"/>
      <c r="E154" s="262"/>
      <c r="F154" s="308" t="s">
        <v>196</v>
      </c>
      <c r="G154" s="262"/>
      <c r="H154" s="307" t="s">
        <v>229</v>
      </c>
      <c r="I154" s="307" t="s">
        <v>192</v>
      </c>
      <c r="J154" s="307">
        <v>50</v>
      </c>
      <c r="K154" s="303"/>
    </row>
    <row r="155" spans="2:11" ht="15" customHeight="1">
      <c r="B155" s="282"/>
      <c r="C155" s="307" t="s">
        <v>217</v>
      </c>
      <c r="D155" s="262"/>
      <c r="E155" s="262"/>
      <c r="F155" s="308" t="s">
        <v>196</v>
      </c>
      <c r="G155" s="262"/>
      <c r="H155" s="307" t="s">
        <v>229</v>
      </c>
      <c r="I155" s="307" t="s">
        <v>192</v>
      </c>
      <c r="J155" s="307">
        <v>50</v>
      </c>
      <c r="K155" s="303"/>
    </row>
    <row r="156" spans="2:11" ht="15" customHeight="1">
      <c r="B156" s="282"/>
      <c r="C156" s="307" t="s">
        <v>215</v>
      </c>
      <c r="D156" s="262"/>
      <c r="E156" s="262"/>
      <c r="F156" s="308" t="s">
        <v>196</v>
      </c>
      <c r="G156" s="262"/>
      <c r="H156" s="307" t="s">
        <v>229</v>
      </c>
      <c r="I156" s="307" t="s">
        <v>192</v>
      </c>
      <c r="J156" s="307">
        <v>50</v>
      </c>
      <c r="K156" s="303"/>
    </row>
    <row r="157" spans="2:11" ht="15" customHeight="1">
      <c r="B157" s="282"/>
      <c r="C157" s="307" t="s">
        <v>1843</v>
      </c>
      <c r="D157" s="262"/>
      <c r="E157" s="262"/>
      <c r="F157" s="308" t="s">
        <v>190</v>
      </c>
      <c r="G157" s="262"/>
      <c r="H157" s="307" t="s">
        <v>251</v>
      </c>
      <c r="I157" s="307" t="s">
        <v>192</v>
      </c>
      <c r="J157" s="307" t="s">
        <v>252</v>
      </c>
      <c r="K157" s="303"/>
    </row>
    <row r="158" spans="2:11" ht="15" customHeight="1">
      <c r="B158" s="282"/>
      <c r="C158" s="307" t="s">
        <v>253</v>
      </c>
      <c r="D158" s="262"/>
      <c r="E158" s="262"/>
      <c r="F158" s="308" t="s">
        <v>190</v>
      </c>
      <c r="G158" s="262"/>
      <c r="H158" s="307" t="s">
        <v>254</v>
      </c>
      <c r="I158" s="307" t="s">
        <v>224</v>
      </c>
      <c r="J158" s="307"/>
      <c r="K158" s="303"/>
    </row>
    <row r="159" spans="2:11" ht="15" customHeight="1">
      <c r="B159" s="309"/>
      <c r="C159" s="291"/>
      <c r="D159" s="291"/>
      <c r="E159" s="291"/>
      <c r="F159" s="291"/>
      <c r="G159" s="291"/>
      <c r="H159" s="291"/>
      <c r="I159" s="291"/>
      <c r="J159" s="291"/>
      <c r="K159" s="310"/>
    </row>
    <row r="160" spans="2:11" ht="18.75" customHeight="1">
      <c r="B160" s="258"/>
      <c r="C160" s="262"/>
      <c r="D160" s="262"/>
      <c r="E160" s="262"/>
      <c r="F160" s="281"/>
      <c r="G160" s="262"/>
      <c r="H160" s="262"/>
      <c r="I160" s="262"/>
      <c r="J160" s="262"/>
      <c r="K160" s="258"/>
    </row>
    <row r="161" spans="2:11" ht="18.75" customHeight="1">
      <c r="B161" s="268"/>
      <c r="C161" s="268"/>
      <c r="D161" s="268"/>
      <c r="E161" s="268"/>
      <c r="F161" s="268"/>
      <c r="G161" s="268"/>
      <c r="H161" s="268"/>
      <c r="I161" s="268"/>
      <c r="J161" s="268"/>
      <c r="K161" s="268"/>
    </row>
    <row r="162" spans="2:11" ht="7.5" customHeight="1">
      <c r="B162" s="249"/>
      <c r="C162" s="250"/>
      <c r="D162" s="250"/>
      <c r="E162" s="250"/>
      <c r="F162" s="250"/>
      <c r="G162" s="250"/>
      <c r="H162" s="250"/>
      <c r="I162" s="250"/>
      <c r="J162" s="250"/>
      <c r="K162" s="251"/>
    </row>
    <row r="163" spans="2:11" ht="45" customHeight="1">
      <c r="B163" s="252"/>
      <c r="C163" s="371" t="s">
        <v>255</v>
      </c>
      <c r="D163" s="371"/>
      <c r="E163" s="371"/>
      <c r="F163" s="371"/>
      <c r="G163" s="371"/>
      <c r="H163" s="371"/>
      <c r="I163" s="371"/>
      <c r="J163" s="371"/>
      <c r="K163" s="253"/>
    </row>
    <row r="164" spans="2:11" ht="17.25" customHeight="1">
      <c r="B164" s="252"/>
      <c r="C164" s="274" t="s">
        <v>184</v>
      </c>
      <c r="D164" s="274"/>
      <c r="E164" s="274"/>
      <c r="F164" s="274" t="s">
        <v>185</v>
      </c>
      <c r="G164" s="311"/>
      <c r="H164" s="312" t="s">
        <v>1858</v>
      </c>
      <c r="I164" s="312" t="s">
        <v>1805</v>
      </c>
      <c r="J164" s="274" t="s">
        <v>186</v>
      </c>
      <c r="K164" s="253"/>
    </row>
    <row r="165" spans="2:11" ht="17.25" customHeight="1">
      <c r="B165" s="255"/>
      <c r="C165" s="276" t="s">
        <v>187</v>
      </c>
      <c r="D165" s="276"/>
      <c r="E165" s="276"/>
      <c r="F165" s="277" t="s">
        <v>188</v>
      </c>
      <c r="G165" s="313"/>
      <c r="H165" s="314"/>
      <c r="I165" s="314"/>
      <c r="J165" s="276" t="s">
        <v>189</v>
      </c>
      <c r="K165" s="256"/>
    </row>
    <row r="166" spans="2:11" ht="5.25" customHeight="1">
      <c r="B166" s="282"/>
      <c r="C166" s="279"/>
      <c r="D166" s="279"/>
      <c r="E166" s="279"/>
      <c r="F166" s="279"/>
      <c r="G166" s="280"/>
      <c r="H166" s="279"/>
      <c r="I166" s="279"/>
      <c r="J166" s="279"/>
      <c r="K166" s="303"/>
    </row>
    <row r="167" spans="2:11" ht="15" customHeight="1">
      <c r="B167" s="282"/>
      <c r="C167" s="262" t="s">
        <v>193</v>
      </c>
      <c r="D167" s="262"/>
      <c r="E167" s="262"/>
      <c r="F167" s="281" t="s">
        <v>190</v>
      </c>
      <c r="G167" s="262"/>
      <c r="H167" s="262" t="s">
        <v>229</v>
      </c>
      <c r="I167" s="262" t="s">
        <v>192</v>
      </c>
      <c r="J167" s="262">
        <v>120</v>
      </c>
      <c r="K167" s="303"/>
    </row>
    <row r="168" spans="2:11" ht="15" customHeight="1">
      <c r="B168" s="282"/>
      <c r="C168" s="262" t="s">
        <v>238</v>
      </c>
      <c r="D168" s="262"/>
      <c r="E168" s="262"/>
      <c r="F168" s="281" t="s">
        <v>190</v>
      </c>
      <c r="G168" s="262"/>
      <c r="H168" s="262" t="s">
        <v>239</v>
      </c>
      <c r="I168" s="262" t="s">
        <v>192</v>
      </c>
      <c r="J168" s="262" t="s">
        <v>240</v>
      </c>
      <c r="K168" s="303"/>
    </row>
    <row r="169" spans="2:11" ht="15" customHeight="1">
      <c r="B169" s="282"/>
      <c r="C169" s="262" t="s">
        <v>143</v>
      </c>
      <c r="D169" s="262"/>
      <c r="E169" s="262"/>
      <c r="F169" s="281" t="s">
        <v>190</v>
      </c>
      <c r="G169" s="262"/>
      <c r="H169" s="262" t="s">
        <v>256</v>
      </c>
      <c r="I169" s="262" t="s">
        <v>192</v>
      </c>
      <c r="J169" s="262" t="s">
        <v>240</v>
      </c>
      <c r="K169" s="303"/>
    </row>
    <row r="170" spans="2:11" ht="15" customHeight="1">
      <c r="B170" s="282"/>
      <c r="C170" s="262" t="s">
        <v>195</v>
      </c>
      <c r="D170" s="262"/>
      <c r="E170" s="262"/>
      <c r="F170" s="281" t="s">
        <v>196</v>
      </c>
      <c r="G170" s="262"/>
      <c r="H170" s="262" t="s">
        <v>256</v>
      </c>
      <c r="I170" s="262" t="s">
        <v>192</v>
      </c>
      <c r="J170" s="262">
        <v>50</v>
      </c>
      <c r="K170" s="303"/>
    </row>
    <row r="171" spans="2:11" ht="15" customHeight="1">
      <c r="B171" s="282"/>
      <c r="C171" s="262" t="s">
        <v>198</v>
      </c>
      <c r="D171" s="262"/>
      <c r="E171" s="262"/>
      <c r="F171" s="281" t="s">
        <v>190</v>
      </c>
      <c r="G171" s="262"/>
      <c r="H171" s="262" t="s">
        <v>256</v>
      </c>
      <c r="I171" s="262" t="s">
        <v>200</v>
      </c>
      <c r="J171" s="262"/>
      <c r="K171" s="303"/>
    </row>
    <row r="172" spans="2:11" ht="15" customHeight="1">
      <c r="B172" s="282"/>
      <c r="C172" s="262" t="s">
        <v>209</v>
      </c>
      <c r="D172" s="262"/>
      <c r="E172" s="262"/>
      <c r="F172" s="281" t="s">
        <v>196</v>
      </c>
      <c r="G172" s="262"/>
      <c r="H172" s="262" t="s">
        <v>256</v>
      </c>
      <c r="I172" s="262" t="s">
        <v>192</v>
      </c>
      <c r="J172" s="262">
        <v>50</v>
      </c>
      <c r="K172" s="303"/>
    </row>
    <row r="173" spans="2:11" ht="15" customHeight="1">
      <c r="B173" s="282"/>
      <c r="C173" s="262" t="s">
        <v>217</v>
      </c>
      <c r="D173" s="262"/>
      <c r="E173" s="262"/>
      <c r="F173" s="281" t="s">
        <v>196</v>
      </c>
      <c r="G173" s="262"/>
      <c r="H173" s="262" t="s">
        <v>256</v>
      </c>
      <c r="I173" s="262" t="s">
        <v>192</v>
      </c>
      <c r="J173" s="262">
        <v>50</v>
      </c>
      <c r="K173" s="303"/>
    </row>
    <row r="174" spans="2:11" ht="15" customHeight="1">
      <c r="B174" s="282"/>
      <c r="C174" s="262" t="s">
        <v>215</v>
      </c>
      <c r="D174" s="262"/>
      <c r="E174" s="262"/>
      <c r="F174" s="281" t="s">
        <v>196</v>
      </c>
      <c r="G174" s="262"/>
      <c r="H174" s="262" t="s">
        <v>256</v>
      </c>
      <c r="I174" s="262" t="s">
        <v>192</v>
      </c>
      <c r="J174" s="262">
        <v>50</v>
      </c>
      <c r="K174" s="303"/>
    </row>
    <row r="175" spans="2:11" ht="15" customHeight="1">
      <c r="B175" s="282"/>
      <c r="C175" s="262" t="s">
        <v>1857</v>
      </c>
      <c r="D175" s="262"/>
      <c r="E175" s="262"/>
      <c r="F175" s="281" t="s">
        <v>190</v>
      </c>
      <c r="G175" s="262"/>
      <c r="H175" s="262" t="s">
        <v>257</v>
      </c>
      <c r="I175" s="262" t="s">
        <v>258</v>
      </c>
      <c r="J175" s="262"/>
      <c r="K175" s="303"/>
    </row>
    <row r="176" spans="2:11" ht="15" customHeight="1">
      <c r="B176" s="282"/>
      <c r="C176" s="262" t="s">
        <v>1805</v>
      </c>
      <c r="D176" s="262"/>
      <c r="E176" s="262"/>
      <c r="F176" s="281" t="s">
        <v>190</v>
      </c>
      <c r="G176" s="262"/>
      <c r="H176" s="262" t="s">
        <v>259</v>
      </c>
      <c r="I176" s="262" t="s">
        <v>260</v>
      </c>
      <c r="J176" s="262">
        <v>1</v>
      </c>
      <c r="K176" s="303"/>
    </row>
    <row r="177" spans="2:11" ht="15" customHeight="1">
      <c r="B177" s="282"/>
      <c r="C177" s="262" t="s">
        <v>1801</v>
      </c>
      <c r="D177" s="262"/>
      <c r="E177" s="262"/>
      <c r="F177" s="281" t="s">
        <v>190</v>
      </c>
      <c r="G177" s="262"/>
      <c r="H177" s="262" t="s">
        <v>261</v>
      </c>
      <c r="I177" s="262" t="s">
        <v>192</v>
      </c>
      <c r="J177" s="262">
        <v>20</v>
      </c>
      <c r="K177" s="303"/>
    </row>
    <row r="178" spans="2:11" ht="15" customHeight="1">
      <c r="B178" s="282"/>
      <c r="C178" s="262" t="s">
        <v>1858</v>
      </c>
      <c r="D178" s="262"/>
      <c r="E178" s="262"/>
      <c r="F178" s="281" t="s">
        <v>190</v>
      </c>
      <c r="G178" s="262"/>
      <c r="H178" s="262" t="s">
        <v>262</v>
      </c>
      <c r="I178" s="262" t="s">
        <v>192</v>
      </c>
      <c r="J178" s="262">
        <v>255</v>
      </c>
      <c r="K178" s="303"/>
    </row>
    <row r="179" spans="2:11" ht="15" customHeight="1">
      <c r="B179" s="282"/>
      <c r="C179" s="262" t="s">
        <v>1859</v>
      </c>
      <c r="D179" s="262"/>
      <c r="E179" s="262"/>
      <c r="F179" s="281" t="s">
        <v>190</v>
      </c>
      <c r="G179" s="262"/>
      <c r="H179" s="262" t="s">
        <v>155</v>
      </c>
      <c r="I179" s="262" t="s">
        <v>192</v>
      </c>
      <c r="J179" s="262">
        <v>10</v>
      </c>
      <c r="K179" s="303"/>
    </row>
    <row r="180" spans="2:11" ht="15" customHeight="1">
      <c r="B180" s="282"/>
      <c r="C180" s="262" t="s">
        <v>1860</v>
      </c>
      <c r="D180" s="262"/>
      <c r="E180" s="262"/>
      <c r="F180" s="281" t="s">
        <v>190</v>
      </c>
      <c r="G180" s="262"/>
      <c r="H180" s="262" t="s">
        <v>263</v>
      </c>
      <c r="I180" s="262" t="s">
        <v>224</v>
      </c>
      <c r="J180" s="262"/>
      <c r="K180" s="303"/>
    </row>
    <row r="181" spans="2:11" ht="15" customHeight="1">
      <c r="B181" s="282"/>
      <c r="C181" s="262" t="s">
        <v>264</v>
      </c>
      <c r="D181" s="262"/>
      <c r="E181" s="262"/>
      <c r="F181" s="281" t="s">
        <v>190</v>
      </c>
      <c r="G181" s="262"/>
      <c r="H181" s="262" t="s">
        <v>265</v>
      </c>
      <c r="I181" s="262" t="s">
        <v>224</v>
      </c>
      <c r="J181" s="262"/>
      <c r="K181" s="303"/>
    </row>
    <row r="182" spans="2:11" ht="15" customHeight="1">
      <c r="B182" s="282"/>
      <c r="C182" s="262" t="s">
        <v>253</v>
      </c>
      <c r="D182" s="262"/>
      <c r="E182" s="262"/>
      <c r="F182" s="281" t="s">
        <v>190</v>
      </c>
      <c r="G182" s="262"/>
      <c r="H182" s="262" t="s">
        <v>266</v>
      </c>
      <c r="I182" s="262" t="s">
        <v>224</v>
      </c>
      <c r="J182" s="262"/>
      <c r="K182" s="303"/>
    </row>
    <row r="183" spans="2:11" ht="15" customHeight="1">
      <c r="B183" s="282"/>
      <c r="C183" s="262" t="s">
        <v>1862</v>
      </c>
      <c r="D183" s="262"/>
      <c r="E183" s="262"/>
      <c r="F183" s="281" t="s">
        <v>196</v>
      </c>
      <c r="G183" s="262"/>
      <c r="H183" s="262" t="s">
        <v>267</v>
      </c>
      <c r="I183" s="262" t="s">
        <v>192</v>
      </c>
      <c r="J183" s="262">
        <v>50</v>
      </c>
      <c r="K183" s="303"/>
    </row>
    <row r="184" spans="2:11" ht="15" customHeight="1">
      <c r="B184" s="282"/>
      <c r="C184" s="262" t="s">
        <v>268</v>
      </c>
      <c r="D184" s="262"/>
      <c r="E184" s="262"/>
      <c r="F184" s="281" t="s">
        <v>196</v>
      </c>
      <c r="G184" s="262"/>
      <c r="H184" s="262" t="s">
        <v>269</v>
      </c>
      <c r="I184" s="262" t="s">
        <v>270</v>
      </c>
      <c r="J184" s="262"/>
      <c r="K184" s="303"/>
    </row>
    <row r="185" spans="2:11" ht="15" customHeight="1">
      <c r="B185" s="282"/>
      <c r="C185" s="262" t="s">
        <v>271</v>
      </c>
      <c r="D185" s="262"/>
      <c r="E185" s="262"/>
      <c r="F185" s="281" t="s">
        <v>196</v>
      </c>
      <c r="G185" s="262"/>
      <c r="H185" s="262" t="s">
        <v>272</v>
      </c>
      <c r="I185" s="262" t="s">
        <v>270</v>
      </c>
      <c r="J185" s="262"/>
      <c r="K185" s="303"/>
    </row>
    <row r="186" spans="2:11" ht="15" customHeight="1">
      <c r="B186" s="282"/>
      <c r="C186" s="262" t="s">
        <v>273</v>
      </c>
      <c r="D186" s="262"/>
      <c r="E186" s="262"/>
      <c r="F186" s="281" t="s">
        <v>196</v>
      </c>
      <c r="G186" s="262"/>
      <c r="H186" s="262" t="s">
        <v>274</v>
      </c>
      <c r="I186" s="262" t="s">
        <v>270</v>
      </c>
      <c r="J186" s="262"/>
      <c r="K186" s="303"/>
    </row>
    <row r="187" spans="2:11" ht="15" customHeight="1">
      <c r="B187" s="282"/>
      <c r="C187" s="315" t="s">
        <v>275</v>
      </c>
      <c r="D187" s="262"/>
      <c r="E187" s="262"/>
      <c r="F187" s="281" t="s">
        <v>196</v>
      </c>
      <c r="G187" s="262"/>
      <c r="H187" s="262" t="s">
        <v>276</v>
      </c>
      <c r="I187" s="262" t="s">
        <v>277</v>
      </c>
      <c r="J187" s="316" t="s">
        <v>278</v>
      </c>
      <c r="K187" s="303"/>
    </row>
    <row r="188" spans="2:11" ht="15" customHeight="1">
      <c r="B188" s="309"/>
      <c r="C188" s="317"/>
      <c r="D188" s="291"/>
      <c r="E188" s="291"/>
      <c r="F188" s="291"/>
      <c r="G188" s="291"/>
      <c r="H188" s="291"/>
      <c r="I188" s="291"/>
      <c r="J188" s="291"/>
      <c r="K188" s="310"/>
    </row>
    <row r="189" spans="2:11" ht="18.75" customHeight="1">
      <c r="B189" s="318"/>
      <c r="C189" s="319"/>
      <c r="D189" s="319"/>
      <c r="E189" s="319"/>
      <c r="F189" s="320"/>
      <c r="G189" s="262"/>
      <c r="H189" s="262"/>
      <c r="I189" s="262"/>
      <c r="J189" s="262"/>
      <c r="K189" s="258"/>
    </row>
    <row r="190" spans="2:11" ht="18.75" customHeight="1">
      <c r="B190" s="258"/>
      <c r="C190" s="262"/>
      <c r="D190" s="262"/>
      <c r="E190" s="262"/>
      <c r="F190" s="281"/>
      <c r="G190" s="262"/>
      <c r="H190" s="262"/>
      <c r="I190" s="262"/>
      <c r="J190" s="262"/>
      <c r="K190" s="258"/>
    </row>
    <row r="191" spans="2:11" ht="18.75" customHeight="1">
      <c r="B191" s="268"/>
      <c r="C191" s="268"/>
      <c r="D191" s="268"/>
      <c r="E191" s="268"/>
      <c r="F191" s="268"/>
      <c r="G191" s="268"/>
      <c r="H191" s="268"/>
      <c r="I191" s="268"/>
      <c r="J191" s="268"/>
      <c r="K191" s="268"/>
    </row>
    <row r="192" spans="2:11" ht="13.5">
      <c r="B192" s="249"/>
      <c r="C192" s="250"/>
      <c r="D192" s="250"/>
      <c r="E192" s="250"/>
      <c r="F192" s="250"/>
      <c r="G192" s="250"/>
      <c r="H192" s="250"/>
      <c r="I192" s="250"/>
      <c r="J192" s="250"/>
      <c r="K192" s="251"/>
    </row>
    <row r="193" spans="2:11" ht="21">
      <c r="B193" s="252"/>
      <c r="C193" s="371" t="s">
        <v>279</v>
      </c>
      <c r="D193" s="371"/>
      <c r="E193" s="371"/>
      <c r="F193" s="371"/>
      <c r="G193" s="371"/>
      <c r="H193" s="371"/>
      <c r="I193" s="371"/>
      <c r="J193" s="371"/>
      <c r="K193" s="253"/>
    </row>
    <row r="194" spans="2:11" ht="25.5" customHeight="1">
      <c r="B194" s="252"/>
      <c r="C194" s="321" t="s">
        <v>280</v>
      </c>
      <c r="D194" s="321"/>
      <c r="E194" s="321"/>
      <c r="F194" s="321" t="s">
        <v>281</v>
      </c>
      <c r="G194" s="322"/>
      <c r="H194" s="376" t="s">
        <v>282</v>
      </c>
      <c r="I194" s="376"/>
      <c r="J194" s="376"/>
      <c r="K194" s="253"/>
    </row>
    <row r="195" spans="2:11" ht="5.25" customHeight="1">
      <c r="B195" s="282"/>
      <c r="C195" s="279"/>
      <c r="D195" s="279"/>
      <c r="E195" s="279"/>
      <c r="F195" s="279"/>
      <c r="G195" s="262"/>
      <c r="H195" s="279"/>
      <c r="I195" s="279"/>
      <c r="J195" s="279"/>
      <c r="K195" s="303"/>
    </row>
    <row r="196" spans="2:11" ht="15" customHeight="1">
      <c r="B196" s="282"/>
      <c r="C196" s="262" t="s">
        <v>283</v>
      </c>
      <c r="D196" s="262"/>
      <c r="E196" s="262"/>
      <c r="F196" s="281" t="s">
        <v>1791</v>
      </c>
      <c r="G196" s="262"/>
      <c r="H196" s="375" t="s">
        <v>284</v>
      </c>
      <c r="I196" s="375"/>
      <c r="J196" s="375"/>
      <c r="K196" s="303"/>
    </row>
    <row r="197" spans="2:11" ht="15" customHeight="1">
      <c r="B197" s="282"/>
      <c r="C197" s="288"/>
      <c r="D197" s="262"/>
      <c r="E197" s="262"/>
      <c r="F197" s="281" t="s">
        <v>1792</v>
      </c>
      <c r="G197" s="262"/>
      <c r="H197" s="375" t="s">
        <v>285</v>
      </c>
      <c r="I197" s="375"/>
      <c r="J197" s="375"/>
      <c r="K197" s="303"/>
    </row>
    <row r="198" spans="2:11" ht="15" customHeight="1">
      <c r="B198" s="282"/>
      <c r="C198" s="288"/>
      <c r="D198" s="262"/>
      <c r="E198" s="262"/>
      <c r="F198" s="281" t="s">
        <v>1795</v>
      </c>
      <c r="G198" s="262"/>
      <c r="H198" s="375" t="s">
        <v>286</v>
      </c>
      <c r="I198" s="375"/>
      <c r="J198" s="375"/>
      <c r="K198" s="303"/>
    </row>
    <row r="199" spans="2:11" ht="15" customHeight="1">
      <c r="B199" s="282"/>
      <c r="C199" s="262"/>
      <c r="D199" s="262"/>
      <c r="E199" s="262"/>
      <c r="F199" s="281" t="s">
        <v>1793</v>
      </c>
      <c r="G199" s="262"/>
      <c r="H199" s="375" t="s">
        <v>287</v>
      </c>
      <c r="I199" s="375"/>
      <c r="J199" s="375"/>
      <c r="K199" s="303"/>
    </row>
    <row r="200" spans="2:11" ht="15" customHeight="1">
      <c r="B200" s="282"/>
      <c r="C200" s="262"/>
      <c r="D200" s="262"/>
      <c r="E200" s="262"/>
      <c r="F200" s="281" t="s">
        <v>1794</v>
      </c>
      <c r="G200" s="262"/>
      <c r="H200" s="375" t="s">
        <v>288</v>
      </c>
      <c r="I200" s="375"/>
      <c r="J200" s="375"/>
      <c r="K200" s="303"/>
    </row>
    <row r="201" spans="2:11" ht="15" customHeight="1">
      <c r="B201" s="282"/>
      <c r="C201" s="262"/>
      <c r="D201" s="262"/>
      <c r="E201" s="262"/>
      <c r="F201" s="281"/>
      <c r="G201" s="262"/>
      <c r="H201" s="262"/>
      <c r="I201" s="262"/>
      <c r="J201" s="262"/>
      <c r="K201" s="303"/>
    </row>
    <row r="202" spans="2:11" ht="15" customHeight="1">
      <c r="B202" s="282"/>
      <c r="C202" s="262" t="s">
        <v>236</v>
      </c>
      <c r="D202" s="262"/>
      <c r="E202" s="262"/>
      <c r="F202" s="281" t="s">
        <v>1826</v>
      </c>
      <c r="G202" s="262"/>
      <c r="H202" s="375" t="s">
        <v>289</v>
      </c>
      <c r="I202" s="375"/>
      <c r="J202" s="375"/>
      <c r="K202" s="303"/>
    </row>
    <row r="203" spans="2:11" ht="15" customHeight="1">
      <c r="B203" s="282"/>
      <c r="C203" s="288"/>
      <c r="D203" s="262"/>
      <c r="E203" s="262"/>
      <c r="F203" s="281" t="s">
        <v>138</v>
      </c>
      <c r="G203" s="262"/>
      <c r="H203" s="375" t="s">
        <v>139</v>
      </c>
      <c r="I203" s="375"/>
      <c r="J203" s="375"/>
      <c r="K203" s="303"/>
    </row>
    <row r="204" spans="2:11" ht="15" customHeight="1">
      <c r="B204" s="282"/>
      <c r="C204" s="262"/>
      <c r="D204" s="262"/>
      <c r="E204" s="262"/>
      <c r="F204" s="281" t="s">
        <v>136</v>
      </c>
      <c r="G204" s="262"/>
      <c r="H204" s="375" t="s">
        <v>290</v>
      </c>
      <c r="I204" s="375"/>
      <c r="J204" s="375"/>
      <c r="K204" s="303"/>
    </row>
    <row r="205" spans="2:11" ht="15" customHeight="1">
      <c r="B205" s="323"/>
      <c r="C205" s="288"/>
      <c r="D205" s="288"/>
      <c r="E205" s="288"/>
      <c r="F205" s="281" t="s">
        <v>1835</v>
      </c>
      <c r="G205" s="267"/>
      <c r="H205" s="377" t="s">
        <v>140</v>
      </c>
      <c r="I205" s="377"/>
      <c r="J205" s="377"/>
      <c r="K205" s="324"/>
    </row>
    <row r="206" spans="2:11" ht="15" customHeight="1">
      <c r="B206" s="323"/>
      <c r="C206" s="288"/>
      <c r="D206" s="288"/>
      <c r="E206" s="288"/>
      <c r="F206" s="281" t="s">
        <v>141</v>
      </c>
      <c r="G206" s="267"/>
      <c r="H206" s="377" t="s">
        <v>291</v>
      </c>
      <c r="I206" s="377"/>
      <c r="J206" s="377"/>
      <c r="K206" s="324"/>
    </row>
    <row r="207" spans="2:11" ht="15" customHeight="1">
      <c r="B207" s="323"/>
      <c r="C207" s="288"/>
      <c r="D207" s="288"/>
      <c r="E207" s="288"/>
      <c r="F207" s="325"/>
      <c r="G207" s="267"/>
      <c r="H207" s="326"/>
      <c r="I207" s="326"/>
      <c r="J207" s="326"/>
      <c r="K207" s="324"/>
    </row>
    <row r="208" spans="2:11" ht="15" customHeight="1">
      <c r="B208" s="323"/>
      <c r="C208" s="262" t="s">
        <v>260</v>
      </c>
      <c r="D208" s="288"/>
      <c r="E208" s="288"/>
      <c r="F208" s="281">
        <v>1</v>
      </c>
      <c r="G208" s="267"/>
      <c r="H208" s="377" t="s">
        <v>292</v>
      </c>
      <c r="I208" s="377"/>
      <c r="J208" s="377"/>
      <c r="K208" s="324"/>
    </row>
    <row r="209" spans="2:11" ht="15" customHeight="1">
      <c r="B209" s="323"/>
      <c r="C209" s="288"/>
      <c r="D209" s="288"/>
      <c r="E209" s="288"/>
      <c r="F209" s="281">
        <v>2</v>
      </c>
      <c r="G209" s="267"/>
      <c r="H209" s="377" t="s">
        <v>293</v>
      </c>
      <c r="I209" s="377"/>
      <c r="J209" s="377"/>
      <c r="K209" s="324"/>
    </row>
    <row r="210" spans="2:11" ht="15" customHeight="1">
      <c r="B210" s="323"/>
      <c r="C210" s="288"/>
      <c r="D210" s="288"/>
      <c r="E210" s="288"/>
      <c r="F210" s="281">
        <v>3</v>
      </c>
      <c r="G210" s="267"/>
      <c r="H210" s="377" t="s">
        <v>294</v>
      </c>
      <c r="I210" s="377"/>
      <c r="J210" s="377"/>
      <c r="K210" s="324"/>
    </row>
    <row r="211" spans="2:11" ht="15" customHeight="1">
      <c r="B211" s="323"/>
      <c r="C211" s="288"/>
      <c r="D211" s="288"/>
      <c r="E211" s="288"/>
      <c r="F211" s="281">
        <v>4</v>
      </c>
      <c r="G211" s="267"/>
      <c r="H211" s="377" t="s">
        <v>295</v>
      </c>
      <c r="I211" s="377"/>
      <c r="J211" s="377"/>
      <c r="K211" s="324"/>
    </row>
    <row r="212" spans="2:11" ht="12.75" customHeight="1">
      <c r="B212" s="327"/>
      <c r="C212" s="328"/>
      <c r="D212" s="328"/>
      <c r="E212" s="328"/>
      <c r="F212" s="328"/>
      <c r="G212" s="328"/>
      <c r="H212" s="328"/>
      <c r="I212" s="328"/>
      <c r="J212" s="328"/>
      <c r="K212" s="329"/>
    </row>
  </sheetData>
  <sheetProtection/>
  <mergeCells count="77">
    <mergeCell ref="H210:J210"/>
    <mergeCell ref="H211:J211"/>
    <mergeCell ref="H209:J209"/>
    <mergeCell ref="H206:J206"/>
    <mergeCell ref="H204:J204"/>
    <mergeCell ref="H199:J199"/>
    <mergeCell ref="H197:J197"/>
    <mergeCell ref="H208:J208"/>
    <mergeCell ref="H205:J205"/>
    <mergeCell ref="H203:J203"/>
    <mergeCell ref="H202:J202"/>
    <mergeCell ref="H200:J200"/>
    <mergeCell ref="H198:J198"/>
    <mergeCell ref="C100:J100"/>
    <mergeCell ref="D67:J67"/>
    <mergeCell ref="D68:J68"/>
    <mergeCell ref="C73:J73"/>
    <mergeCell ref="H196:J196"/>
    <mergeCell ref="H194:J194"/>
    <mergeCell ref="C163:J163"/>
    <mergeCell ref="C120:J120"/>
    <mergeCell ref="C145:J145"/>
    <mergeCell ref="C193:J193"/>
    <mergeCell ref="D63:J63"/>
    <mergeCell ref="D61:J61"/>
    <mergeCell ref="D59:J59"/>
    <mergeCell ref="D64:J64"/>
    <mergeCell ref="D66:J66"/>
    <mergeCell ref="D65:J65"/>
    <mergeCell ref="C53:J53"/>
    <mergeCell ref="C55:J55"/>
    <mergeCell ref="D56:J56"/>
    <mergeCell ref="D57:J57"/>
    <mergeCell ref="D58:J58"/>
    <mergeCell ref="D60:J60"/>
    <mergeCell ref="G42:J42"/>
    <mergeCell ref="G43:J43"/>
    <mergeCell ref="D45:J45"/>
    <mergeCell ref="E46:J46"/>
    <mergeCell ref="D49:J49"/>
    <mergeCell ref="C52:J52"/>
    <mergeCell ref="E48:J48"/>
    <mergeCell ref="G36:J36"/>
    <mergeCell ref="G37:J37"/>
    <mergeCell ref="D29:J29"/>
    <mergeCell ref="D31:J31"/>
    <mergeCell ref="C50:J50"/>
    <mergeCell ref="G38:J38"/>
    <mergeCell ref="G39:J39"/>
    <mergeCell ref="G40:J40"/>
    <mergeCell ref="G41:J41"/>
    <mergeCell ref="C23:J23"/>
    <mergeCell ref="D25:J25"/>
    <mergeCell ref="D26:J26"/>
    <mergeCell ref="D28:J28"/>
    <mergeCell ref="C24:J24"/>
    <mergeCell ref="E47:J47"/>
    <mergeCell ref="D33:J33"/>
    <mergeCell ref="G34:J34"/>
    <mergeCell ref="G35:J35"/>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HONZAL\x</dc:creator>
  <cp:keywords/>
  <dc:description/>
  <cp:lastModifiedBy>Špilarová Eva</cp:lastModifiedBy>
  <dcterms:created xsi:type="dcterms:W3CDTF">2018-02-16T12:30:25Z</dcterms:created>
  <dcterms:modified xsi:type="dcterms:W3CDTF">2018-02-19T06:07:22Z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