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316 - II-186 KLATOVY - P..." sheetId="2" r:id="rId2"/>
    <sheet name="3016 - II-186 KLATOVY - P..." sheetId="3" r:id="rId3"/>
    <sheet name="00 - 00 - přechod Dobrovs..." sheetId="4" r:id="rId4"/>
    <sheet name="01 - 01 - přechod Jirásko..." sheetId="5" r:id="rId5"/>
    <sheet name="02 - 02 - přechod Plánick..." sheetId="6" r:id="rId6"/>
    <sheet name="03 - 03 - přechod Plánick..." sheetId="7" r:id="rId7"/>
    <sheet name="04 - 04 - přechod Plánick..." sheetId="8" r:id="rId8"/>
    <sheet name="05 - 05 - přechod Plánick..." sheetId="9" r:id="rId9"/>
    <sheet name="06 - 06 - přechod Plánick..." sheetId="10" r:id="rId10"/>
    <sheet name="Pokyny pro vyplnění" sheetId="11" r:id="rId11"/>
  </sheets>
  <definedNames>
    <definedName name="_xlnm.Print_Area" localSheetId="0">'Rekapitulace stavby'!$D$4:$AO$33,'Rekapitulace stavby'!$C$39:$AQ$62</definedName>
    <definedName name="_xlnm._FilterDatabase" localSheetId="1" hidden="1">'1316 - II-186 KLATOVY - P...'!$C$85:$K$152</definedName>
    <definedName name="_xlnm.Print_Area" localSheetId="1">'1316 - II-186 KLATOVY - P...'!$C$4:$J$36,'1316 - II-186 KLATOVY - P...'!$C$42:$J$67,'1316 - II-186 KLATOVY - P...'!$C$73:$K$152</definedName>
    <definedName name="_xlnm._FilterDatabase" localSheetId="2" hidden="1">'3016 - II-186 KLATOVY - P...'!$C$89:$K$269</definedName>
    <definedName name="_xlnm.Print_Area" localSheetId="2">'3016 - II-186 KLATOVY - P...'!$C$4:$J$36,'3016 - II-186 KLATOVY - P...'!$C$42:$J$71,'3016 - II-186 KLATOVY - P...'!$C$77:$K$269</definedName>
    <definedName name="_xlnm._FilterDatabase" localSheetId="3" hidden="1">'00 - 00 - přechod Dobrovs...'!$C$81:$K$200</definedName>
    <definedName name="_xlnm.Print_Area" localSheetId="3">'00 - 00 - přechod Dobrovs...'!$C$4:$J$38,'00 - 00 - přechod Dobrovs...'!$C$44:$J$61,'00 - 00 - přechod Dobrovs...'!$C$67:$K$200</definedName>
    <definedName name="_xlnm._FilterDatabase" localSheetId="4" hidden="1">'01 - 01 - přechod Jirásko...'!$C$81:$K$201</definedName>
    <definedName name="_xlnm.Print_Area" localSheetId="4">'01 - 01 - přechod Jirásko...'!$C$4:$J$38,'01 - 01 - přechod Jirásko...'!$C$44:$J$61,'01 - 01 - přechod Jirásko...'!$C$67:$K$201</definedName>
    <definedName name="_xlnm._FilterDatabase" localSheetId="5" hidden="1">'02 - 02 - přechod Plánick...'!$C$81:$K$230</definedName>
    <definedName name="_xlnm.Print_Area" localSheetId="5">'02 - 02 - přechod Plánick...'!$C$4:$J$38,'02 - 02 - přechod Plánick...'!$C$44:$J$61,'02 - 02 - přechod Plánick...'!$C$67:$K$230</definedName>
    <definedName name="_xlnm._FilterDatabase" localSheetId="6" hidden="1">'03 - 03 - přechod Plánick...'!$C$81:$K$258</definedName>
    <definedName name="_xlnm.Print_Area" localSheetId="6">'03 - 03 - přechod Plánick...'!$C$4:$J$38,'03 - 03 - přechod Plánick...'!$C$44:$J$61,'03 - 03 - přechod Plánick...'!$C$67:$K$258</definedName>
    <definedName name="_xlnm._FilterDatabase" localSheetId="7" hidden="1">'04 - 04 - přechod Plánick...'!$C$81:$K$246</definedName>
    <definedName name="_xlnm.Print_Area" localSheetId="7">'04 - 04 - přechod Plánick...'!$C$4:$J$38,'04 - 04 - přechod Plánick...'!$C$44:$J$61,'04 - 04 - přechod Plánick...'!$C$67:$K$246</definedName>
    <definedName name="_xlnm._FilterDatabase" localSheetId="8" hidden="1">'05 - 05 - přechod Plánick...'!$C$81:$K$194</definedName>
    <definedName name="_xlnm.Print_Area" localSheetId="8">'05 - 05 - přechod Plánick...'!$C$4:$J$38,'05 - 05 - přechod Plánick...'!$C$44:$J$61,'05 - 05 - přechod Plánick...'!$C$67:$K$194</definedName>
    <definedName name="_xlnm._FilterDatabase" localSheetId="9" hidden="1">'06 - 06 - přechod Plánick...'!$C$81:$K$180</definedName>
    <definedName name="_xlnm.Print_Area" localSheetId="9">'06 - 06 - přechod Plánick...'!$C$4:$J$38,'06 - 06 - přechod Plánick...'!$C$44:$J$61,'06 - 06 - přechod Plánick...'!$C$67:$K$180</definedName>
    <definedName name="_xlnm.Print_Area" localSheetId="10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'1316 - II-186 KLATOVY - P...'!$85:$85</definedName>
    <definedName name="_xlnm.Print_Titles" localSheetId="2">'3016 - II-186 KLATOVY - P...'!$89:$89</definedName>
    <definedName name="_xlnm.Print_Titles" localSheetId="3">'00 - 00 - přechod Dobrovs...'!$81:$81</definedName>
    <definedName name="_xlnm.Print_Titles" localSheetId="4">'01 - 01 - přechod Jirásko...'!$81:$81</definedName>
    <definedName name="_xlnm.Print_Titles" localSheetId="5">'02 - 02 - přechod Plánick...'!$81:$81</definedName>
    <definedName name="_xlnm.Print_Titles" localSheetId="6">'03 - 03 - přechod Plánick...'!$81:$81</definedName>
    <definedName name="_xlnm.Print_Titles" localSheetId="7">'04 - 04 - přechod Plánick...'!$81:$81</definedName>
    <definedName name="_xlnm.Print_Titles" localSheetId="8">'05 - 05 - přechod Plánick...'!$81:$81</definedName>
    <definedName name="_xlnm.Print_Titles" localSheetId="9">'06 - 06 - přechod Plánick...'!$81:$81</definedName>
  </definedNames>
  <calcPr fullCalcOnLoad="1"/>
</workbook>
</file>

<file path=xl/sharedStrings.xml><?xml version="1.0" encoding="utf-8"?>
<sst xmlns="http://schemas.openxmlformats.org/spreadsheetml/2006/main" count="15723" uniqueCount="1294">
  <si>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</si>
  <si>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</si>
  <si>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</si>
  <si>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</si>
  <si>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</si>
  <si>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</si>
  <si>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</si>
  <si>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{de02d644-9bcf-4615-846b-3aca1c08bb27}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</si>
  <si>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</si>
  <si>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</si>
  <si>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</si>
  <si>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</si>
  <si>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</si>
  <si>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</si>
  <si>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</si>
  <si>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</si>
  <si>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1316-18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</si>
  <si>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</si>
  <si>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</si>
  <si>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II/186 KLATOVY - PLÁNICKÁ ULICE</t>
  </si>
  <si>
    <t>KSO:</t>
  </si>
  <si>
    <t/>
  </si>
  <si>
    <t>CC-CZ:</t>
  </si>
  <si>
    <t>Místo:</t>
  </si>
  <si>
    <t>KLATOVY</t>
  </si>
  <si>
    <t>Datum:</t>
  </si>
  <si>
    <t>30. 1. 2018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</si>
  <si>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</si>
  <si>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</si>
  <si>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</si>
  <si>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</si>
  <si>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</si>
  <si>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</si>
  <si>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</si>
  <si>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</si>
  <si>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</si>
  <si>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</si>
  <si>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</si>
  <si>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</si>
  <si>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</si>
  <si>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</si>
  <si>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</si>
  <si>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</si>
  <si>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</si>
  <si>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</si>
  <si>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</si>
  <si>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</si>
  <si>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</si>
  <si>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</si>
  <si>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</si>
  <si>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</si>
  <si>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</si>
  <si>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</si>
  <si>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</si>
  <si>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</si>
  <si>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</si>
  <si>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</si>
  <si>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</si>
  <si>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</si>
  <si>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</si>
  <si>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</si>
  <si>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</si>
  <si>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</si>
  <si>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</si>
  <si>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</si>
  <si>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</si>
  <si>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</si>
  <si>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</si>
  <si>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</si>
  <si>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</si>
  <si>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</si>
  <si>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</si>
  <si>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</si>
  <si>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</si>
  <si>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</si>
  <si>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</si>
  <si>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1316</t>
  </si>
  <si>
    <t>II/186 KLATOVY - PLÁNICKÁ ULICE - SO101 KOMUNIKACE</t>
  </si>
  <si>
    <t>STA</t>
  </si>
  <si>
    <t>1</t>
  </si>
  <si>
    <t>{46a3e95e-be57-4522-bf5e-759f10b96da1}</t>
  </si>
  <si>
    <t>2</t>
  </si>
  <si>
    <t>3016</t>
  </si>
  <si>
    <t>II/186 KLATOVY - PLÁNICKÁ ULICE - STAVEBNÍ ÚPRAVY - SO102 CHODNÍKY</t>
  </si>
  <si>
    <t>{04c7ecca-40f6-43c9-a26f-fbc4c22cd091}</t>
  </si>
  <si>
    <t>2016065</t>
  </si>
  <si>
    <t>Klatovy Plánická ulice, osvětlení přechodů pro chodce</t>
  </si>
  <si>
    <t>{2fc1b63e-9886-40ff-ba12-8b2eb35da793}</t>
  </si>
  <si>
    <t>00</t>
  </si>
  <si>
    <t>00 - přechod Dobrovského x Pražská</t>
  </si>
  <si>
    <t>Soupis</t>
  </si>
  <si>
    <t>{ce4c4927-d06c-4a12-ba9f-1dd2c26b8cd6}</t>
  </si>
  <si>
    <t>01</t>
  </si>
  <si>
    <t>01 - přechod Jiráskova u hradeb</t>
  </si>
  <si>
    <t>{5b434ae2-d60d-45d2-a77c-1187fed6a0f3}</t>
  </si>
  <si>
    <t>02</t>
  </si>
  <si>
    <t>02 - přechod Plánická x Komenského, Jiráskova</t>
  </si>
  <si>
    <t>{df5702a4-58e6-4959-8eb0-7bb39328576c}</t>
  </si>
  <si>
    <t>03</t>
  </si>
  <si>
    <t xml:space="preserve">03 - přechod Plánická u Mechurovy </t>
  </si>
  <si>
    <t>{3a535be3-08d9-4e84-98b4-cd4f2444e3e1}</t>
  </si>
  <si>
    <t>04</t>
  </si>
  <si>
    <t>04 - přechod Plánická x Kličkova</t>
  </si>
  <si>
    <t>{ab8040c7-1af5-427c-b2f0-205caa73250a}</t>
  </si>
  <si>
    <t>05</t>
  </si>
  <si>
    <t>05 - přechod Plánická x Pod Vodojemem</t>
  </si>
  <si>
    <t>{8f08f34b-e80e-411d-86f9-6ed5ef549a71}</t>
  </si>
  <si>
    <t>06</t>
  </si>
  <si>
    <t>06 - přechod Plánická x Suvorovova</t>
  </si>
  <si>
    <t>{7e616943-a6a6-451d-97ca-d906d5285845}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</si>
  <si>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</si>
  <si>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</si>
  <si>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</si>
  <si>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</si>
  <si>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</si>
  <si>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</si>
  <si>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</si>
  <si>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1316 - II/186 KLATOVY - PLÁNICKÁ ULICE - SO101 KOMUNIKACE</t>
  </si>
  <si>
    <t>KLATOVY II/186</t>
  </si>
  <si>
    <t>SÚSPK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</si>
  <si>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</si>
  <si>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</si>
  <si>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</si>
  <si>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</si>
  <si>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</si>
  <si>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</si>
  <si>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</si>
  <si>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</si>
  <si>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</si>
  <si>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</si>
  <si>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</si>
  <si>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</si>
  <si>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</si>
  <si>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</si>
  <si>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</si>
  <si>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</si>
  <si>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</si>
  <si>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</si>
  <si>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</si>
  <si>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</si>
  <si>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</si>
  <si>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</si>
  <si>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</si>
  <si>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</si>
  <si>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</si>
  <si>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</si>
  <si>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</si>
  <si>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</si>
  <si>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</si>
  <si>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</si>
  <si>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</si>
  <si>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</si>
  <si>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</si>
  <si>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</si>
  <si>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113154233</t>
  </si>
  <si>
    <t>Frézování živičného podkladu nebo krytu s naložením na dopravní prostředek plochy přes 500 do 1 000 m2 bez překážek v trase pruhu šířky přes 1 m do 2 m, tloušťky vrstvy 50 mm</t>
  </si>
  <si>
    <t>m2</t>
  </si>
  <si>
    <t>CS ÚRS 2016 01</t>
  </si>
  <si>
    <t>4</t>
  </si>
  <si>
    <t>803953465</t>
  </si>
  <si>
    <t>P</t>
  </si>
  <si>
    <t>Poznámka k položce:
sanace podkladní vrstvy - asfaltový recyklát bude odprodán zhotoviteli</t>
  </si>
  <si>
    <t>VV</t>
  </si>
  <si>
    <t>12986*0,05</t>
  </si>
  <si>
    <t>113154464</t>
  </si>
  <si>
    <t>Frézování živičného podkladu nebo krytu s naložením na dopravní prostředek plochy přes 10 000 m2 s překážkami v trase pruhu šířky do 2 m, tloušťky vrstvy 100 mm</t>
  </si>
  <si>
    <t>-297765232</t>
  </si>
  <si>
    <t>Poznámka k položce:
asfaltový recyklát bude odprodán zhotoviteli</t>
  </si>
  <si>
    <t>3</t>
  </si>
  <si>
    <t>113204111</t>
  </si>
  <si>
    <t>Vytrhání linky z kostek s vybouráním lože, s přemístěním hmot na skládku na vzdálenost do 3 m nebo s naložením na dopravní prostředek záhonových</t>
  </si>
  <si>
    <t>m</t>
  </si>
  <si>
    <t>1210224581</t>
  </si>
  <si>
    <t>132301201</t>
  </si>
  <si>
    <t>Hloubení zapažených i nezapažených rýh šířky přes 600 do 2 000 mm s urovnáním dna do předepsaného profilu a spádu v hornině tř. 4 do 100 m3</t>
  </si>
  <si>
    <t>m3</t>
  </si>
  <si>
    <t>CS ÚRS 2018 01</t>
  </si>
  <si>
    <t>-1407797290</t>
  </si>
  <si>
    <t>10*3*1</t>
  </si>
  <si>
    <t>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</si>
  <si>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</si>
  <si>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</si>
  <si>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1061559051</t>
  </si>
  <si>
    <t>6</t>
  </si>
  <si>
    <t>174101101</t>
  </si>
  <si>
    <t>Zásyp sypaninou z jakékoliv horniny s uložením výkopku ve vrstvách se zhutněním jam, šachet, rýh nebo kolem objektů v těchto vykopávkách</t>
  </si>
  <si>
    <t>1655043301</t>
  </si>
  <si>
    <t>Poznámka k položce:
zýsyp rýhy přípojky uliční vpusti</t>
  </si>
  <si>
    <t>7</t>
  </si>
  <si>
    <t>M</t>
  </si>
  <si>
    <t>58344200</t>
  </si>
  <si>
    <t>štěrkodrť frakce 0/63 třída C</t>
  </si>
  <si>
    <t>t</t>
  </si>
  <si>
    <t>8</t>
  </si>
  <si>
    <t>447198376</t>
  </si>
  <si>
    <t>vlastní1</t>
  </si>
  <si>
    <t>Vodorovné přemístění výkopku/sypaniny z horniny tř. 1 až 4 včetně likvidace v souladu se zákon o odpadech 185/2001 Sb.</t>
  </si>
  <si>
    <t>991558162</t>
  </si>
  <si>
    <t>Komunikace pozemní</t>
  </si>
  <si>
    <t>9</t>
  </si>
  <si>
    <t>565145111</t>
  </si>
  <si>
    <t>Asfaltový beton vrstva podkladní ACP 16 (obalované kamenivo střednězrnné - OKS) s rozprostřením a zhutněním v pruhu šířky do 3 m, po zhutnění tl. 60 mm</t>
  </si>
  <si>
    <t>1133894028</t>
  </si>
  <si>
    <t>Poznámka k položce:
sanace podkladní vrstvy</t>
  </si>
  <si>
    <t>10</t>
  </si>
  <si>
    <t>573231111</t>
  </si>
  <si>
    <t>Postřik živičný spojovací bez posypu kamenivem ze silniční emulze, v množství od 0,50 do 0,80 kg/m2</t>
  </si>
  <si>
    <t>CS ÚRS 2015 01</t>
  </si>
  <si>
    <t>1758444262</t>
  </si>
  <si>
    <t>12986*2</t>
  </si>
  <si>
    <t>11</t>
  </si>
  <si>
    <t>577134141</t>
  </si>
  <si>
    <t>Asfaltový beton vrstva obrusná ACO 11 (ABS) s rozprostřením a se zhutněním z modifikovaného asfaltu v pruhu šířky přes 3 m tl. 40 mm</t>
  </si>
  <si>
    <t>1431627464</t>
  </si>
  <si>
    <t>12</t>
  </si>
  <si>
    <t>577156141</t>
  </si>
  <si>
    <t>Asfaltový beton vrstva ložní ACL 22 (ABVH) s rozprostřením a zhutněním z modifikovaného asfaltu, po zhutnění v pruhu šířky přes 3 m, po zhutnění tl. 60 mm</t>
  </si>
  <si>
    <t>1410717789</t>
  </si>
  <si>
    <t>Trubní vedení</t>
  </si>
  <si>
    <t>13</t>
  </si>
  <si>
    <t>871315231</t>
  </si>
  <si>
    <t>Kanalizační potrubí z tvrdého PVC v otevřeném výkopu ve sklonu do 20 %, hladkého plnostěnného jednovrstvého, tuhost třídy SN 10 DN 160</t>
  </si>
  <si>
    <t>-649547676</t>
  </si>
  <si>
    <t>Poznámka k položce:
přepojení uličních vpustí v km 1,180</t>
  </si>
  <si>
    <t>14</t>
  </si>
  <si>
    <t>899131111</t>
  </si>
  <si>
    <t>Výměna šachtového poklopu za samonivelační, poklopy dodá správce kanalizace</t>
  </si>
  <si>
    <t>kus</t>
  </si>
  <si>
    <t>-972696319</t>
  </si>
  <si>
    <t>899204112</t>
  </si>
  <si>
    <t>Osazení mříží litinových včetně rámů a košů na bahno pro třídu zatížení D400, E600</t>
  </si>
  <si>
    <t>657616285</t>
  </si>
  <si>
    <t>16</t>
  </si>
  <si>
    <t>55242320</t>
  </si>
  <si>
    <t>Mříž s rámem D400, s pantem, 500x500 mm</t>
  </si>
  <si>
    <t>-949539938</t>
  </si>
  <si>
    <t>17</t>
  </si>
  <si>
    <t>59223875</t>
  </si>
  <si>
    <t>koš nízký pro uliční vpusti, žárově zinkovaný plech,pro rám 500/500</t>
  </si>
  <si>
    <t>-2085311234</t>
  </si>
  <si>
    <t>18</t>
  </si>
  <si>
    <t>899231111</t>
  </si>
  <si>
    <t>Výšková úprava uličního vstupu nebo vpusti do 200 mm zvýšením mříže</t>
  </si>
  <si>
    <t>-2122627751</t>
  </si>
  <si>
    <t>19</t>
  </si>
  <si>
    <t>899431111</t>
  </si>
  <si>
    <t>Výšková úprava uličního vstupu nebo vpusti do 200 mm zvýšením krycího hrnce, šoupěte nebo hydrantu bez úpravy armatur</t>
  </si>
  <si>
    <t>-2062720805</t>
  </si>
  <si>
    <t>Ostatní konstrukce a práce, bourání</t>
  </si>
  <si>
    <t>20</t>
  </si>
  <si>
    <t>0004</t>
  </si>
  <si>
    <t>Sanace zbylých trhlin dle TP 115</t>
  </si>
  <si>
    <t>-421938014</t>
  </si>
  <si>
    <t>915211112</t>
  </si>
  <si>
    <t>Vodorovné dopravní značení stříkaným plastem dělící čára šířky 125 mm bílá retroreflexní</t>
  </si>
  <si>
    <t>-162042473</t>
  </si>
  <si>
    <t>Poznámka k položce:
provedení strukturovaný plast</t>
  </si>
  <si>
    <t>1456+60+(6+7+7+7+10+10)*2+35</t>
  </si>
  <si>
    <t>22</t>
  </si>
  <si>
    <t>915211126</t>
  </si>
  <si>
    <t>Vodorovné dopravní značení stříkaným plastem dělící čára šířky 125 mm přerušovaná žlutá retroreflexní</t>
  </si>
  <si>
    <t>-1619821303</t>
  </si>
  <si>
    <t>Poznámka k položce:
značka V12a žlutá klikatá čára</t>
  </si>
  <si>
    <t>23</t>
  </si>
  <si>
    <t>915221112</t>
  </si>
  <si>
    <t>Vodorovné dopravní značení stříkaným plastem vodící čára bílá šířky 250 mm retroreflexní</t>
  </si>
  <si>
    <t>-696693853</t>
  </si>
  <si>
    <t>1456*2</t>
  </si>
  <si>
    <t>24</t>
  </si>
  <si>
    <t>915231112</t>
  </si>
  <si>
    <t>Vodorovné dopravní značení stříkaným plastem přechody pro chodce, šipky, symboly nápisy bílé retroreflexní</t>
  </si>
  <si>
    <t>-1703080726</t>
  </si>
  <si>
    <t>13+5+(14+5+4+7+12+9+3*8)*3*0,5+10</t>
  </si>
  <si>
    <t>25</t>
  </si>
  <si>
    <t>915311113</t>
  </si>
  <si>
    <t>Vodorovné značení předformovaným termoplastem dopravní značky barevné velikosti do 5 m2</t>
  </si>
  <si>
    <t>-1516539358</t>
  </si>
  <si>
    <t>Poznámka k položce:
značka pozor děti před základní školou</t>
  </si>
  <si>
    <t>26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</si>
  <si>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</si>
  <si>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</si>
  <si>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1776167020</t>
  </si>
  <si>
    <t>73*2</t>
  </si>
  <si>
    <t>27</t>
  </si>
  <si>
    <t>919112213</t>
  </si>
  <si>
    <t>Řezání dilatačních spár v živičném krytu vytvoření komůrky pro těsnící zálivku šířky 10 mm, hloubky 25 mm</t>
  </si>
  <si>
    <t>-1689335338</t>
  </si>
  <si>
    <t>28</t>
  </si>
  <si>
    <t>919121213</t>
  </si>
  <si>
    <t>Utěsnění dilatačních spár zálivkou za studena v cementobetonovém nebo živičném krytu včetně adhezního nátěru bez těsnicího profilu pod zálivkou, pro komůrky šířky 10 mm, hloubky 25 mm</t>
  </si>
  <si>
    <t>1117541061</t>
  </si>
  <si>
    <t>29</t>
  </si>
  <si>
    <t>919735112</t>
  </si>
  <si>
    <t>Řezání stávajícího živičného krytu nebo podkladu hloubky přes 50 do 100 mm</t>
  </si>
  <si>
    <t>1974534663</t>
  </si>
  <si>
    <t>30</t>
  </si>
  <si>
    <t>938902484a</t>
  </si>
  <si>
    <t>Čištění uličních vpustí včetně přesunu a likvidace usazenin</t>
  </si>
  <si>
    <t>ks</t>
  </si>
  <si>
    <t>-1036531538</t>
  </si>
  <si>
    <t>997</t>
  </si>
  <si>
    <t>Přesun sutě</t>
  </si>
  <si>
    <t>31</t>
  </si>
  <si>
    <t>997211511a</t>
  </si>
  <si>
    <t>Vodorovná doprava suti po suchu na skládku včetně likvidace v souladu se zákonem o odpadech</t>
  </si>
  <si>
    <t>938619034</t>
  </si>
  <si>
    <t>Poznámka k položce:
betonové lože</t>
  </si>
  <si>
    <t>998</t>
  </si>
  <si>
    <t>Přesun hmot</t>
  </si>
  <si>
    <t>32</t>
  </si>
  <si>
    <t>998225111</t>
  </si>
  <si>
    <t>Přesun hmot pro komunikace s krytem z kameniva, monolitickým betonovým nebo živičným dopravní vzdálenost do 200 m jakékoliv délky objektu</t>
  </si>
  <si>
    <t>1603043950</t>
  </si>
  <si>
    <t>VRN</t>
  </si>
  <si>
    <t>Vedlejší rozpočtové náklady</t>
  </si>
  <si>
    <t>VRN1</t>
  </si>
  <si>
    <t>Průzkumné, geodetické a projektové práce</t>
  </si>
  <si>
    <t>33</t>
  </si>
  <si>
    <t>012203000</t>
  </si>
  <si>
    <t>Průzkumné, geodetické a projektové práce geodetické práce při provádění stavby</t>
  </si>
  <si>
    <t>Ks</t>
  </si>
  <si>
    <t>CS ÚRS 2014 01</t>
  </si>
  <si>
    <t>1024</t>
  </si>
  <si>
    <t>396138712</t>
  </si>
  <si>
    <t>34</t>
  </si>
  <si>
    <t>012303000</t>
  </si>
  <si>
    <t>Průzkumné, geodetické a projektové práce geodetické práce po výstavbě</t>
  </si>
  <si>
    <t>2073047413</t>
  </si>
  <si>
    <t>35</t>
  </si>
  <si>
    <t>012403000</t>
  </si>
  <si>
    <t>Kartografické práce - geometrický plán pro rozdělení pozemku</t>
  </si>
  <si>
    <t>komplet</t>
  </si>
  <si>
    <t>125758892</t>
  </si>
  <si>
    <t>36</t>
  </si>
  <si>
    <t>013254000</t>
  </si>
  <si>
    <t>Projektové práce, projektové práce dokumentace stavby (výkresová a textová) skutečného provedení stavby</t>
  </si>
  <si>
    <t>-1625181711</t>
  </si>
  <si>
    <t>VRN3</t>
  </si>
  <si>
    <t>Zařízení staveniště</t>
  </si>
  <si>
    <t>37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</si>
  <si>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</si>
  <si>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</si>
  <si>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-1881855628</t>
  </si>
  <si>
    <t>38</t>
  </si>
  <si>
    <t>034403000</t>
  </si>
  <si>
    <t>Montáž, demontáž a pronájem dočasných dopravních značek po dobu stavby viz dopravní opatření</t>
  </si>
  <si>
    <t>260386289</t>
  </si>
  <si>
    <t>3016 - II/186 KLATOVY - PLÁNICKÁ ULICE - STAVEBNÍ ÚPRAVY - SO102 CHODNÍKY</t>
  </si>
  <si>
    <t>Město Klatovy</t>
  </si>
  <si>
    <t xml:space="preserve">    4 - Vodorovné konstrukce</t>
  </si>
  <si>
    <t>PSV - Práce a dodávky PSV</t>
  </si>
  <si>
    <t xml:space="preserve">    711 - Izolace proti vodě, vlhkosti a plynům</t>
  </si>
  <si>
    <t xml:space="preserve">    VRN4 - Inženýrská činnost</t>
  </si>
  <si>
    <t>113106121</t>
  </si>
  <si>
    <t>Rozebrání dlažeb a dílců komunikací pro pěší, vozovek a ploch s přemístěním hmot na skládku na vzdálenost do 3 m nebo s naložením na dopravní prostředek komunikací pro pěší s ložem z kameniva nebo živice a s výplní spár z betonových nebo kameninových dlaždic, desek nebo tvarovek</t>
  </si>
  <si>
    <t>CS ÚRS 2017 01</t>
  </si>
  <si>
    <t>-846165398</t>
  </si>
  <si>
    <t>Poznámka k položce:
stávající betonová dlažba na Rybníčkách u MONETA Money bank</t>
  </si>
  <si>
    <t>113106122</t>
  </si>
  <si>
    <t>Rozebrání dlažeb a dílců komunikací pro pěší, vozovek a ploch s přemístěním hmot na skládku na vzdálenost do 3 m nebo s naložením na dopravní prostředek komunikací pro pěší s ložem z kameniva nebo živice a s výplní spár z kamenných dlaždic nebo desek</t>
  </si>
  <si>
    <t>-1362091011</t>
  </si>
  <si>
    <t>Poznámka k položce:
rozebrání žulových desek na křižovatce Komenského - Plánická</t>
  </si>
  <si>
    <t>113107142</t>
  </si>
  <si>
    <t>Odstranění podkladů nebo krytů s přemístěním hmot na skládku na vzdálenost do 3 m nebo s naložením na dopravní prostředek v ploše jednotlivě do 50 m2 živičných, o tl. vrstvy přes 50 do 100 mm</t>
  </si>
  <si>
    <t>-1396699771</t>
  </si>
  <si>
    <t>Poznámka k položce:
asfaltové vrstvy v prostoru nových chodníků - viz situace</t>
  </si>
  <si>
    <t>113107145</t>
  </si>
  <si>
    <t>Odstranění podkladů nebo krytů ručně s přemístěním hmot na skládku na vzdálenost do 3 m nebo s naložením na dopravní prostředek živičných, o tl. vrstvy přes 200 do 250 mm</t>
  </si>
  <si>
    <t>1876854798</t>
  </si>
  <si>
    <t>Poznámka k položce:
odstranění stávajícího krytu v místech vysazených ploch a přejezdných prahů</t>
  </si>
  <si>
    <t>113154124</t>
  </si>
  <si>
    <t>Frézování živičného podkladu nebo krytu s naložením na dopravní prostředek plochy do 500 m2 bez překážek v trase pruhu šířky přes 0,5 m do 1 m, tloušťky vrstvy 100 mm</t>
  </si>
  <si>
    <t>-1905993537</t>
  </si>
  <si>
    <t>Poznámka k položce:
oprava krytu vozovky na parkovištích v prostoru stavby viz situace</t>
  </si>
  <si>
    <t>113202111</t>
  </si>
  <si>
    <t>Vytrhání obrub s vybouráním lože, s přemístěním hmot na skládku na vzdálenost do 3 m nebo s naložením na dopravní prostředek z krajníků nebo obrubníků stojatých</t>
  </si>
  <si>
    <t>-1300045519</t>
  </si>
  <si>
    <t>Poznámka k položce:
stávající žulové a betonové obrubníky</t>
  </si>
  <si>
    <t>690+154+108</t>
  </si>
  <si>
    <t>-183978819</t>
  </si>
  <si>
    <t>Poznámka k položce:
přípojky uličních vpustí</t>
  </si>
  <si>
    <t>36*3</t>
  </si>
  <si>
    <t>117412187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</si>
  <si>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</si>
  <si>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</si>
  <si>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-210011284</t>
  </si>
  <si>
    <t>Poznámka k položce:
výkop z přípojek uličních vpustí</t>
  </si>
  <si>
    <t>171201211</t>
  </si>
  <si>
    <t>Uložení sypaniny poplatek za uložení sypaniny na skládce (skládkovné)</t>
  </si>
  <si>
    <t>2141193224</t>
  </si>
  <si>
    <t>108*1,8 "Přepočtené koeficientem množství</t>
  </si>
  <si>
    <t>-1958947247</t>
  </si>
  <si>
    <t>2119383559</t>
  </si>
  <si>
    <t>108*2 "Přepočtené koeficientem množství</t>
  </si>
  <si>
    <t>Vodorovné konstrukce</t>
  </si>
  <si>
    <t>451315136</t>
  </si>
  <si>
    <t>Podkladní a výplňové vrstvy z betonu prostého tloušťky do 200 mm, z betonu C 20/25</t>
  </si>
  <si>
    <t>-358410167</t>
  </si>
  <si>
    <t>Poznámka k položce:
lože žulové dlažby - přejezdný práh</t>
  </si>
  <si>
    <t>564861111</t>
  </si>
  <si>
    <t>Podklad ze štěrkodrti ŠD s rozprostřením a zhutněním, po zhutnění tl. 200 mm</t>
  </si>
  <si>
    <t>-2003273710</t>
  </si>
  <si>
    <t>Poznámka k položce:
konstrukce chodníku v místech vysazených chodníkových ploch a přejezdný prah</t>
  </si>
  <si>
    <t>564921411</t>
  </si>
  <si>
    <t>Podklad nebo podsyp z asfaltového recyklátu s rozprostřením a zhutněním, po zhutnění tl. 60 mm</t>
  </si>
  <si>
    <t>727060544</t>
  </si>
  <si>
    <t>Poznámka k položce:
podklad asfaltového betonu na chodníku</t>
  </si>
  <si>
    <t>564952111</t>
  </si>
  <si>
    <t>Podklad z mechanicky zpevněného kameniva MZK (minerální beton) s rozprostřením a s hutněním, po zhutnění tl. 150 mm</t>
  </si>
  <si>
    <t>-1912885611</t>
  </si>
  <si>
    <t>565155111</t>
  </si>
  <si>
    <t>Asfaltový beton vrstva podkladní ACP 16 (obalované kamenivo střednězrnné - OKS) s rozprostřením a zhutněním v pruhu šířky do 3 m, po zhutnění tl. 70 mm</t>
  </si>
  <si>
    <t>-1389712376</t>
  </si>
  <si>
    <t>Poznámka k položce:
přejezdné prahy</t>
  </si>
  <si>
    <t>573231106</t>
  </si>
  <si>
    <t>Postřik spojovací PS bez posypu kamenivem ze silniční emulze, v množství 0,30 kg/m2</t>
  </si>
  <si>
    <t>-42809081</t>
  </si>
  <si>
    <t>Poznámka k položce:
oprava krytu vozovky - parkovací pruhy</t>
  </si>
  <si>
    <t>Postřik spojovací PS bez posypu kamenivem ze silniční emulze, v množství 0,70 kg/m2</t>
  </si>
  <si>
    <t>272361435</t>
  </si>
  <si>
    <t>577134111</t>
  </si>
  <si>
    <t>Asfaltový beton vrstva obrusná ACO 11 (ABS) s rozprostřením a se zhutněním z nemodifikovaného asfaltu v pruhu šířky do 3 m tř. I, po zhutnění tl. 40 mm</t>
  </si>
  <si>
    <t>1267503526</t>
  </si>
  <si>
    <t>577143111</t>
  </si>
  <si>
    <t>Asfaltový beton vrstva obrusná ACO 8 (ABJ) s rozprostřením a se zhutněním z nemodifikovaného asfaltu v pruhu šířky do 3 m, po zhutnění tl. 50 mm</t>
  </si>
  <si>
    <t>-124656674</t>
  </si>
  <si>
    <t>chodníky</t>
  </si>
  <si>
    <t>1595</t>
  </si>
  <si>
    <t>sjezdy + prahy</t>
  </si>
  <si>
    <t>85</t>
  </si>
  <si>
    <t>Součet</t>
  </si>
  <si>
    <t>577155112</t>
  </si>
  <si>
    <t>Asfaltový beton vrstva ložní ACL 16 (ABH) s rozprostřením a zhutněním z nemodifikovaného asfaltu v pruhu šířky do 3 m, po zhutnění tl. 60 mm</t>
  </si>
  <si>
    <t>712287673</t>
  </si>
  <si>
    <t>577165112</t>
  </si>
  <si>
    <t>Asfaltový beton vrstva ložní ACL 16 (ABH) s rozprostřením a zhutněním z nemodifikovaného asfaltu v pruhu šířky do 3 m, po zhutnění tl. 70 mm</t>
  </si>
  <si>
    <t>-1019463310</t>
  </si>
  <si>
    <t>Poznámka k položce:
sjezdy, přejezdné prahy</t>
  </si>
  <si>
    <t>591141111</t>
  </si>
  <si>
    <t>Kladení dlažby z kostek s provedením lože do tl. 50 mm, s vyplněním spár, s dvojím beraněním a se smetením přebytečného materiálu na krajnici velkých z kamene, do lože z cementové malty</t>
  </si>
  <si>
    <t>-2012121285</t>
  </si>
  <si>
    <t>583801590</t>
  </si>
  <si>
    <t>kostka dlažební velká, žula velikost 15/17 třída II šedá</t>
  </si>
  <si>
    <t>108572847</t>
  </si>
  <si>
    <t>Poznámka k položce:
1 t = 4,6 m2</t>
  </si>
  <si>
    <t>55/4,6</t>
  </si>
  <si>
    <t>591211111</t>
  </si>
  <si>
    <t>Kladení dlažby z kostek s provedením lože do tl. 50 mm, s vyplněním spár, s dvojím beraněním a se smetením přebytečného materiálu na krajnici drobných z kamene, do lože z kameniva těženého</t>
  </si>
  <si>
    <t>-906973737</t>
  </si>
  <si>
    <t>Poznámka k položce:
čela ochranného ostrůvku</t>
  </si>
  <si>
    <t>583801100</t>
  </si>
  <si>
    <t>kostka dlažební drobná, žula, I.jakost, velikost 10 cm</t>
  </si>
  <si>
    <t>2036509746</t>
  </si>
  <si>
    <t>7*0,2 "Přepočtené koeficientem množství</t>
  </si>
  <si>
    <t>596211110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</si>
  <si>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</si>
  <si>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-718132521</t>
  </si>
  <si>
    <t>215+19+175</t>
  </si>
  <si>
    <t>592453080</t>
  </si>
  <si>
    <t>dlažba skladebná betonová základní 20 x 10 x 6 cm přírodní</t>
  </si>
  <si>
    <t>-854753749</t>
  </si>
  <si>
    <t>Poznámka k položce:
povrch chodníku na Rybníčkách</t>
  </si>
  <si>
    <t>592452680</t>
  </si>
  <si>
    <t>dlažba skladebná betonová základní 20 x 10 x 6 cm barevná</t>
  </si>
  <si>
    <t>-1202629214</t>
  </si>
  <si>
    <t>Poznámka k položce:
konstrastní pás autobusového nástupiště</t>
  </si>
  <si>
    <t>592452670</t>
  </si>
  <si>
    <t>dlažba skladebná betonová základní pro nevidomé 20 x 10 x 6 cm barevná</t>
  </si>
  <si>
    <t>654411723</t>
  </si>
  <si>
    <t>Poznámka k položce:
varovné a signální pásy</t>
  </si>
  <si>
    <t>596811220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</si>
  <si>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</si>
  <si>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1418961677</t>
  </si>
  <si>
    <t>Poznámka k položce:
pokládka žulových desek na křižovatce Komenského - Plánická</t>
  </si>
  <si>
    <t>0029</t>
  </si>
  <si>
    <t>Výměna stávajících sklíček semaforů přechodu pro chodce, červená a zelená za sklíčka se smíšeným přechodem pro chodce a cyklisty</t>
  </si>
  <si>
    <t>1712410878</t>
  </si>
  <si>
    <t>599632111</t>
  </si>
  <si>
    <t>Vyplnění spár dlažby (přídlažby) z lomového kamene v jakémkoliv sklonu plochy a jakékoliv tloušťky cementovou maltou se zatřením</t>
  </si>
  <si>
    <t>2004895168</t>
  </si>
  <si>
    <t>Poznámka k položce:
přejezdný práh</t>
  </si>
  <si>
    <t>871315221</t>
  </si>
  <si>
    <t xml:space="preserve">Kanalizační potrubí z tvrdého PVC v otevřeném výkopu ve sklonu do 20 %, hladkého plnostěnného jednovrstvého, tuhost třídy SN 8 DN 160 včetně připojení na stávající přípojky uličních vpustí nebo hlavní řad </t>
  </si>
  <si>
    <t>559648973</t>
  </si>
  <si>
    <t>Poznámka k položce:
přípojky uličních pvustí</t>
  </si>
  <si>
    <t>895941111</t>
  </si>
  <si>
    <t>Zřízení vpusti kanalizační uliční z betonových dílců typ UV-50 normální</t>
  </si>
  <si>
    <t>1661332084</t>
  </si>
  <si>
    <t>592238520</t>
  </si>
  <si>
    <t>Prefabrikáty pro uliční vpusti dílce betonové pro uliční vpusti dno s kalovou prohlubní TBV-Q 450/300/2a       45 x 30 x 5</t>
  </si>
  <si>
    <t>260040464</t>
  </si>
  <si>
    <t>592238540</t>
  </si>
  <si>
    <t>Prefabrikáty pro uliční vpusti dílce betonové pro uliční vpusti skruž s  otvorem se zápachovou uzávěrou PVC TBV-Q 450/350/3a PVC  45 x 35 x 5</t>
  </si>
  <si>
    <t>1108997632</t>
  </si>
  <si>
    <t>39</t>
  </si>
  <si>
    <t>592238620</t>
  </si>
  <si>
    <t>Prefabrikáty pro uliční vpusti dílce betonové pro uliční vpusti skruže středové TBV-Q 450/295/6a        45 x 30 x 5</t>
  </si>
  <si>
    <t>-1718000231</t>
  </si>
  <si>
    <t>40</t>
  </si>
  <si>
    <t>592238570</t>
  </si>
  <si>
    <t>Prefabrikáty pro uliční vpusti dílce betonové pro uliční vpusti skruže horní TBV-Q 450/295/5b         45 x 30 x 5</t>
  </si>
  <si>
    <t>-1788150281</t>
  </si>
  <si>
    <t>41</t>
  </si>
  <si>
    <t>592238640</t>
  </si>
  <si>
    <t>Prefabrikáty pro uliční vpusti dílce betonové pro uliční vpusti prstenec vyrovnávací TBV-Q 390/60/10a       39 x 6 x 5</t>
  </si>
  <si>
    <t>623931768</t>
  </si>
  <si>
    <t>42</t>
  </si>
  <si>
    <t>899204111</t>
  </si>
  <si>
    <t>Osazení mříží litinových včetně rámů a košů na bahno hmotnosti jednotlivě přes 150 kg</t>
  </si>
  <si>
    <t>176972879</t>
  </si>
  <si>
    <t>43</t>
  </si>
  <si>
    <t>592238740</t>
  </si>
  <si>
    <t>Prefabrikáty pro uliční vpusti dílce betonové pro uliční vpusti vpusť dešťová uliční s rámem koš pozink. C3 DIN 4052, vysoký</t>
  </si>
  <si>
    <t>-854957707</t>
  </si>
  <si>
    <t>44</t>
  </si>
  <si>
    <t>592238780</t>
  </si>
  <si>
    <t>Prefabrikáty pro uliční vpusti dílce betonové pro uliční vpusti vpusť dešťová uliční s rámem mříž M1 D400 DIN 19583-13, 500/500mm</t>
  </si>
  <si>
    <t>350165576</t>
  </si>
  <si>
    <t>45</t>
  </si>
  <si>
    <t>914111111</t>
  </si>
  <si>
    <t>Montáž svislé dopravní značky základní velikosti do 1 m2 objímkami na sloupky nebo konzoly</t>
  </si>
  <si>
    <t>644959077</t>
  </si>
  <si>
    <t>46</t>
  </si>
  <si>
    <t>404455020</t>
  </si>
  <si>
    <t>značka dopravní svislá retroreflexní fólie tř. 1, FeZn prolis, 250 x 1000 mm</t>
  </si>
  <si>
    <t>-2065422567</t>
  </si>
  <si>
    <t>47</t>
  </si>
  <si>
    <t>404455170</t>
  </si>
  <si>
    <t>značka dopravní svislá retroreflexní fólie tř. 1, FeZn-Al rám., D 700 mm</t>
  </si>
  <si>
    <t>-193954400</t>
  </si>
  <si>
    <t>48</t>
  </si>
  <si>
    <t>914511112</t>
  </si>
  <si>
    <t>Montáž sloupku dopravních značek délky do 3,5 m do hliníkové patky</t>
  </si>
  <si>
    <t>52316207</t>
  </si>
  <si>
    <t>49</t>
  </si>
  <si>
    <t>404452250</t>
  </si>
  <si>
    <t>Výrobky a zabezpečovací prvky pro zařízení silniční značky dopravní svislé sloupky Zn 60 - 350</t>
  </si>
  <si>
    <t>1810000076</t>
  </si>
  <si>
    <t>50</t>
  </si>
  <si>
    <t>404452400</t>
  </si>
  <si>
    <t>patka hliníková HP 60</t>
  </si>
  <si>
    <t>132871983</t>
  </si>
  <si>
    <t>51</t>
  </si>
  <si>
    <t>404452530</t>
  </si>
  <si>
    <t>víčko plastové na sloupek 60</t>
  </si>
  <si>
    <t>-1283359881</t>
  </si>
  <si>
    <t>52</t>
  </si>
  <si>
    <t>Vodorovné dopravní značení stříkaným plastem dělící čára šířky 125 mm souvislá bílá retroreflexní</t>
  </si>
  <si>
    <t>-249553639</t>
  </si>
  <si>
    <t>Poznámka k položce:
vodorovné dopravní značení - parkovací stání</t>
  </si>
  <si>
    <t>53</t>
  </si>
  <si>
    <t>326919172</t>
  </si>
  <si>
    <t>15+10</t>
  </si>
  <si>
    <t>54</t>
  </si>
  <si>
    <t>-734606313</t>
  </si>
  <si>
    <t>Poznámka k položce:
osazení linky z kostky podél objektů</t>
  </si>
  <si>
    <t>osazení linky z kostky podél objektů</t>
  </si>
  <si>
    <t>216</t>
  </si>
  <si>
    <t>přídlažba obrubníku</t>
  </si>
  <si>
    <t>635+108</t>
  </si>
  <si>
    <t>55</t>
  </si>
  <si>
    <t>58380124</t>
  </si>
  <si>
    <t>kostka dlažební žula drobná</t>
  </si>
  <si>
    <t>-33292492</t>
  </si>
  <si>
    <t>959*0,024 "Přepočtené koeficientem množství</t>
  </si>
  <si>
    <t>56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</si>
  <si>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</si>
  <si>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</si>
  <si>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-136579583</t>
  </si>
  <si>
    <t>Poznámka k položce:
obrubníky v křižovatce Palackého - Dobrovského a přechod u hradeb</t>
  </si>
  <si>
    <t>57</t>
  </si>
  <si>
    <t>592175040</t>
  </si>
  <si>
    <t>obrubník betonový přírodní, 100x15/12x25 cm</t>
  </si>
  <si>
    <t>-1850728300</t>
  </si>
  <si>
    <t>58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</si>
  <si>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</si>
  <si>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</si>
  <si>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1349250466</t>
  </si>
  <si>
    <t>59</t>
  </si>
  <si>
    <t>592175090</t>
  </si>
  <si>
    <t>obrubník betonový univerzální přírodní 50x8x25 cm</t>
  </si>
  <si>
    <t>1339343404</t>
  </si>
  <si>
    <t>154*2 "Přepočtené koeficientem množství</t>
  </si>
  <si>
    <t>60</t>
  </si>
  <si>
    <t>916241213</t>
  </si>
  <si>
    <t>Osazení obrubníku kamenného se zřízením lože, s vyplněním a zatřením spár cementovou maltou stojatého s boční opěrou z betonu prostého tř. MC 30, do lože z betonu prostého téže značky</t>
  </si>
  <si>
    <t>-512749708</t>
  </si>
  <si>
    <t>61</t>
  </si>
  <si>
    <t>583803330</t>
  </si>
  <si>
    <t>obrubník kamenný přímý, žula, 25x20</t>
  </si>
  <si>
    <t>-2000801775</t>
  </si>
  <si>
    <t>62</t>
  </si>
  <si>
    <t>583804140</t>
  </si>
  <si>
    <t>obrubník kamenný obloukový , žula, r=0,5÷1 m 25x20</t>
  </si>
  <si>
    <t>-1089071293</t>
  </si>
  <si>
    <t>R0,5</t>
  </si>
  <si>
    <t>R1</t>
  </si>
  <si>
    <t>63</t>
  </si>
  <si>
    <t>583804240</t>
  </si>
  <si>
    <t>obrubník kamenný obloukový , žula, r=1÷3 m 25x20</t>
  </si>
  <si>
    <t>-49395422</t>
  </si>
  <si>
    <t>R2</t>
  </si>
  <si>
    <t>11,5</t>
  </si>
  <si>
    <t>R3</t>
  </si>
  <si>
    <t>64</t>
  </si>
  <si>
    <t>583804340</t>
  </si>
  <si>
    <t>obrubník kamenný obloukový , žula, r=3÷5 m 25x20</t>
  </si>
  <si>
    <t>-420912978</t>
  </si>
  <si>
    <t>R4</t>
  </si>
  <si>
    <t>R5</t>
  </si>
  <si>
    <t>65</t>
  </si>
  <si>
    <t>583804440</t>
  </si>
  <si>
    <t>obrubník kamenný obloukový , žula, r=5÷10 m 25x20</t>
  </si>
  <si>
    <t>289504743</t>
  </si>
  <si>
    <t>R6</t>
  </si>
  <si>
    <t>R7</t>
  </si>
  <si>
    <t>R8</t>
  </si>
  <si>
    <t>R10</t>
  </si>
  <si>
    <t>66</t>
  </si>
  <si>
    <t>644589608</t>
  </si>
  <si>
    <t>67</t>
  </si>
  <si>
    <t>919121112</t>
  </si>
  <si>
    <t>Utěsnění dilatačních spár zálivkou za studena v cementobetonovém nebo živičném krytu včetně adhezního nátěru s těsnicím profilem pod zálivkou, pro komůrky šířky 10 mm, hloubky 25 mm</t>
  </si>
  <si>
    <t>1850272281</t>
  </si>
  <si>
    <t>68</t>
  </si>
  <si>
    <t>-611621413</t>
  </si>
  <si>
    <t>69</t>
  </si>
  <si>
    <t>0001</t>
  </si>
  <si>
    <t>Zrušení stávající vpusti</t>
  </si>
  <si>
    <t>1911141900</t>
  </si>
  <si>
    <t>Poznámka k položce:
Zrušení stávající vpusti</t>
  </si>
  <si>
    <t>70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</si>
  <si>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</si>
  <si>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silničních</t>
  </si>
  <si>
    <t>705620867</t>
  </si>
  <si>
    <t>71</t>
  </si>
  <si>
    <t>vlastní</t>
  </si>
  <si>
    <t>-1095176987</t>
  </si>
  <si>
    <t>Poznámka k položce:
betonové obrubníky a dlažba, lože obrubníků, asfalty z chodníků</t>
  </si>
  <si>
    <t>72</t>
  </si>
  <si>
    <t>997211511tech</t>
  </si>
  <si>
    <t>Vodorovná doprava suti nebo vybouraných hmot suti se složením a hrubým urovnáním, na technické služby Klatovy</t>
  </si>
  <si>
    <t>-1054288406</t>
  </si>
  <si>
    <t>Poznámka k položce:
kamenné obrubníky, složené na jednorázových paletách</t>
  </si>
  <si>
    <t>690*0,125</t>
  </si>
  <si>
    <t>73</t>
  </si>
  <si>
    <t>997211519</t>
  </si>
  <si>
    <t>-29082915</t>
  </si>
  <si>
    <t>Poznámka k položce:
přesun recyklátu na technické služby Klatovy</t>
  </si>
  <si>
    <t>74</t>
  </si>
  <si>
    <t>-492376486</t>
  </si>
  <si>
    <t>PSV</t>
  </si>
  <si>
    <t>Práce a dodávky PSV</t>
  </si>
  <si>
    <t>711</t>
  </si>
  <si>
    <t>Izolace proti vodě, vlhkosti a plynům</t>
  </si>
  <si>
    <t>75</t>
  </si>
  <si>
    <t>711161223</t>
  </si>
  <si>
    <t>Izolace proti zemní vlhkosti a beztlakové vodě nopovými fóliemi na ploše svislé S vrstva ochranná, odvětrávací a drenážní s nakašírovanou filtrační textilií výška nopku 9,0 mm, tl. fólie do 0,6 mm</t>
  </si>
  <si>
    <t>-1975745272</t>
  </si>
  <si>
    <t>Poznámka k položce:
osazení nopové folie podél objektů</t>
  </si>
  <si>
    <t>76</t>
  </si>
  <si>
    <t>337579589</t>
  </si>
  <si>
    <t>77</t>
  </si>
  <si>
    <t>1513893450</t>
  </si>
  <si>
    <t>78</t>
  </si>
  <si>
    <t>Dokumentace skutečného provedení stavby 4x</t>
  </si>
  <si>
    <t>-104544991</t>
  </si>
  <si>
    <t>79</t>
  </si>
  <si>
    <t>520846109</t>
  </si>
  <si>
    <t>80</t>
  </si>
  <si>
    <t>032403000</t>
  </si>
  <si>
    <t>Provizorní komunikace z asfaltového recyklátu 2 x 200 mm</t>
  </si>
  <si>
    <t>-1552399882</t>
  </si>
  <si>
    <t>Poznámka k položce:
provizorní napojení parkoviště na rybníčkách při výstavbě přejezdných prahů a uvedení do původního stavu</t>
  </si>
  <si>
    <t>85+128</t>
  </si>
  <si>
    <t>81</t>
  </si>
  <si>
    <t>-1912316974</t>
  </si>
  <si>
    <t>VRN4</t>
  </si>
  <si>
    <t>Inženýrská činnost</t>
  </si>
  <si>
    <t>82</t>
  </si>
  <si>
    <t>043103000</t>
  </si>
  <si>
    <t>Zajištění a provedení rozborů, atestů, posudků a revizních zpráv nutných pro řádné provedení a dokončení díla</t>
  </si>
  <si>
    <t>-165236615</t>
  </si>
  <si>
    <t>2016065 - Klatovy Plánická ulice, osvětlení přechodů pro chodce</t>
  </si>
  <si>
    <t>Soupis:</t>
  </si>
  <si>
    <t>00 - 00 - přechod Dobrovského x Pražská</t>
  </si>
  <si>
    <t>montáž a kompletace stožárů a svítidel vč. mechanizace</t>
  </si>
  <si>
    <t>KS</t>
  </si>
  <si>
    <t>11-1</t>
  </si>
  <si>
    <t>demontáž stožárů a svítidel vč. mechanizace</t>
  </si>
  <si>
    <t>úprava pouzder pro zaústění kabelu</t>
  </si>
  <si>
    <t>PMEA35A</t>
  </si>
  <si>
    <t>ODSTRAN.CHODNIKU ZAMK.DLAZBA NAD VYKOPEM</t>
  </si>
  <si>
    <t>M2</t>
  </si>
  <si>
    <t>PMEA36A</t>
  </si>
  <si>
    <t>ZRIZENI CHODNIK STAV.ZAMK.DLAZ.NAD VYKOP</t>
  </si>
  <si>
    <t>9870020010</t>
  </si>
  <si>
    <t>VYK&gt; KAMENIVO DRC.DROBNE FR.0-4 TR.A</t>
  </si>
  <si>
    <t>KG</t>
  </si>
  <si>
    <t>15*4,22 "Přepočtené koeficientem množství</t>
  </si>
  <si>
    <t>9870020020</t>
  </si>
  <si>
    <t>VYK&gt; KAMENIVO DRC.HRUBE FR.4-8 TR.B</t>
  </si>
  <si>
    <t>15*128,12 "Přepočtené koeficientem množství</t>
  </si>
  <si>
    <t>9870020030</t>
  </si>
  <si>
    <t>VYK&gt; KAMENIVO DRC.HRUBE FR.63-125 TR.B</t>
  </si>
  <si>
    <t>15*432,81 "Přepočtené koeficientem množství</t>
  </si>
  <si>
    <t>9870020230</t>
  </si>
  <si>
    <t>VYK&gt; ZAMKOVA DLAZBA</t>
  </si>
  <si>
    <t>15*0,15 "Přepočtené koeficientem množství</t>
  </si>
  <si>
    <t>PMEA38A</t>
  </si>
  <si>
    <t>ODSTRAN.CHODNIKU ZAMK. DLAZBA MIMO VYKOP</t>
  </si>
  <si>
    <t>PMEA39A</t>
  </si>
  <si>
    <t>ZRIZENI CHODNIK STAV.ZAMK.DLAZ.MIMOVYKOP</t>
  </si>
  <si>
    <t>15*80,03 "Přepočtené koeficientem množství</t>
  </si>
  <si>
    <t>zřízení betonových límců stožárů</t>
  </si>
  <si>
    <t>vytyčení podzemních zařízení</t>
  </si>
  <si>
    <t>PCCA17A</t>
  </si>
  <si>
    <t>KABEL CYKY-J 3X2,5 VOLNE ULOZENY</t>
  </si>
  <si>
    <t>1000013290</t>
  </si>
  <si>
    <t>KABEL CYKY-J 3X2,5 750V</t>
  </si>
  <si>
    <t>30*1,05 "Přepočtené koeficientem množství</t>
  </si>
  <si>
    <t>PCIA01A</t>
  </si>
  <si>
    <t>UKONC.-ZAP.VOD.DO 2,5MM2 SVORK.V ROZVAD.</t>
  </si>
  <si>
    <t>PCIA03A</t>
  </si>
  <si>
    <t>UKONC.-ZAP.VOD.DO 16 MM2 SVORK.V ROZVAD.</t>
  </si>
  <si>
    <t>PEBA12A</t>
  </si>
  <si>
    <t>ZAHOZ JAMY PRO SLOUP, KOTVU RUCNE TR.3</t>
  </si>
  <si>
    <t>M3</t>
  </si>
  <si>
    <t>PECA70A</t>
  </si>
  <si>
    <t>ROZBOURANI BETONOVEHO ZAKLADU</t>
  </si>
  <si>
    <t>SR 481/721/E27</t>
  </si>
  <si>
    <t>Stožárová rozvodnice SR 481/721 /E27 UN</t>
  </si>
  <si>
    <t>SR 481/721/E27 - 2</t>
  </si>
  <si>
    <t>Stožárová rozvodnice SR 481/721 /2xE27</t>
  </si>
  <si>
    <t>1000089653</t>
  </si>
  <si>
    <t>svít.LED 135 59W</t>
  </si>
  <si>
    <t>Poznámka k položce:
s elektronickým předřadníkem, 6000K</t>
  </si>
  <si>
    <t>100282872000</t>
  </si>
  <si>
    <t>VYLOZNIK SK 1-2000 Z</t>
  </si>
  <si>
    <t>10000896510</t>
  </si>
  <si>
    <t>svítidlo LED 135 67 W</t>
  </si>
  <si>
    <t>Poznámka k položce:
s elektronickým předřadníkem, 4000K</t>
  </si>
  <si>
    <t>PCIA68A</t>
  </si>
  <si>
    <t>UKONC.KAB.DO 4X 25 BEZ TRMENU,BEZ OK</t>
  </si>
  <si>
    <t>PEBA04A</t>
  </si>
  <si>
    <t>VYKOP JAMY PRO SLOUP, KOTVU-RUCNE,TR.3-4</t>
  </si>
  <si>
    <t>PCCA29A</t>
  </si>
  <si>
    <t>KABEL CYKY-J 4X10 VOLNE ULOZENY</t>
  </si>
  <si>
    <t>1000013230</t>
  </si>
  <si>
    <t>KABEL CYKY-J 4X10 750V</t>
  </si>
  <si>
    <t>PEFA18A</t>
  </si>
  <si>
    <t>ZAHOZ KABEL.RYHY 35X70 CM RUCNE,ZEM.TR.3</t>
  </si>
  <si>
    <t>PEDA18A</t>
  </si>
  <si>
    <t>VYKOP KABEL.RYHY 35X70 CM RUCNE,ZEM.TR.3</t>
  </si>
  <si>
    <t>PEEA76A</t>
  </si>
  <si>
    <t>VYKOP KABEL.RYHY 10X10 CM RUCNE ZEM.TR.3</t>
  </si>
  <si>
    <t>PEGA86A</t>
  </si>
  <si>
    <t>ZAHOZ KABEL.RYHY 10X10 CM RUCNE,ZEM.TR.3</t>
  </si>
  <si>
    <t>1000001220</t>
  </si>
  <si>
    <t>DRAT FEZN PRUM.10MM ZEMNICI(BAL.50KG)</t>
  </si>
  <si>
    <t>10000124578</t>
  </si>
  <si>
    <t>pokládka uzemňovacího drátu 10 mm</t>
  </si>
  <si>
    <t>PELA41A</t>
  </si>
  <si>
    <t>TRUBKA KORUG. PE KORUFLEX 75/63 OHEBNA</t>
  </si>
  <si>
    <t>1000173990</t>
  </si>
  <si>
    <t>TRUBKA KORUG.OHEBNA KORUFL. 75 CERNA 50M</t>
  </si>
  <si>
    <t>PEJA41A</t>
  </si>
  <si>
    <t>FOLIE VYSTRAZNA Z PVC ,SIRKA 33 CM</t>
  </si>
  <si>
    <t>1000327780</t>
  </si>
  <si>
    <t>FOLIE VYSTR. BLESK 330/0,4 CERVENA 125M</t>
  </si>
  <si>
    <t>30*0,008 "Přepočtené koeficientem množství</t>
  </si>
  <si>
    <t>10002603990</t>
  </si>
  <si>
    <t>STOZAR BEZPATICOVY 8 m 159/133/89</t>
  </si>
  <si>
    <t>84</t>
  </si>
  <si>
    <t>Poznámka k položce:
133/89/60 Z</t>
  </si>
  <si>
    <t>10028287201-500 O</t>
  </si>
  <si>
    <t>VYLOZNIK PRECHODOVY OBJIMKOVY 500 MM</t>
  </si>
  <si>
    <t>86</t>
  </si>
  <si>
    <t>10028287201-3000L</t>
  </si>
  <si>
    <t>VYLOZNIK PRECHODOVY LOMENY ATYP 3000 MM</t>
  </si>
  <si>
    <t>88</t>
  </si>
  <si>
    <t>10002603991</t>
  </si>
  <si>
    <t>STOZAR BEZPATICOVY 133/89/76 přechodový</t>
  </si>
  <si>
    <t>90</t>
  </si>
  <si>
    <t>PCEA19A</t>
  </si>
  <si>
    <t>KABEL AYKY-J 4X16MM2,VOLNE ULOZENY</t>
  </si>
  <si>
    <t>92</t>
  </si>
  <si>
    <t>1000015100</t>
  </si>
  <si>
    <t>KABEL 1-AYKY-J 4X16MM2</t>
  </si>
  <si>
    <t>94</t>
  </si>
  <si>
    <t>10*1,05 "Přepočtené koeficientem množství</t>
  </si>
  <si>
    <t>PCLA77A</t>
  </si>
  <si>
    <t>SPOJKA KAB.SMRST. 1KV SSU1-L PRO AL4X16</t>
  </si>
  <si>
    <t>96</t>
  </si>
  <si>
    <t>1000084870</t>
  </si>
  <si>
    <t>SPOJKA PRIMA 1KV  SSU 1-L (6-25)</t>
  </si>
  <si>
    <t>98</t>
  </si>
  <si>
    <t>Poznámka k položce:
1X SPOJKA BEZ SPOJOVAČ</t>
  </si>
  <si>
    <t>1003129810</t>
  </si>
  <si>
    <t>SPOJKA KABEL/36KV 16 ALU-ZE</t>
  </si>
  <si>
    <t>100</t>
  </si>
  <si>
    <t>Poznámka k položce:
RM/SM-16 \GPH</t>
  </si>
  <si>
    <t>2*4 "Přepočtené koeficientem množství</t>
  </si>
  <si>
    <t>PEJA01A</t>
  </si>
  <si>
    <t>KAB.LOZE PISKOVE SIRE 35 CM,BEZ ZAKRYTI</t>
  </si>
  <si>
    <t>102</t>
  </si>
  <si>
    <t>9870020290</t>
  </si>
  <si>
    <t>VYK&gt; PISEK ZASYPOVY FR.0-4</t>
  </si>
  <si>
    <t>104</t>
  </si>
  <si>
    <t>30*128 "Přepočtené koeficientem množství</t>
  </si>
  <si>
    <t>9870011550</t>
  </si>
  <si>
    <t>VYK&gt; GUMOASFALT SA 12</t>
  </si>
  <si>
    <t>106</t>
  </si>
  <si>
    <t>PECA65A</t>
  </si>
  <si>
    <t>ZAKL.BETON C12/15 DO 5M3 BEZ BEDN.A DOPR</t>
  </si>
  <si>
    <t>108</t>
  </si>
  <si>
    <t>9870011010</t>
  </si>
  <si>
    <t>VYK&gt; SMES BETONOVA C12/15 XC0 ZAPAD</t>
  </si>
  <si>
    <t>110</t>
  </si>
  <si>
    <t>1000040290</t>
  </si>
  <si>
    <t>SVORKA SP1 DT - PRIPOJ. NA KONSTR.</t>
  </si>
  <si>
    <t>112</t>
  </si>
  <si>
    <t>9876002600</t>
  </si>
  <si>
    <t>VYK&gt; SROUB M10X45, 6-HR.HLAVA, POZ.</t>
  </si>
  <si>
    <t>114</t>
  </si>
  <si>
    <t>Poznámka k položce:
DIN933-8.8-A2K</t>
  </si>
  <si>
    <t>9876008300</t>
  </si>
  <si>
    <t>VYK&gt; MATICE M10, 6-HRANNA, POZ.</t>
  </si>
  <si>
    <t>116</t>
  </si>
  <si>
    <t>Poznámka k položce:
DIN934-8-A2K</t>
  </si>
  <si>
    <t>9876010400</t>
  </si>
  <si>
    <t>VYK&gt; PODLOZKA PRUZNA 12, POZ.</t>
  </si>
  <si>
    <t>118</t>
  </si>
  <si>
    <t>Poznámka k položce:
DIN7980-230HV-A2K</t>
  </si>
  <si>
    <t>PECA94A</t>
  </si>
  <si>
    <t>MONTAZ BEDNENI PRO ZAKLAD STOZARU VC.MAT</t>
  </si>
  <si>
    <t>120</t>
  </si>
  <si>
    <t>9870011600</t>
  </si>
  <si>
    <t>VYK&gt; REZIVO HRANOL JEHLICNATE DO120CM2</t>
  </si>
  <si>
    <t>122</t>
  </si>
  <si>
    <t>0,8*0,05 "Přepočtené koeficientem množství</t>
  </si>
  <si>
    <t>9870011610</t>
  </si>
  <si>
    <t>VYK&gt; REZIVO DESKOVE JEHLICNATE NEOPRAC</t>
  </si>
  <si>
    <t>124</t>
  </si>
  <si>
    <t>0,8*0,1 "Přepočtené koeficientem množství</t>
  </si>
  <si>
    <t>doprava výkon. materiálu, odvoz zeminy</t>
  </si>
  <si>
    <t>KM</t>
  </si>
  <si>
    <t>126</t>
  </si>
  <si>
    <t>revize</t>
  </si>
  <si>
    <t>HOD</t>
  </si>
  <si>
    <t>128</t>
  </si>
  <si>
    <t>skládkovné</t>
  </si>
  <si>
    <t>T</t>
  </si>
  <si>
    <t>130</t>
  </si>
  <si>
    <t>0,35*0,25*30*1,7</t>
  </si>
  <si>
    <t>999999</t>
  </si>
  <si>
    <t>koordinační činnost zhotovitele</t>
  </si>
  <si>
    <t>132</t>
  </si>
  <si>
    <t>Č1000040260</t>
  </si>
  <si>
    <t>SVORKA SK KRIZOVA</t>
  </si>
  <si>
    <t>134</t>
  </si>
  <si>
    <t>Poznámka k položce:
SK</t>
  </si>
  <si>
    <t>Č1000056400</t>
  </si>
  <si>
    <t>ROURA BETONOVA PR.30/100CM</t>
  </si>
  <si>
    <t>136</t>
  </si>
  <si>
    <t>geodeti. zaměř. skut. stavu a dokum. skut porvedení</t>
  </si>
  <si>
    <t>138</t>
  </si>
  <si>
    <t>PKAA19A</t>
  </si>
  <si>
    <t>NAKLADANI VYKOPKU DO 100M3,ZEM.1-4</t>
  </si>
  <si>
    <t>140</t>
  </si>
  <si>
    <t>0,35*0,25*30+30*0,8*0,3</t>
  </si>
  <si>
    <t>PCHA33A</t>
  </si>
  <si>
    <t>ZNACENI SJZ KABEL.TRAS+SOUBORU-NOVA VED.</t>
  </si>
  <si>
    <t>142</t>
  </si>
  <si>
    <t>1000055870</t>
  </si>
  <si>
    <t>STITEK PVC NA KABELU-359050</t>
  </si>
  <si>
    <t>144</t>
  </si>
  <si>
    <t>1000291130</t>
  </si>
  <si>
    <t>PASEK VAZACI KABEL. VPC 5/430 BAL-100KS</t>
  </si>
  <si>
    <t>BAL</t>
  </si>
  <si>
    <t>146</t>
  </si>
  <si>
    <t>4*0,01 "Přepočtené koeficientem množství</t>
  </si>
  <si>
    <t>01 - 01 - přechod Jiráskova u hradeb</t>
  </si>
  <si>
    <t>3292 33.1.3</t>
  </si>
  <si>
    <t>SRM 12x160 33.1.3 V pilíř (3D)</t>
  </si>
  <si>
    <t>20*1,05 "Přepočtené koeficientem množství</t>
  </si>
  <si>
    <t>PMEA31A</t>
  </si>
  <si>
    <t>ODSTRAN.CHODNIKU ASFALT.KRYT NAD VYKOPEM</t>
  </si>
  <si>
    <t>9870020300</t>
  </si>
  <si>
    <t>VYK&gt; KOTOUC REZACI DIAMANT PR450ASFALT</t>
  </si>
  <si>
    <t>2*0,002 "Přepočtené koeficientem množství</t>
  </si>
  <si>
    <t>PMEA32A</t>
  </si>
  <si>
    <t>ZRIZENI CHODNIKU ASFALT.KRYT NAD VYKOPEM</t>
  </si>
  <si>
    <t>2*362,6 "Přepočtené koeficientem množství</t>
  </si>
  <si>
    <t>9870020090</t>
  </si>
  <si>
    <t>VYK&gt; KAMENIVO DOLOM.DO BETONU FR.0-4VL</t>
  </si>
  <si>
    <t>2*2,43 "Přepočtené koeficientem množství</t>
  </si>
  <si>
    <t>9870020180</t>
  </si>
  <si>
    <t>VYK&gt; LAK ASFALT.PENETRAL ALP SUD 160KG</t>
  </si>
  <si>
    <t>2*0,12 "Přepočtené koeficientem množství</t>
  </si>
  <si>
    <t>9870020190</t>
  </si>
  <si>
    <t>VYK&gt; ZALIVKA ASFALTOVA AZ BUBNY</t>
  </si>
  <si>
    <t>2*4,17 "Přepočtené koeficientem množství</t>
  </si>
  <si>
    <t>9870020340</t>
  </si>
  <si>
    <t>VYK&gt; ASFALT.BET.OBRUS.ACO11 50/70 TR2</t>
  </si>
  <si>
    <t>2*118 "Přepočtené koeficientem množství</t>
  </si>
  <si>
    <t>9870020360</t>
  </si>
  <si>
    <t>VYK&gt; ASFALT.BET.PODKL.ACP16S 50/70 TR1</t>
  </si>
  <si>
    <t>2*116 "Přepočtené koeficientem množství</t>
  </si>
  <si>
    <t>PMEA33A</t>
  </si>
  <si>
    <t>ODSTRAN.CHODNIKU ASFALT. KRYT MIMO VYKOP</t>
  </si>
  <si>
    <t>PMEA34A</t>
  </si>
  <si>
    <t>ZRIZENI CHODNIKU ASFALT.KRYT MIMO VYKOP</t>
  </si>
  <si>
    <t>2*48,09 "Přepočtené koeficientem množství</t>
  </si>
  <si>
    <t>10028287201-1000L</t>
  </si>
  <si>
    <t>VYLOZNIK PRECHODOVY 1000 MM</t>
  </si>
  <si>
    <t>Poznámka k položce:
LOMENY 300 MM 30 ST.</t>
  </si>
  <si>
    <t>10028287201-3000</t>
  </si>
  <si>
    <t>VYLOZNIK PRECHODOVY 3000 MM</t>
  </si>
  <si>
    <t>15*0,008 "Přepočtené koeficientem množství</t>
  </si>
  <si>
    <t>PEKA12A</t>
  </si>
  <si>
    <t>PROTLAK RIZENY DO 160MM VC.TRUBKY</t>
  </si>
  <si>
    <t>9870011940</t>
  </si>
  <si>
    <t>VYK&gt; TRUBKA PROTLAK PE100 SDR17 PR.160</t>
  </si>
  <si>
    <t>PECA52A</t>
  </si>
  <si>
    <t>VYKOP JAMY RUCNE,ZEMINA TRIDY 3-4</t>
  </si>
  <si>
    <t>PECA60A</t>
  </si>
  <si>
    <t>ZAHOZ JAMY RUCNE, ZEMINA TRIDY 3</t>
  </si>
  <si>
    <t>15*128 "Přepočtené koeficientem množství</t>
  </si>
  <si>
    <t>0,35*0,25*15*1,7</t>
  </si>
  <si>
    <t>geodetické vytyčení stavby</t>
  </si>
  <si>
    <t>02 - 02 - přechod Plánická x Komenského, Jiráskova</t>
  </si>
  <si>
    <t>20*4,22 "Přepočtené koeficientem množství</t>
  </si>
  <si>
    <t>20*128,12 "Přepočtené koeficientem množství</t>
  </si>
  <si>
    <t>20*432,81 "Přepočtené koeficientem množství</t>
  </si>
  <si>
    <t>20*0,15 "Přepočtené koeficientem množství</t>
  </si>
  <si>
    <t>20*80,03 "Přepočtené koeficientem množství</t>
  </si>
  <si>
    <t>PMEA41A</t>
  </si>
  <si>
    <t>ODSTRAN. CHODNIKU KAMEN.DLAZBA NAD VYKOP</t>
  </si>
  <si>
    <t>PEAA13A</t>
  </si>
  <si>
    <t>SEJMUTI DRNU</t>
  </si>
  <si>
    <t>PEQA01A</t>
  </si>
  <si>
    <t>POLOZENI DRNU</t>
  </si>
  <si>
    <t>PEQA02A</t>
  </si>
  <si>
    <t>OSETI POVRCHU TRAVOU</t>
  </si>
  <si>
    <t>9870011700</t>
  </si>
  <si>
    <t>VYK&gt; SEMENO TRAVNI</t>
  </si>
  <si>
    <t>5*0,04 "Přepočtené koeficientem množství</t>
  </si>
  <si>
    <t>PMEA42A</t>
  </si>
  <si>
    <t>ZRIZENI CHODNIKU KAMEN. DLAZBA NAD VYKOP</t>
  </si>
  <si>
    <t>20*48,09 "Přepočtené koeficientem množství</t>
  </si>
  <si>
    <t>9870020070</t>
  </si>
  <si>
    <t>VYK&gt; KAMENIVO TEZ.DROBNE FR.0-4 TR.D</t>
  </si>
  <si>
    <t>20*183,7 "Přepočtené koeficientem množství</t>
  </si>
  <si>
    <t>9870020240</t>
  </si>
  <si>
    <t>VYK&gt; KOSTKA DLAZEBNI VELKA 15/17 TR.I</t>
  </si>
  <si>
    <t>20*60 "Přepočtené koeficientem množství</t>
  </si>
  <si>
    <t>PMEA43A</t>
  </si>
  <si>
    <t>ODSTRAN.CHODNIKU KAMEN.DLAZBA MIMO VYKOP</t>
  </si>
  <si>
    <t>PMEA44A</t>
  </si>
  <si>
    <t>ZRIZENI CHODNIKU KAMEN.DLAZBA MIMO VYKOP</t>
  </si>
  <si>
    <t>50*1,05 "Přepočtené koeficientem množství</t>
  </si>
  <si>
    <t>1000089653 75</t>
  </si>
  <si>
    <t>svít.LED 135 75W</t>
  </si>
  <si>
    <t>10028287201</t>
  </si>
  <si>
    <t>VYLOZNIK SK 1-1500 Z</t>
  </si>
  <si>
    <t>70*1,05 "Přepočtené koeficientem množství</t>
  </si>
  <si>
    <t>50*0,008 "Přepočtené koeficientem množství</t>
  </si>
  <si>
    <t>100026039912</t>
  </si>
  <si>
    <t>STOZAR BEZPATICOVY 159/133/114 přechod.</t>
  </si>
  <si>
    <t>5*1,05 "Přepočtené koeficientem množství</t>
  </si>
  <si>
    <t>1*4 "Přepočtené koeficientem množství</t>
  </si>
  <si>
    <t>50*128 "Přepočtené koeficientem množství</t>
  </si>
  <si>
    <t>148</t>
  </si>
  <si>
    <t>150</t>
  </si>
  <si>
    <t>152</t>
  </si>
  <si>
    <t>1,6*0,05 "Přepočtené koeficientem množství</t>
  </si>
  <si>
    <t>154</t>
  </si>
  <si>
    <t>1,6*0,1 "Přepočtené koeficientem množství</t>
  </si>
  <si>
    <t>156</t>
  </si>
  <si>
    <t>158</t>
  </si>
  <si>
    <t>160</t>
  </si>
  <si>
    <t>0,35*0,25*50*1,7+10*0,8*0,4</t>
  </si>
  <si>
    <t>162</t>
  </si>
  <si>
    <t>164</t>
  </si>
  <si>
    <t>83</t>
  </si>
  <si>
    <t>166</t>
  </si>
  <si>
    <t>168</t>
  </si>
  <si>
    <t>170</t>
  </si>
  <si>
    <t>172</t>
  </si>
  <si>
    <t>87</t>
  </si>
  <si>
    <t>174</t>
  </si>
  <si>
    <t>176</t>
  </si>
  <si>
    <t>89</t>
  </si>
  <si>
    <t>178</t>
  </si>
  <si>
    <t>16*0,01 "Přepočtené koeficientem množství</t>
  </si>
  <si>
    <t xml:space="preserve">03 - 03 - přechod Plánická u Mechurovy </t>
  </si>
  <si>
    <t>PMEA65A</t>
  </si>
  <si>
    <t>ODSTRAN.VOZOVKY ASFALT. KRYT NAD VYKOPEM</t>
  </si>
  <si>
    <t>10*0,002 "Přepočtené koeficientem množství</t>
  </si>
  <si>
    <t>PMEA66A</t>
  </si>
  <si>
    <t>ZRIZENI VOZOVKY ASFALT. KRYT NAD VYKOPEM</t>
  </si>
  <si>
    <t>10*217,5 "Přepočtené koeficientem množství</t>
  </si>
  <si>
    <t>10*2,43 "Přepočtené koeficientem množství</t>
  </si>
  <si>
    <t>9870020130</t>
  </si>
  <si>
    <t>VYK&gt; STERKOPISEK FR.0-32 TR.C</t>
  </si>
  <si>
    <t>10*200 "Přepočtené koeficientem množství</t>
  </si>
  <si>
    <t>9870020140</t>
  </si>
  <si>
    <t>VYK&gt; STERKODRT FR.0-63 TR.A</t>
  </si>
  <si>
    <t>10*285 "Přepočtené koeficientem množství</t>
  </si>
  <si>
    <t>10*0,12 "Přepočtené koeficientem množství</t>
  </si>
  <si>
    <t>10*4,17 "Přepočtené koeficientem množství</t>
  </si>
  <si>
    <t>9870020320</t>
  </si>
  <si>
    <t>VYK&gt; PODKLAD Z KAMENIVA MECH.ZPEVN.MZK</t>
  </si>
  <si>
    <t>10*405 "Přepočtené koeficientem množství</t>
  </si>
  <si>
    <t>9870020350</t>
  </si>
  <si>
    <t>VYK&gt; ASFALT.BET.OBRUS.ACO11+ 50/70 TR1</t>
  </si>
  <si>
    <t>10*95 "Přepočtené koeficientem množství</t>
  </si>
  <si>
    <t>10*116 "Přepočtené koeficientem množství</t>
  </si>
  <si>
    <t>9870020370</t>
  </si>
  <si>
    <t>VYK&gt; ASFALT.BET.LOZNI ACL16S+ 50/70TR1</t>
  </si>
  <si>
    <t>10*140 "Přepočtené koeficientem množství</t>
  </si>
  <si>
    <t>PMEA67A</t>
  </si>
  <si>
    <t>ODSTRAN. VOZOVKY ASFALT. KRYT MIMO VYKOP</t>
  </si>
  <si>
    <t>PMEA68A</t>
  </si>
  <si>
    <t>ZRIZENI VOZOVKY ASFALT. KRYT MIMO VYKOP</t>
  </si>
  <si>
    <t>10028287201-2500</t>
  </si>
  <si>
    <t>VYLOZNIK PRECHODOVY 2500 MM</t>
  </si>
  <si>
    <t>1000089653 67</t>
  </si>
  <si>
    <t>svít.LED 135 67W</t>
  </si>
  <si>
    <t>Poznámka k položce:
s elektronickým předřadníkem</t>
  </si>
  <si>
    <t>10028287201-2500O</t>
  </si>
  <si>
    <t>VYLOZNIK PRECHODOVY OBJIMKOVY 2500 MM</t>
  </si>
  <si>
    <t>1000089653 84</t>
  </si>
  <si>
    <t>svít.LED 135 84W</t>
  </si>
  <si>
    <t>PEFA38A</t>
  </si>
  <si>
    <t>ZAHOZ KABEL.RYHY 50X120CM RUCNE,ZEM.TR.3</t>
  </si>
  <si>
    <t>PEDA38A</t>
  </si>
  <si>
    <t>VYKOP KABEL.RYHY 50X120CM RUCNE,ZEM.TR.3</t>
  </si>
  <si>
    <t>PELA43A</t>
  </si>
  <si>
    <t>TRUBKA KORUG. PE KORUFLEX 110/94 OHEBNA</t>
  </si>
  <si>
    <t>1000174000</t>
  </si>
  <si>
    <t>TRUBKA KORUG.OHEBNA KORUFL.110 CERNA 50M</t>
  </si>
  <si>
    <t>100026039913</t>
  </si>
  <si>
    <t>STOZAR BEZPATICOVY 133/89/76 přechod.</t>
  </si>
  <si>
    <t>180</t>
  </si>
  <si>
    <t>91</t>
  </si>
  <si>
    <t>182</t>
  </si>
  <si>
    <t>184</t>
  </si>
  <si>
    <t>93</t>
  </si>
  <si>
    <t>186</t>
  </si>
  <si>
    <t>188</t>
  </si>
  <si>
    <t>95</t>
  </si>
  <si>
    <t>190</t>
  </si>
  <si>
    <t>192</t>
  </si>
  <si>
    <t>97</t>
  </si>
  <si>
    <t>194</t>
  </si>
  <si>
    <t>0,35*0,25*10+10*1,2*0,5</t>
  </si>
  <si>
    <t>196</t>
  </si>
  <si>
    <t>99</t>
  </si>
  <si>
    <t>198</t>
  </si>
  <si>
    <t>200</t>
  </si>
  <si>
    <t>04 - 04 - přechod Plánická x Kličkova</t>
  </si>
  <si>
    <t>5*0,002 "Přepočtené koeficientem množství</t>
  </si>
  <si>
    <t>5*217,5 "Přepočtené koeficientem množství</t>
  </si>
  <si>
    <t>5*2,43 "Přepočtené koeficientem množství</t>
  </si>
  <si>
    <t>5*200 "Přepočtené koeficientem množství</t>
  </si>
  <si>
    <t>5*285 "Přepočtené koeficientem množství</t>
  </si>
  <si>
    <t>5*0,12 "Přepočtené koeficientem množství</t>
  </si>
  <si>
    <t>5*4,17 "Přepočtené koeficientem množství</t>
  </si>
  <si>
    <t>5*405 "Přepočtené koeficientem množství</t>
  </si>
  <si>
    <t>5*95 "Přepočtené koeficientem množství</t>
  </si>
  <si>
    <t>5*116 "Přepočtené koeficientem množství</t>
  </si>
  <si>
    <t>5*140 "Přepočtené koeficientem množství</t>
  </si>
  <si>
    <t>3*4,22 "Přepočtené koeficientem množství</t>
  </si>
  <si>
    <t>3*128,12 "Přepočtené koeficientem množství</t>
  </si>
  <si>
    <t>3*432,81 "Přepočtené koeficientem množství</t>
  </si>
  <si>
    <t>3*0,15 "Přepočtené koeficientem množství</t>
  </si>
  <si>
    <t>3*80,03 "Přepočtené koeficientem množství</t>
  </si>
  <si>
    <t>10028287201-2000</t>
  </si>
  <si>
    <t>VYLOZNIK PRECHODOVY 2000 MM</t>
  </si>
  <si>
    <t>ELA41-1</t>
  </si>
  <si>
    <t>chranicka delena 110 mm na sdel. kabel</t>
  </si>
  <si>
    <t>ELA41-2</t>
  </si>
  <si>
    <t>montaz chranickt delene</t>
  </si>
  <si>
    <t>0,35*0,25*5+10*1,2*0,5</t>
  </si>
  <si>
    <t>05 - 05 - přechod Plánická x Pod Vodojemem</t>
  </si>
  <si>
    <t>10002603991 2</t>
  </si>
  <si>
    <t>STOZAR BEZPATICOVY 133/108/89 přechodový</t>
  </si>
  <si>
    <t>10028287201-4000</t>
  </si>
  <si>
    <t>VYLOZNIK PRECHODOVY 4000 mm</t>
  </si>
  <si>
    <t>10*4,22 "Přepočtené koeficientem množství</t>
  </si>
  <si>
    <t>10*128,12 "Přepočtené koeficientem množství</t>
  </si>
  <si>
    <t>10*432,81 "Přepočtené koeficientem množství</t>
  </si>
  <si>
    <t>10*0,15 "Přepočtené koeficientem množství</t>
  </si>
  <si>
    <t>10*80,03 "Přepočtené koeficientem množství</t>
  </si>
  <si>
    <t>1000089653 59</t>
  </si>
  <si>
    <t>25*1,05 "Přepočtené koeficientem množství</t>
  </si>
  <si>
    <t>6*0,01 "Přepočtené koeficientem množství</t>
  </si>
  <si>
    <t>06 - 06 - přechod Plánická x Suvorovova</t>
  </si>
  <si>
    <t>10028287201-1000</t>
  </si>
  <si>
    <t>40*1,05 "Přepočtené koeficientem množství</t>
  </si>
  <si>
    <t>25*0,008 "Přepočtené koeficientem množství</t>
  </si>
  <si>
    <t>5*4,22 "Přepočtené koeficientem množství</t>
  </si>
  <si>
    <t>5*128,12 "Přepočtené koeficientem množství</t>
  </si>
  <si>
    <t>5*432,81 "Přepočtené koeficientem množství</t>
  </si>
  <si>
    <t>5*0,15 "Přepočtené koeficientem množství</t>
  </si>
  <si>
    <t>PMEA37A</t>
  </si>
  <si>
    <t>ZRIZENI CHODNIK NOVA ZAMK.DLAZ.NAD VYKOP</t>
  </si>
  <si>
    <t>10002603991 5</t>
  </si>
  <si>
    <t>STOZAR BEZPATICOVY 168/133/114 přechod.</t>
  </si>
  <si>
    <t>25*128 "Přepočtené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</si>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</sst>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4" xfId="0" applyBorder="1"/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1316-18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II/186 KLATOVY - PLÁNICKÁ ULICE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KLATOVY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30. 1. 2018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MACÁN PROJEKCE DS s.r.o.</v>
      </c>
      <c r="AN46" s="77"/>
      <c r="AO46" s="77"/>
      <c r="AP46" s="77"/>
      <c r="AQ46" s="74"/>
      <c r="AR46" s="72"/>
      <c r="AS46" s="86" t="s">
        <v>51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52</v>
      </c>
      <c r="D49" s="97"/>
      <c r="E49" s="97"/>
      <c r="F49" s="97"/>
      <c r="G49" s="97"/>
      <c r="H49" s="98"/>
      <c r="I49" s="99" t="s">
        <v>53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54</v>
      </c>
      <c r="AH49" s="97"/>
      <c r="AI49" s="97"/>
      <c r="AJ49" s="97"/>
      <c r="AK49" s="97"/>
      <c r="AL49" s="97"/>
      <c r="AM49" s="97"/>
      <c r="AN49" s="99" t="s">
        <v>55</v>
      </c>
      <c r="AO49" s="97"/>
      <c r="AP49" s="97"/>
      <c r="AQ49" s="101" t="s">
        <v>56</v>
      </c>
      <c r="AR49" s="72"/>
      <c r="AS49" s="102" t="s">
        <v>57</v>
      </c>
      <c r="AT49" s="103" t="s">
        <v>58</v>
      </c>
      <c r="AU49" s="103" t="s">
        <v>59</v>
      </c>
      <c r="AV49" s="103" t="s">
        <v>60</v>
      </c>
      <c r="AW49" s="103" t="s">
        <v>61</v>
      </c>
      <c r="AX49" s="103" t="s">
        <v>62</v>
      </c>
      <c r="AY49" s="103" t="s">
        <v>63</v>
      </c>
      <c r="AZ49" s="103" t="s">
        <v>64</v>
      </c>
      <c r="BA49" s="103" t="s">
        <v>65</v>
      </c>
      <c r="BB49" s="103" t="s">
        <v>66</v>
      </c>
      <c r="BC49" s="103" t="s">
        <v>67</v>
      </c>
      <c r="BD49" s="104" t="s">
        <v>68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69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ROUND(AG52+AG53+AG54,2)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ROUND(AS52+AS53+AS54,2)</f>
        <v>0</v>
      </c>
      <c r="AT51" s="114">
        <f>ROUND(SUM(AV51:AW51),2)</f>
        <v>0</v>
      </c>
      <c r="AU51" s="115">
        <f>ROUND(AU52+AU53+AU54,5)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ROUND(AZ52+AZ53+AZ54,2)</f>
        <v>0</v>
      </c>
      <c r="BA51" s="114">
        <f>ROUND(BA52+BA53+BA54,2)</f>
        <v>0</v>
      </c>
      <c r="BB51" s="114">
        <f>ROUND(BB52+BB53+BB54,2)</f>
        <v>0</v>
      </c>
      <c r="BC51" s="114">
        <f>ROUND(BC52+BC53+BC54,2)</f>
        <v>0</v>
      </c>
      <c r="BD51" s="116">
        <f>ROUND(BD52+BD53+BD54,2)</f>
        <v>0</v>
      </c>
      <c r="BS51" s="117" t="s">
        <v>70</v>
      </c>
      <c r="BT51" s="117" t="s">
        <v>71</v>
      </c>
      <c r="BU51" s="118" t="s">
        <v>72</v>
      </c>
      <c r="BV51" s="117" t="s">
        <v>73</v>
      </c>
      <c r="BW51" s="117" t="s">
        <v>7</v>
      </c>
      <c r="BX51" s="117" t="s">
        <v>74</v>
      </c>
      <c r="CL51" s="117" t="s">
        <v>21</v>
      </c>
    </row>
    <row r="52" spans="1:91" s="5" customFormat="1" ht="31.5" customHeight="1">
      <c r="A52" s="119" t="s">
        <v>75</v>
      </c>
      <c r="B52" s="120"/>
      <c r="C52" s="121"/>
      <c r="D52" s="122" t="s">
        <v>76</v>
      </c>
      <c r="E52" s="122"/>
      <c r="F52" s="122"/>
      <c r="G52" s="122"/>
      <c r="H52" s="122"/>
      <c r="I52" s="123"/>
      <c r="J52" s="122" t="s">
        <v>77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'1316 - II-186 KLATOVY - P...'!J27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78</v>
      </c>
      <c r="AR52" s="126"/>
      <c r="AS52" s="127">
        <v>0</v>
      </c>
      <c r="AT52" s="128">
        <f>ROUND(SUM(AV52:AW52),2)</f>
        <v>0</v>
      </c>
      <c r="AU52" s="129">
        <f>'1316 - II-186 KLATOVY - P...'!P86</f>
        <v>0</v>
      </c>
      <c r="AV52" s="128">
        <f>'1316 - II-186 KLATOVY - P...'!J30</f>
        <v>0</v>
      </c>
      <c r="AW52" s="128">
        <f>'1316 - II-186 KLATOVY - P...'!J31</f>
        <v>0</v>
      </c>
      <c r="AX52" s="128">
        <f>'1316 - II-186 KLATOVY - P...'!J32</f>
        <v>0</v>
      </c>
      <c r="AY52" s="128">
        <f>'1316 - II-186 KLATOVY - P...'!J33</f>
        <v>0</v>
      </c>
      <c r="AZ52" s="128">
        <f>'1316 - II-186 KLATOVY - P...'!F30</f>
        <v>0</v>
      </c>
      <c r="BA52" s="128">
        <f>'1316 - II-186 KLATOVY - P...'!F31</f>
        <v>0</v>
      </c>
      <c r="BB52" s="128">
        <f>'1316 - II-186 KLATOVY - P...'!F32</f>
        <v>0</v>
      </c>
      <c r="BC52" s="128">
        <f>'1316 - II-186 KLATOVY - P...'!F33</f>
        <v>0</v>
      </c>
      <c r="BD52" s="130">
        <f>'1316 - II-186 KLATOVY - P...'!F34</f>
        <v>0</v>
      </c>
      <c r="BT52" s="131" t="s">
        <v>79</v>
      </c>
      <c r="BV52" s="131" t="s">
        <v>73</v>
      </c>
      <c r="BW52" s="131" t="s">
        <v>80</v>
      </c>
      <c r="BX52" s="131" t="s">
        <v>7</v>
      </c>
      <c r="CL52" s="131" t="s">
        <v>21</v>
      </c>
      <c r="CM52" s="131" t="s">
        <v>81</v>
      </c>
    </row>
    <row r="53" spans="1:91" s="5" customFormat="1" ht="31.5" customHeight="1">
      <c r="A53" s="119" t="s">
        <v>75</v>
      </c>
      <c r="B53" s="120"/>
      <c r="C53" s="121"/>
      <c r="D53" s="122" t="s">
        <v>82</v>
      </c>
      <c r="E53" s="122"/>
      <c r="F53" s="122"/>
      <c r="G53" s="122"/>
      <c r="H53" s="122"/>
      <c r="I53" s="123"/>
      <c r="J53" s="122" t="s">
        <v>83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'3016 - II-186 KLATOVY - P...'!J27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78</v>
      </c>
      <c r="AR53" s="126"/>
      <c r="AS53" s="127">
        <v>0</v>
      </c>
      <c r="AT53" s="128">
        <f>ROUND(SUM(AV53:AW53),2)</f>
        <v>0</v>
      </c>
      <c r="AU53" s="129">
        <f>'3016 - II-186 KLATOVY - P...'!P90</f>
        <v>0</v>
      </c>
      <c r="AV53" s="128">
        <f>'3016 - II-186 KLATOVY - P...'!J30</f>
        <v>0</v>
      </c>
      <c r="AW53" s="128">
        <f>'3016 - II-186 KLATOVY - P...'!J31</f>
        <v>0</v>
      </c>
      <c r="AX53" s="128">
        <f>'3016 - II-186 KLATOVY - P...'!J32</f>
        <v>0</v>
      </c>
      <c r="AY53" s="128">
        <f>'3016 - II-186 KLATOVY - P...'!J33</f>
        <v>0</v>
      </c>
      <c r="AZ53" s="128">
        <f>'3016 - II-186 KLATOVY - P...'!F30</f>
        <v>0</v>
      </c>
      <c r="BA53" s="128">
        <f>'3016 - II-186 KLATOVY - P...'!F31</f>
        <v>0</v>
      </c>
      <c r="BB53" s="128">
        <f>'3016 - II-186 KLATOVY - P...'!F32</f>
        <v>0</v>
      </c>
      <c r="BC53" s="128">
        <f>'3016 - II-186 KLATOVY - P...'!F33</f>
        <v>0</v>
      </c>
      <c r="BD53" s="130">
        <f>'3016 - II-186 KLATOVY - P...'!F34</f>
        <v>0</v>
      </c>
      <c r="BT53" s="131" t="s">
        <v>79</v>
      </c>
      <c r="BV53" s="131" t="s">
        <v>73</v>
      </c>
      <c r="BW53" s="131" t="s">
        <v>84</v>
      </c>
      <c r="BX53" s="131" t="s">
        <v>7</v>
      </c>
      <c r="CL53" s="131" t="s">
        <v>21</v>
      </c>
      <c r="CM53" s="131" t="s">
        <v>81</v>
      </c>
    </row>
    <row r="54" spans="2:91" s="5" customFormat="1" ht="31.5" customHeight="1">
      <c r="B54" s="120"/>
      <c r="C54" s="121"/>
      <c r="D54" s="122" t="s">
        <v>85</v>
      </c>
      <c r="E54" s="122"/>
      <c r="F54" s="122"/>
      <c r="G54" s="122"/>
      <c r="H54" s="122"/>
      <c r="I54" s="123"/>
      <c r="J54" s="122" t="s">
        <v>86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32">
        <f>ROUND(SUM(AG55:AG61),2)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78</v>
      </c>
      <c r="AR54" s="126"/>
      <c r="AS54" s="127">
        <f>ROUND(SUM(AS55:AS61),2)</f>
        <v>0</v>
      </c>
      <c r="AT54" s="128">
        <f>ROUND(SUM(AV54:AW54),2)</f>
        <v>0</v>
      </c>
      <c r="AU54" s="129">
        <f>ROUND(SUM(AU55:AU61),5)</f>
        <v>0</v>
      </c>
      <c r="AV54" s="128">
        <f>ROUND(AZ54*L26,2)</f>
        <v>0</v>
      </c>
      <c r="AW54" s="128">
        <f>ROUND(BA54*L27,2)</f>
        <v>0</v>
      </c>
      <c r="AX54" s="128">
        <f>ROUND(BB54*L26,2)</f>
        <v>0</v>
      </c>
      <c r="AY54" s="128">
        <f>ROUND(BC54*L27,2)</f>
        <v>0</v>
      </c>
      <c r="AZ54" s="128">
        <f>ROUND(SUM(AZ55:AZ61),2)</f>
        <v>0</v>
      </c>
      <c r="BA54" s="128">
        <f>ROUND(SUM(BA55:BA61),2)</f>
        <v>0</v>
      </c>
      <c r="BB54" s="128">
        <f>ROUND(SUM(BB55:BB61),2)</f>
        <v>0</v>
      </c>
      <c r="BC54" s="128">
        <f>ROUND(SUM(BC55:BC61),2)</f>
        <v>0</v>
      </c>
      <c r="BD54" s="130">
        <f>ROUND(SUM(BD55:BD61),2)</f>
        <v>0</v>
      </c>
      <c r="BS54" s="131" t="s">
        <v>70</v>
      </c>
      <c r="BT54" s="131" t="s">
        <v>79</v>
      </c>
      <c r="BU54" s="131" t="s">
        <v>72</v>
      </c>
      <c r="BV54" s="131" t="s">
        <v>73</v>
      </c>
      <c r="BW54" s="131" t="s">
        <v>87</v>
      </c>
      <c r="BX54" s="131" t="s">
        <v>7</v>
      </c>
      <c r="CL54" s="131" t="s">
        <v>21</v>
      </c>
      <c r="CM54" s="131" t="s">
        <v>81</v>
      </c>
    </row>
    <row r="55" spans="1:90" s="6" customFormat="1" ht="16.5" customHeight="1">
      <c r="A55" s="119" t="s">
        <v>75</v>
      </c>
      <c r="B55" s="133"/>
      <c r="C55" s="134"/>
      <c r="D55" s="134"/>
      <c r="E55" s="135" t="s">
        <v>88</v>
      </c>
      <c r="F55" s="135"/>
      <c r="G55" s="135"/>
      <c r="H55" s="135"/>
      <c r="I55" s="135"/>
      <c r="J55" s="134"/>
      <c r="K55" s="135" t="s">
        <v>89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'00 - 00 - přechod Dobrovs...'!J29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90</v>
      </c>
      <c r="AR55" s="138"/>
      <c r="AS55" s="139">
        <v>0</v>
      </c>
      <c r="AT55" s="140">
        <f>ROUND(SUM(AV55:AW55),2)</f>
        <v>0</v>
      </c>
      <c r="AU55" s="141">
        <f>'00 - 00 - přechod Dobrovs...'!P82</f>
        <v>0</v>
      </c>
      <c r="AV55" s="140">
        <f>'00 - 00 - přechod Dobrovs...'!J32</f>
        <v>0</v>
      </c>
      <c r="AW55" s="140">
        <f>'00 - 00 - přechod Dobrovs...'!J33</f>
        <v>0</v>
      </c>
      <c r="AX55" s="140">
        <f>'00 - 00 - přechod Dobrovs...'!J34</f>
        <v>0</v>
      </c>
      <c r="AY55" s="140">
        <f>'00 - 00 - přechod Dobrovs...'!J35</f>
        <v>0</v>
      </c>
      <c r="AZ55" s="140">
        <f>'00 - 00 - přechod Dobrovs...'!F32</f>
        <v>0</v>
      </c>
      <c r="BA55" s="140">
        <f>'00 - 00 - přechod Dobrovs...'!F33</f>
        <v>0</v>
      </c>
      <c r="BB55" s="140">
        <f>'00 - 00 - přechod Dobrovs...'!F34</f>
        <v>0</v>
      </c>
      <c r="BC55" s="140">
        <f>'00 - 00 - přechod Dobrovs...'!F35</f>
        <v>0</v>
      </c>
      <c r="BD55" s="142">
        <f>'00 - 00 - přechod Dobrovs...'!F36</f>
        <v>0</v>
      </c>
      <c r="BT55" s="143" t="s">
        <v>81</v>
      </c>
      <c r="BV55" s="143" t="s">
        <v>73</v>
      </c>
      <c r="BW55" s="143" t="s">
        <v>91</v>
      </c>
      <c r="BX55" s="143" t="s">
        <v>87</v>
      </c>
      <c r="CL55" s="143" t="s">
        <v>21</v>
      </c>
    </row>
    <row r="56" spans="1:90" s="6" customFormat="1" ht="16.5" customHeight="1">
      <c r="A56" s="119" t="s">
        <v>75</v>
      </c>
      <c r="B56" s="133"/>
      <c r="C56" s="134"/>
      <c r="D56" s="134"/>
      <c r="E56" s="135" t="s">
        <v>92</v>
      </c>
      <c r="F56" s="135"/>
      <c r="G56" s="135"/>
      <c r="H56" s="135"/>
      <c r="I56" s="135"/>
      <c r="J56" s="134"/>
      <c r="K56" s="135" t="s">
        <v>93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'01 - 01 - přechod Jirásko...'!J29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90</v>
      </c>
      <c r="AR56" s="138"/>
      <c r="AS56" s="139">
        <v>0</v>
      </c>
      <c r="AT56" s="140">
        <f>ROUND(SUM(AV56:AW56),2)</f>
        <v>0</v>
      </c>
      <c r="AU56" s="141">
        <f>'01 - 01 - přechod Jirásko...'!P82</f>
        <v>0</v>
      </c>
      <c r="AV56" s="140">
        <f>'01 - 01 - přechod Jirásko...'!J32</f>
        <v>0</v>
      </c>
      <c r="AW56" s="140">
        <f>'01 - 01 - přechod Jirásko...'!J33</f>
        <v>0</v>
      </c>
      <c r="AX56" s="140">
        <f>'01 - 01 - přechod Jirásko...'!J34</f>
        <v>0</v>
      </c>
      <c r="AY56" s="140">
        <f>'01 - 01 - přechod Jirásko...'!J35</f>
        <v>0</v>
      </c>
      <c r="AZ56" s="140">
        <f>'01 - 01 - přechod Jirásko...'!F32</f>
        <v>0</v>
      </c>
      <c r="BA56" s="140">
        <f>'01 - 01 - přechod Jirásko...'!F33</f>
        <v>0</v>
      </c>
      <c r="BB56" s="140">
        <f>'01 - 01 - přechod Jirásko...'!F34</f>
        <v>0</v>
      </c>
      <c r="BC56" s="140">
        <f>'01 - 01 - přechod Jirásko...'!F35</f>
        <v>0</v>
      </c>
      <c r="BD56" s="142">
        <f>'01 - 01 - přechod Jirásko...'!F36</f>
        <v>0</v>
      </c>
      <c r="BT56" s="143" t="s">
        <v>81</v>
      </c>
      <c r="BV56" s="143" t="s">
        <v>73</v>
      </c>
      <c r="BW56" s="143" t="s">
        <v>94</v>
      </c>
      <c r="BX56" s="143" t="s">
        <v>87</v>
      </c>
      <c r="CL56" s="143" t="s">
        <v>21</v>
      </c>
    </row>
    <row r="57" spans="1:90" s="6" customFormat="1" ht="28.5" customHeight="1">
      <c r="A57" s="119" t="s">
        <v>75</v>
      </c>
      <c r="B57" s="133"/>
      <c r="C57" s="134"/>
      <c r="D57" s="134"/>
      <c r="E57" s="135" t="s">
        <v>95</v>
      </c>
      <c r="F57" s="135"/>
      <c r="G57" s="135"/>
      <c r="H57" s="135"/>
      <c r="I57" s="135"/>
      <c r="J57" s="134"/>
      <c r="K57" s="135" t="s">
        <v>96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'02 - 02 - přechod Plánick...'!J29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90</v>
      </c>
      <c r="AR57" s="138"/>
      <c r="AS57" s="139">
        <v>0</v>
      </c>
      <c r="AT57" s="140">
        <f>ROUND(SUM(AV57:AW57),2)</f>
        <v>0</v>
      </c>
      <c r="AU57" s="141">
        <f>'02 - 02 - přechod Plánick...'!P82</f>
        <v>0</v>
      </c>
      <c r="AV57" s="140">
        <f>'02 - 02 - přechod Plánick...'!J32</f>
        <v>0</v>
      </c>
      <c r="AW57" s="140">
        <f>'02 - 02 - přechod Plánick...'!J33</f>
        <v>0</v>
      </c>
      <c r="AX57" s="140">
        <f>'02 - 02 - přechod Plánick...'!J34</f>
        <v>0</v>
      </c>
      <c r="AY57" s="140">
        <f>'02 - 02 - přechod Plánick...'!J35</f>
        <v>0</v>
      </c>
      <c r="AZ57" s="140">
        <f>'02 - 02 - přechod Plánick...'!F32</f>
        <v>0</v>
      </c>
      <c r="BA57" s="140">
        <f>'02 - 02 - přechod Plánick...'!F33</f>
        <v>0</v>
      </c>
      <c r="BB57" s="140">
        <f>'02 - 02 - přechod Plánick...'!F34</f>
        <v>0</v>
      </c>
      <c r="BC57" s="140">
        <f>'02 - 02 - přechod Plánick...'!F35</f>
        <v>0</v>
      </c>
      <c r="BD57" s="142">
        <f>'02 - 02 - přechod Plánick...'!F36</f>
        <v>0</v>
      </c>
      <c r="BT57" s="143" t="s">
        <v>81</v>
      </c>
      <c r="BV57" s="143" t="s">
        <v>73</v>
      </c>
      <c r="BW57" s="143" t="s">
        <v>97</v>
      </c>
      <c r="BX57" s="143" t="s">
        <v>87</v>
      </c>
      <c r="CL57" s="143" t="s">
        <v>21</v>
      </c>
    </row>
    <row r="58" spans="1:90" s="6" customFormat="1" ht="16.5" customHeight="1">
      <c r="A58" s="119" t="s">
        <v>75</v>
      </c>
      <c r="B58" s="133"/>
      <c r="C58" s="134"/>
      <c r="D58" s="134"/>
      <c r="E58" s="135" t="s">
        <v>98</v>
      </c>
      <c r="F58" s="135"/>
      <c r="G58" s="135"/>
      <c r="H58" s="135"/>
      <c r="I58" s="135"/>
      <c r="J58" s="134"/>
      <c r="K58" s="135" t="s">
        <v>99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'03 - 03 - přechod Plánick...'!J29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90</v>
      </c>
      <c r="AR58" s="138"/>
      <c r="AS58" s="139">
        <v>0</v>
      </c>
      <c r="AT58" s="140">
        <f>ROUND(SUM(AV58:AW58),2)</f>
        <v>0</v>
      </c>
      <c r="AU58" s="141">
        <f>'03 - 03 - přechod Plánick...'!P82</f>
        <v>0</v>
      </c>
      <c r="AV58" s="140">
        <f>'03 - 03 - přechod Plánick...'!J32</f>
        <v>0</v>
      </c>
      <c r="AW58" s="140">
        <f>'03 - 03 - přechod Plánick...'!J33</f>
        <v>0</v>
      </c>
      <c r="AX58" s="140">
        <f>'03 - 03 - přechod Plánick...'!J34</f>
        <v>0</v>
      </c>
      <c r="AY58" s="140">
        <f>'03 - 03 - přechod Plánick...'!J35</f>
        <v>0</v>
      </c>
      <c r="AZ58" s="140">
        <f>'03 - 03 - přechod Plánick...'!F32</f>
        <v>0</v>
      </c>
      <c r="BA58" s="140">
        <f>'03 - 03 - přechod Plánick...'!F33</f>
        <v>0</v>
      </c>
      <c r="BB58" s="140">
        <f>'03 - 03 - přechod Plánick...'!F34</f>
        <v>0</v>
      </c>
      <c r="BC58" s="140">
        <f>'03 - 03 - přechod Plánick...'!F35</f>
        <v>0</v>
      </c>
      <c r="BD58" s="142">
        <f>'03 - 03 - přechod Plánick...'!F36</f>
        <v>0</v>
      </c>
      <c r="BT58" s="143" t="s">
        <v>81</v>
      </c>
      <c r="BV58" s="143" t="s">
        <v>73</v>
      </c>
      <c r="BW58" s="143" t="s">
        <v>100</v>
      </c>
      <c r="BX58" s="143" t="s">
        <v>87</v>
      </c>
      <c r="CL58" s="143" t="s">
        <v>21</v>
      </c>
    </row>
    <row r="59" spans="1:90" s="6" customFormat="1" ht="16.5" customHeight="1">
      <c r="A59" s="119" t="s">
        <v>75</v>
      </c>
      <c r="B59" s="133"/>
      <c r="C59" s="134"/>
      <c r="D59" s="134"/>
      <c r="E59" s="135" t="s">
        <v>101</v>
      </c>
      <c r="F59" s="135"/>
      <c r="G59" s="135"/>
      <c r="H59" s="135"/>
      <c r="I59" s="135"/>
      <c r="J59" s="134"/>
      <c r="K59" s="135" t="s">
        <v>102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'04 - 04 - přechod Plánick...'!J29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90</v>
      </c>
      <c r="AR59" s="138"/>
      <c r="AS59" s="139">
        <v>0</v>
      </c>
      <c r="AT59" s="140">
        <f>ROUND(SUM(AV59:AW59),2)</f>
        <v>0</v>
      </c>
      <c r="AU59" s="141">
        <f>'04 - 04 - přechod Plánick...'!P82</f>
        <v>0</v>
      </c>
      <c r="AV59" s="140">
        <f>'04 - 04 - přechod Plánick...'!J32</f>
        <v>0</v>
      </c>
      <c r="AW59" s="140">
        <f>'04 - 04 - přechod Plánick...'!J33</f>
        <v>0</v>
      </c>
      <c r="AX59" s="140">
        <f>'04 - 04 - přechod Plánick...'!J34</f>
        <v>0</v>
      </c>
      <c r="AY59" s="140">
        <f>'04 - 04 - přechod Plánick...'!J35</f>
        <v>0</v>
      </c>
      <c r="AZ59" s="140">
        <f>'04 - 04 - přechod Plánick...'!F32</f>
        <v>0</v>
      </c>
      <c r="BA59" s="140">
        <f>'04 - 04 - přechod Plánick...'!F33</f>
        <v>0</v>
      </c>
      <c r="BB59" s="140">
        <f>'04 - 04 - přechod Plánick...'!F34</f>
        <v>0</v>
      </c>
      <c r="BC59" s="140">
        <f>'04 - 04 - přechod Plánick...'!F35</f>
        <v>0</v>
      </c>
      <c r="BD59" s="142">
        <f>'04 - 04 - přechod Plánick...'!F36</f>
        <v>0</v>
      </c>
      <c r="BT59" s="143" t="s">
        <v>81</v>
      </c>
      <c r="BV59" s="143" t="s">
        <v>73</v>
      </c>
      <c r="BW59" s="143" t="s">
        <v>103</v>
      </c>
      <c r="BX59" s="143" t="s">
        <v>87</v>
      </c>
      <c r="CL59" s="143" t="s">
        <v>21</v>
      </c>
    </row>
    <row r="60" spans="1:90" s="6" customFormat="1" ht="16.5" customHeight="1">
      <c r="A60" s="119" t="s">
        <v>75</v>
      </c>
      <c r="B60" s="133"/>
      <c r="C60" s="134"/>
      <c r="D60" s="134"/>
      <c r="E60" s="135" t="s">
        <v>104</v>
      </c>
      <c r="F60" s="135"/>
      <c r="G60" s="135"/>
      <c r="H60" s="135"/>
      <c r="I60" s="135"/>
      <c r="J60" s="134"/>
      <c r="K60" s="135" t="s">
        <v>105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6">
        <f>'05 - 05 - přechod Plánick...'!J29</f>
        <v>0</v>
      </c>
      <c r="AH60" s="134"/>
      <c r="AI60" s="134"/>
      <c r="AJ60" s="134"/>
      <c r="AK60" s="134"/>
      <c r="AL60" s="134"/>
      <c r="AM60" s="134"/>
      <c r="AN60" s="136">
        <f>SUM(AG60,AT60)</f>
        <v>0</v>
      </c>
      <c r="AO60" s="134"/>
      <c r="AP60" s="134"/>
      <c r="AQ60" s="137" t="s">
        <v>90</v>
      </c>
      <c r="AR60" s="138"/>
      <c r="AS60" s="139">
        <v>0</v>
      </c>
      <c r="AT60" s="140">
        <f>ROUND(SUM(AV60:AW60),2)</f>
        <v>0</v>
      </c>
      <c r="AU60" s="141">
        <f>'05 - 05 - přechod Plánick...'!P82</f>
        <v>0</v>
      </c>
      <c r="AV60" s="140">
        <f>'05 - 05 - přechod Plánick...'!J32</f>
        <v>0</v>
      </c>
      <c r="AW60" s="140">
        <f>'05 - 05 - přechod Plánick...'!J33</f>
        <v>0</v>
      </c>
      <c r="AX60" s="140">
        <f>'05 - 05 - přechod Plánick...'!J34</f>
        <v>0</v>
      </c>
      <c r="AY60" s="140">
        <f>'05 - 05 - přechod Plánick...'!J35</f>
        <v>0</v>
      </c>
      <c r="AZ60" s="140">
        <f>'05 - 05 - přechod Plánick...'!F32</f>
        <v>0</v>
      </c>
      <c r="BA60" s="140">
        <f>'05 - 05 - přechod Plánick...'!F33</f>
        <v>0</v>
      </c>
      <c r="BB60" s="140">
        <f>'05 - 05 - přechod Plánick...'!F34</f>
        <v>0</v>
      </c>
      <c r="BC60" s="140">
        <f>'05 - 05 - přechod Plánick...'!F35</f>
        <v>0</v>
      </c>
      <c r="BD60" s="142">
        <f>'05 - 05 - přechod Plánick...'!F36</f>
        <v>0</v>
      </c>
      <c r="BT60" s="143" t="s">
        <v>81</v>
      </c>
      <c r="BV60" s="143" t="s">
        <v>73</v>
      </c>
      <c r="BW60" s="143" t="s">
        <v>106</v>
      </c>
      <c r="BX60" s="143" t="s">
        <v>87</v>
      </c>
      <c r="CL60" s="143" t="s">
        <v>21</v>
      </c>
    </row>
    <row r="61" spans="1:90" s="6" customFormat="1" ht="16.5" customHeight="1">
      <c r="A61" s="119" t="s">
        <v>75</v>
      </c>
      <c r="B61" s="133"/>
      <c r="C61" s="134"/>
      <c r="D61" s="134"/>
      <c r="E61" s="135" t="s">
        <v>107</v>
      </c>
      <c r="F61" s="135"/>
      <c r="G61" s="135"/>
      <c r="H61" s="135"/>
      <c r="I61" s="135"/>
      <c r="J61" s="134"/>
      <c r="K61" s="135" t="s">
        <v>108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'06 - 06 - přechod Plánick...'!J29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90</v>
      </c>
      <c r="AR61" s="138"/>
      <c r="AS61" s="144">
        <v>0</v>
      </c>
      <c r="AT61" s="145">
        <f>ROUND(SUM(AV61:AW61),2)</f>
        <v>0</v>
      </c>
      <c r="AU61" s="146">
        <f>'06 - 06 - přechod Plánick...'!P82</f>
        <v>0</v>
      </c>
      <c r="AV61" s="145">
        <f>'06 - 06 - přechod Plánick...'!J32</f>
        <v>0</v>
      </c>
      <c r="AW61" s="145">
        <f>'06 - 06 - přechod Plánick...'!J33</f>
        <v>0</v>
      </c>
      <c r="AX61" s="145">
        <f>'06 - 06 - přechod Plánick...'!J34</f>
        <v>0</v>
      </c>
      <c r="AY61" s="145">
        <f>'06 - 06 - přechod Plánick...'!J35</f>
        <v>0</v>
      </c>
      <c r="AZ61" s="145">
        <f>'06 - 06 - přechod Plánick...'!F32</f>
        <v>0</v>
      </c>
      <c r="BA61" s="145">
        <f>'06 - 06 - přechod Plánick...'!F33</f>
        <v>0</v>
      </c>
      <c r="BB61" s="145">
        <f>'06 - 06 - přechod Plánick...'!F34</f>
        <v>0</v>
      </c>
      <c r="BC61" s="145">
        <f>'06 - 06 - přechod Plánick...'!F35</f>
        <v>0</v>
      </c>
      <c r="BD61" s="147">
        <f>'06 - 06 - přechod Plánick...'!F36</f>
        <v>0</v>
      </c>
      <c r="BT61" s="143" t="s">
        <v>81</v>
      </c>
      <c r="BV61" s="143" t="s">
        <v>73</v>
      </c>
      <c r="BW61" s="143" t="s">
        <v>109</v>
      </c>
      <c r="BX61" s="143" t="s">
        <v>87</v>
      </c>
      <c r="CL61" s="143" t="s">
        <v>21</v>
      </c>
    </row>
    <row r="62" spans="2:44" s="1" customFormat="1" ht="30" customHeight="1">
      <c r="B62" s="46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2"/>
    </row>
    <row r="63" spans="2:44" s="1" customFormat="1" ht="6.95" customHeight="1"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72"/>
    </row>
  </sheetData>
  <sheetProtection password="CC35" sheet="1" objects="1" scenarios="1" formatColumns="0" formatRows="0"/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316 - II-186 KLATOVY - P...'!C2" display="/"/>
    <hyperlink ref="A53" location="'3016 - II-186 KLATOVY - P...'!C2" display="/"/>
    <hyperlink ref="A55" location="'00 - 00 - přechod Dobrovs...'!C2" display="/"/>
    <hyperlink ref="A56" location="'01 - 01 - přechod Jirásko...'!C2" display="/"/>
    <hyperlink ref="A57" location="'02 - 02 - přechod Plánick...'!C2" display="/"/>
    <hyperlink ref="A58" location="'03 - 03 - přechod Plánick...'!C2" display="/"/>
    <hyperlink ref="A59" location="'04 - 04 - přechod Plánick...'!C2" display="/"/>
    <hyperlink ref="A60" location="'05 - 05 - přechod Plánick...'!C2" display="/"/>
    <hyperlink ref="A61" location="'06 - 06 - přechod Plánic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116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683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684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1099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29</v>
      </c>
      <c r="G14" s="47"/>
      <c r="H14" s="47"/>
      <c r="I14" s="158" t="s">
        <v>25</v>
      </c>
      <c r="J14" s="159" t="str">
        <f>'Rekapitulace stavby'!AN8</f>
        <v>30. 1. 2018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MACÁN PROJEKCE DS s.r.o.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37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39</v>
      </c>
      <c r="G31" s="47"/>
      <c r="H31" s="47"/>
      <c r="I31" s="168" t="s">
        <v>38</v>
      </c>
      <c r="J31" s="52" t="s">
        <v>40</v>
      </c>
      <c r="K31" s="51"/>
    </row>
    <row r="32" spans="2:11" s="1" customFormat="1" ht="14.4" customHeight="1">
      <c r="B32" s="46"/>
      <c r="C32" s="47"/>
      <c r="D32" s="55" t="s">
        <v>41</v>
      </c>
      <c r="E32" s="55" t="s">
        <v>42</v>
      </c>
      <c r="F32" s="169">
        <f>ROUND(SUM(BE82:BE180),2)</f>
        <v>0</v>
      </c>
      <c r="G32" s="47"/>
      <c r="H32" s="47"/>
      <c r="I32" s="170">
        <v>0.21</v>
      </c>
      <c r="J32" s="169">
        <f>ROUND(ROUND((SUM(BE82:BE180)),2)*I32,2)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43</v>
      </c>
      <c r="F33" s="169">
        <f>ROUND(SUM(BF82:BF180),2)</f>
        <v>0</v>
      </c>
      <c r="G33" s="47"/>
      <c r="H33" s="47"/>
      <c r="I33" s="170">
        <v>0.15</v>
      </c>
      <c r="J33" s="169">
        <f>ROUND(ROUND((SUM(BF82:BF180)),2)*I33,2)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69">
        <f>ROUND(SUM(BG82:BG180),2)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45</v>
      </c>
      <c r="F35" s="169">
        <f>ROUND(SUM(BH82:BH180),2)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46</v>
      </c>
      <c r="F36" s="169">
        <f>ROUND(SUM(BI82:BI180),2)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47</v>
      </c>
      <c r="E38" s="98"/>
      <c r="F38" s="98"/>
      <c r="G38" s="173" t="s">
        <v>48</v>
      </c>
      <c r="H38" s="174" t="s">
        <v>49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II/186 KLATOVY - PLÁNICKÁ ULICE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116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683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684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06 - 06 - přechod Plánická x Suvorovova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30. 1. 2018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33</v>
      </c>
      <c r="J55" s="44" t="str">
        <f>E23</f>
        <v>MACÁN PROJEKCE DS s.r.o.</v>
      </c>
      <c r="K55" s="51"/>
    </row>
    <row r="56" spans="2:11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121</v>
      </c>
      <c r="D58" s="171"/>
      <c r="E58" s="171"/>
      <c r="F58" s="171"/>
      <c r="G58" s="171"/>
      <c r="H58" s="171"/>
      <c r="I58" s="185"/>
      <c r="J58" s="186" t="s">
        <v>122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123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124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II/186 KLATOVY - PLÁNICKÁ ULICE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116</v>
      </c>
      <c r="D71" s="294"/>
      <c r="E71" s="294"/>
      <c r="F71" s="294"/>
      <c r="G71" s="294"/>
      <c r="H71" s="294"/>
      <c r="I71" s="148"/>
      <c r="J71" s="294"/>
      <c r="K71" s="294"/>
      <c r="L71" s="295"/>
    </row>
    <row r="72" spans="2:12" s="1" customFormat="1" ht="16.5" customHeight="1">
      <c r="B72" s="46"/>
      <c r="C72" s="74"/>
      <c r="D72" s="74"/>
      <c r="E72" s="204" t="s">
        <v>683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684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>06 - 06 - přechod Plánická x Suvorovova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205" t="str">
        <f>F14</f>
        <v xml:space="preserve"> </v>
      </c>
      <c r="G76" s="74"/>
      <c r="H76" s="74"/>
      <c r="I76" s="206" t="s">
        <v>25</v>
      </c>
      <c r="J76" s="85" t="str">
        <f>IF(J14="","",J14)</f>
        <v>30. 1. 2018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205" t="str">
        <f>E17</f>
        <v xml:space="preserve"> </v>
      </c>
      <c r="G78" s="74"/>
      <c r="H78" s="74"/>
      <c r="I78" s="206" t="s">
        <v>33</v>
      </c>
      <c r="J78" s="205" t="str">
        <f>E23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205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7"/>
      <c r="C81" s="208" t="s">
        <v>136</v>
      </c>
      <c r="D81" s="209" t="s">
        <v>56</v>
      </c>
      <c r="E81" s="209" t="s">
        <v>52</v>
      </c>
      <c r="F81" s="209" t="s">
        <v>137</v>
      </c>
      <c r="G81" s="209" t="s">
        <v>138</v>
      </c>
      <c r="H81" s="209" t="s">
        <v>139</v>
      </c>
      <c r="I81" s="210" t="s">
        <v>140</v>
      </c>
      <c r="J81" s="209" t="s">
        <v>122</v>
      </c>
      <c r="K81" s="211" t="s">
        <v>141</v>
      </c>
      <c r="L81" s="212"/>
      <c r="M81" s="102" t="s">
        <v>142</v>
      </c>
      <c r="N81" s="103" t="s">
        <v>41</v>
      </c>
      <c r="O81" s="103" t="s">
        <v>143</v>
      </c>
      <c r="P81" s="103" t="s">
        <v>144</v>
      </c>
      <c r="Q81" s="103" t="s">
        <v>145</v>
      </c>
      <c r="R81" s="103" t="s">
        <v>146</v>
      </c>
      <c r="S81" s="103" t="s">
        <v>147</v>
      </c>
      <c r="T81" s="104" t="s">
        <v>148</v>
      </c>
    </row>
    <row r="82" spans="2:63" s="1" customFormat="1" ht="29.25" customHeight="1">
      <c r="B82" s="46"/>
      <c r="C82" s="108" t="s">
        <v>123</v>
      </c>
      <c r="D82" s="74"/>
      <c r="E82" s="74"/>
      <c r="F82" s="74"/>
      <c r="G82" s="74"/>
      <c r="H82" s="74"/>
      <c r="I82" s="203"/>
      <c r="J82" s="213">
        <f>BK82</f>
        <v>0</v>
      </c>
      <c r="K82" s="74"/>
      <c r="L82" s="72"/>
      <c r="M82" s="105"/>
      <c r="N82" s="106"/>
      <c r="O82" s="106"/>
      <c r="P82" s="214">
        <f>SUM(P83:P180)</f>
        <v>0</v>
      </c>
      <c r="Q82" s="106"/>
      <c r="R82" s="214">
        <f>SUM(R83:R180)</f>
        <v>0</v>
      </c>
      <c r="S82" s="106"/>
      <c r="T82" s="215">
        <f>SUM(T83:T180)</f>
        <v>0</v>
      </c>
      <c r="AT82" s="24" t="s">
        <v>70</v>
      </c>
      <c r="AU82" s="24" t="s">
        <v>124</v>
      </c>
      <c r="BK82" s="216">
        <f>SUM(BK83:BK180)</f>
        <v>0</v>
      </c>
    </row>
    <row r="83" spans="2:65" s="1" customFormat="1" ht="16.5" customHeight="1">
      <c r="B83" s="46"/>
      <c r="C83" s="233" t="s">
        <v>79</v>
      </c>
      <c r="D83" s="233" t="s">
        <v>153</v>
      </c>
      <c r="E83" s="234" t="s">
        <v>210</v>
      </c>
      <c r="F83" s="235" t="s">
        <v>686</v>
      </c>
      <c r="G83" s="236" t="s">
        <v>687</v>
      </c>
      <c r="H83" s="237">
        <v>2</v>
      </c>
      <c r="I83" s="238"/>
      <c r="J83" s="239">
        <f>ROUND(I83*H83,2)</f>
        <v>0</v>
      </c>
      <c r="K83" s="235" t="s">
        <v>21</v>
      </c>
      <c r="L83" s="72"/>
      <c r="M83" s="240" t="s">
        <v>21</v>
      </c>
      <c r="N83" s="241" t="s">
        <v>42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71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79</v>
      </c>
      <c r="BK83" s="244">
        <f>ROUND(I83*H83,2)</f>
        <v>0</v>
      </c>
      <c r="BL83" s="24" t="s">
        <v>158</v>
      </c>
      <c r="BM83" s="24" t="s">
        <v>81</v>
      </c>
    </row>
    <row r="84" spans="2:65" s="1" customFormat="1" ht="16.5" customHeight="1">
      <c r="B84" s="46"/>
      <c r="C84" s="233" t="s">
        <v>81</v>
      </c>
      <c r="D84" s="233" t="s">
        <v>153</v>
      </c>
      <c r="E84" s="234" t="s">
        <v>81</v>
      </c>
      <c r="F84" s="235" t="s">
        <v>690</v>
      </c>
      <c r="G84" s="236" t="s">
        <v>687</v>
      </c>
      <c r="H84" s="237">
        <v>2</v>
      </c>
      <c r="I84" s="238"/>
      <c r="J84" s="239">
        <f>ROUND(I84*H84,2)</f>
        <v>0</v>
      </c>
      <c r="K84" s="235" t="s">
        <v>21</v>
      </c>
      <c r="L84" s="72"/>
      <c r="M84" s="240" t="s">
        <v>21</v>
      </c>
      <c r="N84" s="241" t="s">
        <v>42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71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79</v>
      </c>
      <c r="BK84" s="244">
        <f>ROUND(I84*H84,2)</f>
        <v>0</v>
      </c>
      <c r="BL84" s="24" t="s">
        <v>158</v>
      </c>
      <c r="BM84" s="24" t="s">
        <v>158</v>
      </c>
    </row>
    <row r="85" spans="2:65" s="1" customFormat="1" ht="16.5" customHeight="1">
      <c r="B85" s="46"/>
      <c r="C85" s="233" t="s">
        <v>168</v>
      </c>
      <c r="D85" s="233" t="s">
        <v>153</v>
      </c>
      <c r="E85" s="234" t="s">
        <v>168</v>
      </c>
      <c r="F85" s="235" t="s">
        <v>714</v>
      </c>
      <c r="G85" s="236" t="s">
        <v>687</v>
      </c>
      <c r="H85" s="237">
        <v>2</v>
      </c>
      <c r="I85" s="238"/>
      <c r="J85" s="239">
        <f>ROUND(I85*H85,2)</f>
        <v>0</v>
      </c>
      <c r="K85" s="235" t="s">
        <v>21</v>
      </c>
      <c r="L85" s="72"/>
      <c r="M85" s="240" t="s">
        <v>21</v>
      </c>
      <c r="N85" s="241" t="s">
        <v>42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158</v>
      </c>
      <c r="AT85" s="24" t="s">
        <v>153</v>
      </c>
      <c r="AU85" s="24" t="s">
        <v>71</v>
      </c>
      <c r="AY85" s="24" t="s">
        <v>151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79</v>
      </c>
      <c r="BK85" s="244">
        <f>ROUND(I85*H85,2)</f>
        <v>0</v>
      </c>
      <c r="BL85" s="24" t="s">
        <v>158</v>
      </c>
      <c r="BM85" s="24" t="s">
        <v>183</v>
      </c>
    </row>
    <row r="86" spans="2:65" s="1" customFormat="1" ht="16.5" customHeight="1">
      <c r="B86" s="46"/>
      <c r="C86" s="233" t="s">
        <v>158</v>
      </c>
      <c r="D86" s="233" t="s">
        <v>153</v>
      </c>
      <c r="E86" s="234" t="s">
        <v>158</v>
      </c>
      <c r="F86" s="235" t="s">
        <v>715</v>
      </c>
      <c r="G86" s="236" t="s">
        <v>189</v>
      </c>
      <c r="H86" s="237">
        <v>50</v>
      </c>
      <c r="I86" s="238"/>
      <c r="J86" s="239">
        <f>ROUND(I86*H86,2)</f>
        <v>0</v>
      </c>
      <c r="K86" s="235" t="s">
        <v>21</v>
      </c>
      <c r="L86" s="72"/>
      <c r="M86" s="240" t="s">
        <v>21</v>
      </c>
      <c r="N86" s="241" t="s">
        <v>42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158</v>
      </c>
      <c r="AT86" s="24" t="s">
        <v>153</v>
      </c>
      <c r="AU86" s="24" t="s">
        <v>71</v>
      </c>
      <c r="AY86" s="24" t="s">
        <v>151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79</v>
      </c>
      <c r="BK86" s="244">
        <f>ROUND(I86*H86,2)</f>
        <v>0</v>
      </c>
      <c r="BL86" s="24" t="s">
        <v>158</v>
      </c>
      <c r="BM86" s="24" t="s">
        <v>193</v>
      </c>
    </row>
    <row r="87" spans="2:65" s="1" customFormat="1" ht="16.5" customHeight="1">
      <c r="B87" s="46"/>
      <c r="C87" s="233" t="s">
        <v>179</v>
      </c>
      <c r="D87" s="233" t="s">
        <v>153</v>
      </c>
      <c r="E87" s="234" t="s">
        <v>716</v>
      </c>
      <c r="F87" s="235" t="s">
        <v>717</v>
      </c>
      <c r="G87" s="236" t="s">
        <v>189</v>
      </c>
      <c r="H87" s="237">
        <v>20</v>
      </c>
      <c r="I87" s="238"/>
      <c r="J87" s="239">
        <f>ROUND(I87*H87,2)</f>
        <v>0</v>
      </c>
      <c r="K87" s="235" t="s">
        <v>21</v>
      </c>
      <c r="L87" s="72"/>
      <c r="M87" s="240" t="s">
        <v>21</v>
      </c>
      <c r="N87" s="241" t="s">
        <v>42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158</v>
      </c>
      <c r="AT87" s="24" t="s">
        <v>153</v>
      </c>
      <c r="AU87" s="24" t="s">
        <v>71</v>
      </c>
      <c r="AY87" s="24" t="s">
        <v>151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79</v>
      </c>
      <c r="BK87" s="244">
        <f>ROUND(I87*H87,2)</f>
        <v>0</v>
      </c>
      <c r="BL87" s="24" t="s">
        <v>158</v>
      </c>
      <c r="BM87" s="24" t="s">
        <v>204</v>
      </c>
    </row>
    <row r="88" spans="2:65" s="1" customFormat="1" ht="16.5" customHeight="1">
      <c r="B88" s="46"/>
      <c r="C88" s="259" t="s">
        <v>183</v>
      </c>
      <c r="D88" s="259" t="s">
        <v>189</v>
      </c>
      <c r="E88" s="260" t="s">
        <v>718</v>
      </c>
      <c r="F88" s="261" t="s">
        <v>719</v>
      </c>
      <c r="G88" s="262" t="s">
        <v>189</v>
      </c>
      <c r="H88" s="263">
        <v>21</v>
      </c>
      <c r="I88" s="264"/>
      <c r="J88" s="265">
        <f>ROUND(I88*H88,2)</f>
        <v>0</v>
      </c>
      <c r="K88" s="261" t="s">
        <v>21</v>
      </c>
      <c r="L88" s="266"/>
      <c r="M88" s="267" t="s">
        <v>21</v>
      </c>
      <c r="N88" s="268" t="s">
        <v>42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193</v>
      </c>
      <c r="AT88" s="24" t="s">
        <v>189</v>
      </c>
      <c r="AU88" s="24" t="s">
        <v>71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79</v>
      </c>
      <c r="BK88" s="244">
        <f>ROUND(I88*H88,2)</f>
        <v>0</v>
      </c>
      <c r="BL88" s="24" t="s">
        <v>158</v>
      </c>
      <c r="BM88" s="24" t="s">
        <v>214</v>
      </c>
    </row>
    <row r="89" spans="2:51" s="12" customFormat="1" ht="13.5">
      <c r="B89" s="248"/>
      <c r="C89" s="249"/>
      <c r="D89" s="245" t="s">
        <v>162</v>
      </c>
      <c r="E89" s="250" t="s">
        <v>21</v>
      </c>
      <c r="F89" s="251" t="s">
        <v>885</v>
      </c>
      <c r="G89" s="249"/>
      <c r="H89" s="252">
        <v>21</v>
      </c>
      <c r="I89" s="253"/>
      <c r="J89" s="249"/>
      <c r="K89" s="249"/>
      <c r="L89" s="254"/>
      <c r="M89" s="255"/>
      <c r="N89" s="256"/>
      <c r="O89" s="256"/>
      <c r="P89" s="256"/>
      <c r="Q89" s="256"/>
      <c r="R89" s="256"/>
      <c r="S89" s="256"/>
      <c r="T89" s="257"/>
      <c r="AT89" s="258" t="s">
        <v>162</v>
      </c>
      <c r="AU89" s="258" t="s">
        <v>71</v>
      </c>
      <c r="AV89" s="12" t="s">
        <v>81</v>
      </c>
      <c r="AW89" s="12" t="s">
        <v>35</v>
      </c>
      <c r="AX89" s="12" t="s">
        <v>71</v>
      </c>
      <c r="AY89" s="258" t="s">
        <v>151</v>
      </c>
    </row>
    <row r="90" spans="2:51" s="14" customFormat="1" ht="13.5">
      <c r="B90" s="283"/>
      <c r="C90" s="284"/>
      <c r="D90" s="245" t="s">
        <v>162</v>
      </c>
      <c r="E90" s="285" t="s">
        <v>21</v>
      </c>
      <c r="F90" s="286" t="s">
        <v>430</v>
      </c>
      <c r="G90" s="284"/>
      <c r="H90" s="287">
        <v>21</v>
      </c>
      <c r="I90" s="288"/>
      <c r="J90" s="284"/>
      <c r="K90" s="284"/>
      <c r="L90" s="289"/>
      <c r="M90" s="290"/>
      <c r="N90" s="291"/>
      <c r="O90" s="291"/>
      <c r="P90" s="291"/>
      <c r="Q90" s="291"/>
      <c r="R90" s="291"/>
      <c r="S90" s="291"/>
      <c r="T90" s="292"/>
      <c r="AT90" s="293" t="s">
        <v>162</v>
      </c>
      <c r="AU90" s="293" t="s">
        <v>71</v>
      </c>
      <c r="AV90" s="14" t="s">
        <v>158</v>
      </c>
      <c r="AW90" s="14" t="s">
        <v>35</v>
      </c>
      <c r="AX90" s="14" t="s">
        <v>79</v>
      </c>
      <c r="AY90" s="293" t="s">
        <v>151</v>
      </c>
    </row>
    <row r="91" spans="2:65" s="1" customFormat="1" ht="16.5" customHeight="1">
      <c r="B91" s="46"/>
      <c r="C91" s="233" t="s">
        <v>188</v>
      </c>
      <c r="D91" s="233" t="s">
        <v>153</v>
      </c>
      <c r="E91" s="234" t="s">
        <v>721</v>
      </c>
      <c r="F91" s="235" t="s">
        <v>722</v>
      </c>
      <c r="G91" s="236" t="s">
        <v>687</v>
      </c>
      <c r="H91" s="237">
        <v>12</v>
      </c>
      <c r="I91" s="238"/>
      <c r="J91" s="239">
        <f>ROUND(I91*H91,2)</f>
        <v>0</v>
      </c>
      <c r="K91" s="235" t="s">
        <v>21</v>
      </c>
      <c r="L91" s="72"/>
      <c r="M91" s="240" t="s">
        <v>21</v>
      </c>
      <c r="N91" s="241" t="s">
        <v>42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158</v>
      </c>
      <c r="AT91" s="24" t="s">
        <v>153</v>
      </c>
      <c r="AU91" s="24" t="s">
        <v>71</v>
      </c>
      <c r="AY91" s="24" t="s">
        <v>151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79</v>
      </c>
      <c r="BK91" s="244">
        <f>ROUND(I91*H91,2)</f>
        <v>0</v>
      </c>
      <c r="BL91" s="24" t="s">
        <v>158</v>
      </c>
      <c r="BM91" s="24" t="s">
        <v>224</v>
      </c>
    </row>
    <row r="92" spans="2:65" s="1" customFormat="1" ht="16.5" customHeight="1">
      <c r="B92" s="46"/>
      <c r="C92" s="233" t="s">
        <v>193</v>
      </c>
      <c r="D92" s="233" t="s">
        <v>153</v>
      </c>
      <c r="E92" s="234" t="s">
        <v>723</v>
      </c>
      <c r="F92" s="235" t="s">
        <v>724</v>
      </c>
      <c r="G92" s="236" t="s">
        <v>687</v>
      </c>
      <c r="H92" s="237">
        <v>24</v>
      </c>
      <c r="I92" s="238"/>
      <c r="J92" s="239">
        <f>ROUND(I92*H92,2)</f>
        <v>0</v>
      </c>
      <c r="K92" s="235" t="s">
        <v>21</v>
      </c>
      <c r="L92" s="72"/>
      <c r="M92" s="240" t="s">
        <v>21</v>
      </c>
      <c r="N92" s="241" t="s">
        <v>42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158</v>
      </c>
      <c r="AT92" s="24" t="s">
        <v>153</v>
      </c>
      <c r="AU92" s="24" t="s">
        <v>71</v>
      </c>
      <c r="AY92" s="24" t="s">
        <v>151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79</v>
      </c>
      <c r="BK92" s="244">
        <f>ROUND(I92*H92,2)</f>
        <v>0</v>
      </c>
      <c r="BL92" s="24" t="s">
        <v>158</v>
      </c>
      <c r="BM92" s="24" t="s">
        <v>232</v>
      </c>
    </row>
    <row r="93" spans="2:65" s="1" customFormat="1" ht="16.5" customHeight="1">
      <c r="B93" s="46"/>
      <c r="C93" s="233" t="s">
        <v>199</v>
      </c>
      <c r="D93" s="233" t="s">
        <v>153</v>
      </c>
      <c r="E93" s="234" t="s">
        <v>725</v>
      </c>
      <c r="F93" s="235" t="s">
        <v>726</v>
      </c>
      <c r="G93" s="236" t="s">
        <v>727</v>
      </c>
      <c r="H93" s="237">
        <v>0.5</v>
      </c>
      <c r="I93" s="238"/>
      <c r="J93" s="239">
        <f>ROUND(I93*H93,2)</f>
        <v>0</v>
      </c>
      <c r="K93" s="235" t="s">
        <v>21</v>
      </c>
      <c r="L93" s="72"/>
      <c r="M93" s="240" t="s">
        <v>21</v>
      </c>
      <c r="N93" s="241" t="s">
        <v>42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158</v>
      </c>
      <c r="AT93" s="24" t="s">
        <v>153</v>
      </c>
      <c r="AU93" s="24" t="s">
        <v>71</v>
      </c>
      <c r="AY93" s="24" t="s">
        <v>151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79</v>
      </c>
      <c r="BK93" s="244">
        <f>ROUND(I93*H93,2)</f>
        <v>0</v>
      </c>
      <c r="BL93" s="24" t="s">
        <v>158</v>
      </c>
      <c r="BM93" s="24" t="s">
        <v>240</v>
      </c>
    </row>
    <row r="94" spans="2:65" s="1" customFormat="1" ht="16.5" customHeight="1">
      <c r="B94" s="46"/>
      <c r="C94" s="259" t="s">
        <v>204</v>
      </c>
      <c r="D94" s="259" t="s">
        <v>189</v>
      </c>
      <c r="E94" s="260" t="s">
        <v>730</v>
      </c>
      <c r="F94" s="261" t="s">
        <v>731</v>
      </c>
      <c r="G94" s="262" t="s">
        <v>687</v>
      </c>
      <c r="H94" s="263">
        <v>2</v>
      </c>
      <c r="I94" s="264"/>
      <c r="J94" s="265">
        <f>ROUND(I94*H94,2)</f>
        <v>0</v>
      </c>
      <c r="K94" s="261" t="s">
        <v>21</v>
      </c>
      <c r="L94" s="266"/>
      <c r="M94" s="267" t="s">
        <v>21</v>
      </c>
      <c r="N94" s="268" t="s">
        <v>42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193</v>
      </c>
      <c r="AT94" s="24" t="s">
        <v>189</v>
      </c>
      <c r="AU94" s="24" t="s">
        <v>71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79</v>
      </c>
      <c r="BK94" s="244">
        <f>ROUND(I94*H94,2)</f>
        <v>0</v>
      </c>
      <c r="BL94" s="24" t="s">
        <v>158</v>
      </c>
      <c r="BM94" s="24" t="s">
        <v>249</v>
      </c>
    </row>
    <row r="95" spans="2:65" s="1" customFormat="1" ht="16.5" customHeight="1">
      <c r="B95" s="46"/>
      <c r="C95" s="259" t="s">
        <v>210</v>
      </c>
      <c r="D95" s="259" t="s">
        <v>189</v>
      </c>
      <c r="E95" s="260" t="s">
        <v>1100</v>
      </c>
      <c r="F95" s="261" t="s">
        <v>915</v>
      </c>
      <c r="G95" s="262" t="s">
        <v>687</v>
      </c>
      <c r="H95" s="263">
        <v>1</v>
      </c>
      <c r="I95" s="264"/>
      <c r="J95" s="265">
        <f>ROUND(I95*H95,2)</f>
        <v>0</v>
      </c>
      <c r="K95" s="261" t="s">
        <v>21</v>
      </c>
      <c r="L95" s="266"/>
      <c r="M95" s="267" t="s">
        <v>21</v>
      </c>
      <c r="N95" s="268" t="s">
        <v>42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193</v>
      </c>
      <c r="AT95" s="24" t="s">
        <v>189</v>
      </c>
      <c r="AU95" s="24" t="s">
        <v>71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79</v>
      </c>
      <c r="BK95" s="244">
        <f>ROUND(I95*H95,2)</f>
        <v>0</v>
      </c>
      <c r="BL95" s="24" t="s">
        <v>158</v>
      </c>
      <c r="BM95" s="24" t="s">
        <v>258</v>
      </c>
    </row>
    <row r="96" spans="2:65" s="1" customFormat="1" ht="16.5" customHeight="1">
      <c r="B96" s="46"/>
      <c r="C96" s="259" t="s">
        <v>214</v>
      </c>
      <c r="D96" s="259" t="s">
        <v>189</v>
      </c>
      <c r="E96" s="260" t="s">
        <v>1089</v>
      </c>
      <c r="F96" s="261" t="s">
        <v>1090</v>
      </c>
      <c r="G96" s="262" t="s">
        <v>687</v>
      </c>
      <c r="H96" s="263">
        <v>1</v>
      </c>
      <c r="I96" s="264"/>
      <c r="J96" s="265">
        <f>ROUND(I96*H96,2)</f>
        <v>0</v>
      </c>
      <c r="K96" s="261" t="s">
        <v>21</v>
      </c>
      <c r="L96" s="266"/>
      <c r="M96" s="267" t="s">
        <v>21</v>
      </c>
      <c r="N96" s="268" t="s">
        <v>42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193</v>
      </c>
      <c r="AT96" s="24" t="s">
        <v>189</v>
      </c>
      <c r="AU96" s="24" t="s">
        <v>71</v>
      </c>
      <c r="AY96" s="24" t="s">
        <v>151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79</v>
      </c>
      <c r="BK96" s="244">
        <f>ROUND(I96*H96,2)</f>
        <v>0</v>
      </c>
      <c r="BL96" s="24" t="s">
        <v>158</v>
      </c>
      <c r="BM96" s="24" t="s">
        <v>268</v>
      </c>
    </row>
    <row r="97" spans="2:65" s="1" customFormat="1" ht="16.5" customHeight="1">
      <c r="B97" s="46"/>
      <c r="C97" s="259" t="s">
        <v>219</v>
      </c>
      <c r="D97" s="259" t="s">
        <v>189</v>
      </c>
      <c r="E97" s="260" t="s">
        <v>968</v>
      </c>
      <c r="F97" s="261" t="s">
        <v>969</v>
      </c>
      <c r="G97" s="262" t="s">
        <v>687</v>
      </c>
      <c r="H97" s="263">
        <v>1</v>
      </c>
      <c r="I97" s="264"/>
      <c r="J97" s="265">
        <f>ROUND(I97*H97,2)</f>
        <v>0</v>
      </c>
      <c r="K97" s="261" t="s">
        <v>21</v>
      </c>
      <c r="L97" s="266"/>
      <c r="M97" s="267" t="s">
        <v>21</v>
      </c>
      <c r="N97" s="268" t="s">
        <v>42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193</v>
      </c>
      <c r="AT97" s="24" t="s">
        <v>189</v>
      </c>
      <c r="AU97" s="24" t="s">
        <v>71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79</v>
      </c>
      <c r="BK97" s="244">
        <f>ROUND(I97*H97,2)</f>
        <v>0</v>
      </c>
      <c r="BL97" s="24" t="s">
        <v>158</v>
      </c>
      <c r="BM97" s="24" t="s">
        <v>278</v>
      </c>
    </row>
    <row r="98" spans="2:65" s="1" customFormat="1" ht="16.5" customHeight="1">
      <c r="B98" s="46"/>
      <c r="C98" s="233" t="s">
        <v>224</v>
      </c>
      <c r="D98" s="233" t="s">
        <v>153</v>
      </c>
      <c r="E98" s="234" t="s">
        <v>742</v>
      </c>
      <c r="F98" s="235" t="s">
        <v>743</v>
      </c>
      <c r="G98" s="236" t="s">
        <v>687</v>
      </c>
      <c r="H98" s="237">
        <v>4</v>
      </c>
      <c r="I98" s="238"/>
      <c r="J98" s="239">
        <f>ROUND(I98*H98,2)</f>
        <v>0</v>
      </c>
      <c r="K98" s="235" t="s">
        <v>21</v>
      </c>
      <c r="L98" s="72"/>
      <c r="M98" s="240" t="s">
        <v>21</v>
      </c>
      <c r="N98" s="241" t="s">
        <v>42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158</v>
      </c>
      <c r="AT98" s="24" t="s">
        <v>153</v>
      </c>
      <c r="AU98" s="24" t="s">
        <v>71</v>
      </c>
      <c r="AY98" s="24" t="s">
        <v>151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79</v>
      </c>
      <c r="BK98" s="244">
        <f>ROUND(I98*H98,2)</f>
        <v>0</v>
      </c>
      <c r="BL98" s="24" t="s">
        <v>158</v>
      </c>
      <c r="BM98" s="24" t="s">
        <v>287</v>
      </c>
    </row>
    <row r="99" spans="2:65" s="1" customFormat="1" ht="16.5" customHeight="1">
      <c r="B99" s="46"/>
      <c r="C99" s="233" t="s">
        <v>10</v>
      </c>
      <c r="D99" s="233" t="s">
        <v>153</v>
      </c>
      <c r="E99" s="234" t="s">
        <v>744</v>
      </c>
      <c r="F99" s="235" t="s">
        <v>745</v>
      </c>
      <c r="G99" s="236" t="s">
        <v>727</v>
      </c>
      <c r="H99" s="237">
        <v>3</v>
      </c>
      <c r="I99" s="238"/>
      <c r="J99" s="239">
        <f>ROUND(I99*H99,2)</f>
        <v>0</v>
      </c>
      <c r="K99" s="235" t="s">
        <v>21</v>
      </c>
      <c r="L99" s="72"/>
      <c r="M99" s="240" t="s">
        <v>21</v>
      </c>
      <c r="N99" s="241" t="s">
        <v>42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71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79</v>
      </c>
      <c r="BK99" s="244">
        <f>ROUND(I99*H99,2)</f>
        <v>0</v>
      </c>
      <c r="BL99" s="24" t="s">
        <v>158</v>
      </c>
      <c r="BM99" s="24" t="s">
        <v>295</v>
      </c>
    </row>
    <row r="100" spans="2:65" s="1" customFormat="1" ht="16.5" customHeight="1">
      <c r="B100" s="46"/>
      <c r="C100" s="233" t="s">
        <v>232</v>
      </c>
      <c r="D100" s="233" t="s">
        <v>153</v>
      </c>
      <c r="E100" s="234" t="s">
        <v>746</v>
      </c>
      <c r="F100" s="235" t="s">
        <v>747</v>
      </c>
      <c r="G100" s="236" t="s">
        <v>189</v>
      </c>
      <c r="H100" s="237">
        <v>40</v>
      </c>
      <c r="I100" s="238"/>
      <c r="J100" s="239">
        <f>ROUND(I100*H100,2)</f>
        <v>0</v>
      </c>
      <c r="K100" s="235" t="s">
        <v>21</v>
      </c>
      <c r="L100" s="72"/>
      <c r="M100" s="240" t="s">
        <v>21</v>
      </c>
      <c r="N100" s="241" t="s">
        <v>42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158</v>
      </c>
      <c r="AT100" s="24" t="s">
        <v>153</v>
      </c>
      <c r="AU100" s="24" t="s">
        <v>71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79</v>
      </c>
      <c r="BK100" s="244">
        <f>ROUND(I100*H100,2)</f>
        <v>0</v>
      </c>
      <c r="BL100" s="24" t="s">
        <v>158</v>
      </c>
      <c r="BM100" s="24" t="s">
        <v>309</v>
      </c>
    </row>
    <row r="101" spans="2:65" s="1" customFormat="1" ht="16.5" customHeight="1">
      <c r="B101" s="46"/>
      <c r="C101" s="259" t="s">
        <v>236</v>
      </c>
      <c r="D101" s="259" t="s">
        <v>189</v>
      </c>
      <c r="E101" s="260" t="s">
        <v>748</v>
      </c>
      <c r="F101" s="261" t="s">
        <v>749</v>
      </c>
      <c r="G101" s="262" t="s">
        <v>189</v>
      </c>
      <c r="H101" s="263">
        <v>42</v>
      </c>
      <c r="I101" s="264"/>
      <c r="J101" s="265">
        <f>ROUND(I101*H101,2)</f>
        <v>0</v>
      </c>
      <c r="K101" s="261" t="s">
        <v>21</v>
      </c>
      <c r="L101" s="266"/>
      <c r="M101" s="267" t="s">
        <v>21</v>
      </c>
      <c r="N101" s="268" t="s">
        <v>42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193</v>
      </c>
      <c r="AT101" s="24" t="s">
        <v>189</v>
      </c>
      <c r="AU101" s="24" t="s">
        <v>71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79</v>
      </c>
      <c r="BK101" s="244">
        <f>ROUND(I101*H101,2)</f>
        <v>0</v>
      </c>
      <c r="BL101" s="24" t="s">
        <v>158</v>
      </c>
      <c r="BM101" s="24" t="s">
        <v>324</v>
      </c>
    </row>
    <row r="102" spans="2:51" s="12" customFormat="1" ht="13.5">
      <c r="B102" s="248"/>
      <c r="C102" s="249"/>
      <c r="D102" s="245" t="s">
        <v>162</v>
      </c>
      <c r="E102" s="250" t="s">
        <v>21</v>
      </c>
      <c r="F102" s="251" t="s">
        <v>1101</v>
      </c>
      <c r="G102" s="249"/>
      <c r="H102" s="252">
        <v>42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162</v>
      </c>
      <c r="AU102" s="258" t="s">
        <v>71</v>
      </c>
      <c r="AV102" s="12" t="s">
        <v>81</v>
      </c>
      <c r="AW102" s="12" t="s">
        <v>35</v>
      </c>
      <c r="AX102" s="12" t="s">
        <v>71</v>
      </c>
      <c r="AY102" s="258" t="s">
        <v>151</v>
      </c>
    </row>
    <row r="103" spans="2:51" s="14" customFormat="1" ht="13.5">
      <c r="B103" s="283"/>
      <c r="C103" s="284"/>
      <c r="D103" s="245" t="s">
        <v>162</v>
      </c>
      <c r="E103" s="285" t="s">
        <v>21</v>
      </c>
      <c r="F103" s="286" t="s">
        <v>430</v>
      </c>
      <c r="G103" s="284"/>
      <c r="H103" s="287">
        <v>42</v>
      </c>
      <c r="I103" s="288"/>
      <c r="J103" s="284"/>
      <c r="K103" s="284"/>
      <c r="L103" s="289"/>
      <c r="M103" s="290"/>
      <c r="N103" s="291"/>
      <c r="O103" s="291"/>
      <c r="P103" s="291"/>
      <c r="Q103" s="291"/>
      <c r="R103" s="291"/>
      <c r="S103" s="291"/>
      <c r="T103" s="292"/>
      <c r="AT103" s="293" t="s">
        <v>162</v>
      </c>
      <c r="AU103" s="293" t="s">
        <v>71</v>
      </c>
      <c r="AV103" s="14" t="s">
        <v>158</v>
      </c>
      <c r="AW103" s="14" t="s">
        <v>35</v>
      </c>
      <c r="AX103" s="14" t="s">
        <v>79</v>
      </c>
      <c r="AY103" s="293" t="s">
        <v>151</v>
      </c>
    </row>
    <row r="104" spans="2:65" s="1" customFormat="1" ht="16.5" customHeight="1">
      <c r="B104" s="46"/>
      <c r="C104" s="233" t="s">
        <v>240</v>
      </c>
      <c r="D104" s="233" t="s">
        <v>153</v>
      </c>
      <c r="E104" s="234" t="s">
        <v>750</v>
      </c>
      <c r="F104" s="235" t="s">
        <v>751</v>
      </c>
      <c r="G104" s="236" t="s">
        <v>189</v>
      </c>
      <c r="H104" s="237">
        <v>25</v>
      </c>
      <c r="I104" s="238"/>
      <c r="J104" s="239">
        <f>ROUND(I104*H104,2)</f>
        <v>0</v>
      </c>
      <c r="K104" s="235" t="s">
        <v>21</v>
      </c>
      <c r="L104" s="72"/>
      <c r="M104" s="240" t="s">
        <v>21</v>
      </c>
      <c r="N104" s="241" t="s">
        <v>42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158</v>
      </c>
      <c r="AT104" s="24" t="s">
        <v>153</v>
      </c>
      <c r="AU104" s="24" t="s">
        <v>71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79</v>
      </c>
      <c r="BK104" s="244">
        <f>ROUND(I104*H104,2)</f>
        <v>0</v>
      </c>
      <c r="BL104" s="24" t="s">
        <v>158</v>
      </c>
      <c r="BM104" s="24" t="s">
        <v>333</v>
      </c>
    </row>
    <row r="105" spans="2:65" s="1" customFormat="1" ht="16.5" customHeight="1">
      <c r="B105" s="46"/>
      <c r="C105" s="233" t="s">
        <v>244</v>
      </c>
      <c r="D105" s="233" t="s">
        <v>153</v>
      </c>
      <c r="E105" s="234" t="s">
        <v>752</v>
      </c>
      <c r="F105" s="235" t="s">
        <v>753</v>
      </c>
      <c r="G105" s="236" t="s">
        <v>189</v>
      </c>
      <c r="H105" s="237">
        <v>25</v>
      </c>
      <c r="I105" s="238"/>
      <c r="J105" s="239">
        <f>ROUND(I105*H105,2)</f>
        <v>0</v>
      </c>
      <c r="K105" s="235" t="s">
        <v>21</v>
      </c>
      <c r="L105" s="72"/>
      <c r="M105" s="240" t="s">
        <v>21</v>
      </c>
      <c r="N105" s="241" t="s">
        <v>42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158</v>
      </c>
      <c r="AT105" s="24" t="s">
        <v>153</v>
      </c>
      <c r="AU105" s="24" t="s">
        <v>71</v>
      </c>
      <c r="AY105" s="24" t="s">
        <v>151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79</v>
      </c>
      <c r="BK105" s="244">
        <f>ROUND(I105*H105,2)</f>
        <v>0</v>
      </c>
      <c r="BL105" s="24" t="s">
        <v>158</v>
      </c>
      <c r="BM105" s="24" t="s">
        <v>343</v>
      </c>
    </row>
    <row r="106" spans="2:65" s="1" customFormat="1" ht="16.5" customHeight="1">
      <c r="B106" s="46"/>
      <c r="C106" s="233" t="s">
        <v>249</v>
      </c>
      <c r="D106" s="233" t="s">
        <v>153</v>
      </c>
      <c r="E106" s="234" t="s">
        <v>754</v>
      </c>
      <c r="F106" s="235" t="s">
        <v>755</v>
      </c>
      <c r="G106" s="236" t="s">
        <v>189</v>
      </c>
      <c r="H106" s="237">
        <v>25</v>
      </c>
      <c r="I106" s="238"/>
      <c r="J106" s="239">
        <f>ROUND(I106*H106,2)</f>
        <v>0</v>
      </c>
      <c r="K106" s="235" t="s">
        <v>21</v>
      </c>
      <c r="L106" s="72"/>
      <c r="M106" s="240" t="s">
        <v>21</v>
      </c>
      <c r="N106" s="241" t="s">
        <v>42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158</v>
      </c>
      <c r="AT106" s="24" t="s">
        <v>153</v>
      </c>
      <c r="AU106" s="24" t="s">
        <v>71</v>
      </c>
      <c r="AY106" s="24" t="s">
        <v>151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79</v>
      </c>
      <c r="BK106" s="244">
        <f>ROUND(I106*H106,2)</f>
        <v>0</v>
      </c>
      <c r="BL106" s="24" t="s">
        <v>158</v>
      </c>
      <c r="BM106" s="24" t="s">
        <v>498</v>
      </c>
    </row>
    <row r="107" spans="2:65" s="1" customFormat="1" ht="16.5" customHeight="1">
      <c r="B107" s="46"/>
      <c r="C107" s="233" t="s">
        <v>9</v>
      </c>
      <c r="D107" s="233" t="s">
        <v>153</v>
      </c>
      <c r="E107" s="234" t="s">
        <v>756</v>
      </c>
      <c r="F107" s="235" t="s">
        <v>757</v>
      </c>
      <c r="G107" s="236" t="s">
        <v>189</v>
      </c>
      <c r="H107" s="237">
        <v>25</v>
      </c>
      <c r="I107" s="238"/>
      <c r="J107" s="239">
        <f>ROUND(I107*H107,2)</f>
        <v>0</v>
      </c>
      <c r="K107" s="235" t="s">
        <v>21</v>
      </c>
      <c r="L107" s="72"/>
      <c r="M107" s="240" t="s">
        <v>21</v>
      </c>
      <c r="N107" s="241" t="s">
        <v>42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158</v>
      </c>
      <c r="AT107" s="24" t="s">
        <v>153</v>
      </c>
      <c r="AU107" s="24" t="s">
        <v>71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79</v>
      </c>
      <c r="BK107" s="244">
        <f>ROUND(I107*H107,2)</f>
        <v>0</v>
      </c>
      <c r="BL107" s="24" t="s">
        <v>158</v>
      </c>
      <c r="BM107" s="24" t="s">
        <v>506</v>
      </c>
    </row>
    <row r="108" spans="2:65" s="1" customFormat="1" ht="16.5" customHeight="1">
      <c r="B108" s="46"/>
      <c r="C108" s="259" t="s">
        <v>258</v>
      </c>
      <c r="D108" s="259" t="s">
        <v>189</v>
      </c>
      <c r="E108" s="260" t="s">
        <v>758</v>
      </c>
      <c r="F108" s="261" t="s">
        <v>759</v>
      </c>
      <c r="G108" s="262" t="s">
        <v>698</v>
      </c>
      <c r="H108" s="263">
        <v>20</v>
      </c>
      <c r="I108" s="264"/>
      <c r="J108" s="265">
        <f>ROUND(I108*H108,2)</f>
        <v>0</v>
      </c>
      <c r="K108" s="261" t="s">
        <v>21</v>
      </c>
      <c r="L108" s="266"/>
      <c r="M108" s="267" t="s">
        <v>21</v>
      </c>
      <c r="N108" s="268" t="s">
        <v>42</v>
      </c>
      <c r="O108" s="47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AR108" s="24" t="s">
        <v>193</v>
      </c>
      <c r="AT108" s="24" t="s">
        <v>189</v>
      </c>
      <c r="AU108" s="24" t="s">
        <v>71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79</v>
      </c>
      <c r="BK108" s="244">
        <f>ROUND(I108*H108,2)</f>
        <v>0</v>
      </c>
      <c r="BL108" s="24" t="s">
        <v>158</v>
      </c>
      <c r="BM108" s="24" t="s">
        <v>514</v>
      </c>
    </row>
    <row r="109" spans="2:65" s="1" customFormat="1" ht="16.5" customHeight="1">
      <c r="B109" s="46"/>
      <c r="C109" s="233" t="s">
        <v>263</v>
      </c>
      <c r="D109" s="233" t="s">
        <v>153</v>
      </c>
      <c r="E109" s="234" t="s">
        <v>760</v>
      </c>
      <c r="F109" s="235" t="s">
        <v>761</v>
      </c>
      <c r="G109" s="236" t="s">
        <v>189</v>
      </c>
      <c r="H109" s="237">
        <v>30</v>
      </c>
      <c r="I109" s="238"/>
      <c r="J109" s="239">
        <f>ROUND(I109*H109,2)</f>
        <v>0</v>
      </c>
      <c r="K109" s="235" t="s">
        <v>21</v>
      </c>
      <c r="L109" s="72"/>
      <c r="M109" s="240" t="s">
        <v>21</v>
      </c>
      <c r="N109" s="241" t="s">
        <v>42</v>
      </c>
      <c r="O109" s="47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4" t="s">
        <v>158</v>
      </c>
      <c r="AT109" s="24" t="s">
        <v>153</v>
      </c>
      <c r="AU109" s="24" t="s">
        <v>71</v>
      </c>
      <c r="AY109" s="24" t="s">
        <v>151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79</v>
      </c>
      <c r="BK109" s="244">
        <f>ROUND(I109*H109,2)</f>
        <v>0</v>
      </c>
      <c r="BL109" s="24" t="s">
        <v>158</v>
      </c>
      <c r="BM109" s="24" t="s">
        <v>522</v>
      </c>
    </row>
    <row r="110" spans="2:65" s="1" customFormat="1" ht="16.5" customHeight="1">
      <c r="B110" s="46"/>
      <c r="C110" s="233" t="s">
        <v>268</v>
      </c>
      <c r="D110" s="233" t="s">
        <v>153</v>
      </c>
      <c r="E110" s="234" t="s">
        <v>762</v>
      </c>
      <c r="F110" s="235" t="s">
        <v>763</v>
      </c>
      <c r="G110" s="236" t="s">
        <v>189</v>
      </c>
      <c r="H110" s="237">
        <v>25</v>
      </c>
      <c r="I110" s="238"/>
      <c r="J110" s="239">
        <f>ROUND(I110*H110,2)</f>
        <v>0</v>
      </c>
      <c r="K110" s="235" t="s">
        <v>21</v>
      </c>
      <c r="L110" s="72"/>
      <c r="M110" s="240" t="s">
        <v>21</v>
      </c>
      <c r="N110" s="241" t="s">
        <v>42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158</v>
      </c>
      <c r="AT110" s="24" t="s">
        <v>153</v>
      </c>
      <c r="AU110" s="24" t="s">
        <v>71</v>
      </c>
      <c r="AY110" s="24" t="s">
        <v>151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79</v>
      </c>
      <c r="BK110" s="244">
        <f>ROUND(I110*H110,2)</f>
        <v>0</v>
      </c>
      <c r="BL110" s="24" t="s">
        <v>158</v>
      </c>
      <c r="BM110" s="24" t="s">
        <v>530</v>
      </c>
    </row>
    <row r="111" spans="2:65" s="1" customFormat="1" ht="16.5" customHeight="1">
      <c r="B111" s="46"/>
      <c r="C111" s="259" t="s">
        <v>273</v>
      </c>
      <c r="D111" s="259" t="s">
        <v>189</v>
      </c>
      <c r="E111" s="260" t="s">
        <v>764</v>
      </c>
      <c r="F111" s="261" t="s">
        <v>765</v>
      </c>
      <c r="G111" s="262" t="s">
        <v>189</v>
      </c>
      <c r="H111" s="263">
        <v>25</v>
      </c>
      <c r="I111" s="264"/>
      <c r="J111" s="265">
        <f>ROUND(I111*H111,2)</f>
        <v>0</v>
      </c>
      <c r="K111" s="261" t="s">
        <v>21</v>
      </c>
      <c r="L111" s="266"/>
      <c r="M111" s="267" t="s">
        <v>21</v>
      </c>
      <c r="N111" s="268" t="s">
        <v>42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193</v>
      </c>
      <c r="AT111" s="24" t="s">
        <v>189</v>
      </c>
      <c r="AU111" s="24" t="s">
        <v>71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79</v>
      </c>
      <c r="BK111" s="244">
        <f>ROUND(I111*H111,2)</f>
        <v>0</v>
      </c>
      <c r="BL111" s="24" t="s">
        <v>158</v>
      </c>
      <c r="BM111" s="24" t="s">
        <v>538</v>
      </c>
    </row>
    <row r="112" spans="2:65" s="1" customFormat="1" ht="16.5" customHeight="1">
      <c r="B112" s="46"/>
      <c r="C112" s="233" t="s">
        <v>278</v>
      </c>
      <c r="D112" s="233" t="s">
        <v>153</v>
      </c>
      <c r="E112" s="234" t="s">
        <v>766</v>
      </c>
      <c r="F112" s="235" t="s">
        <v>767</v>
      </c>
      <c r="G112" s="236" t="s">
        <v>189</v>
      </c>
      <c r="H112" s="237">
        <v>25</v>
      </c>
      <c r="I112" s="238"/>
      <c r="J112" s="239">
        <f>ROUND(I112*H112,2)</f>
        <v>0</v>
      </c>
      <c r="K112" s="235" t="s">
        <v>21</v>
      </c>
      <c r="L112" s="72"/>
      <c r="M112" s="240" t="s">
        <v>21</v>
      </c>
      <c r="N112" s="241" t="s">
        <v>42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158</v>
      </c>
      <c r="AT112" s="24" t="s">
        <v>153</v>
      </c>
      <c r="AU112" s="24" t="s">
        <v>71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79</v>
      </c>
      <c r="BK112" s="244">
        <f>ROUND(I112*H112,2)</f>
        <v>0</v>
      </c>
      <c r="BL112" s="24" t="s">
        <v>158</v>
      </c>
      <c r="BM112" s="24" t="s">
        <v>546</v>
      </c>
    </row>
    <row r="113" spans="2:65" s="1" customFormat="1" ht="16.5" customHeight="1">
      <c r="B113" s="46"/>
      <c r="C113" s="259" t="s">
        <v>283</v>
      </c>
      <c r="D113" s="259" t="s">
        <v>189</v>
      </c>
      <c r="E113" s="260" t="s">
        <v>768</v>
      </c>
      <c r="F113" s="261" t="s">
        <v>769</v>
      </c>
      <c r="G113" s="262" t="s">
        <v>687</v>
      </c>
      <c r="H113" s="263">
        <v>0.2</v>
      </c>
      <c r="I113" s="264"/>
      <c r="J113" s="265">
        <f>ROUND(I113*H113,2)</f>
        <v>0</v>
      </c>
      <c r="K113" s="261" t="s">
        <v>21</v>
      </c>
      <c r="L113" s="266"/>
      <c r="M113" s="267" t="s">
        <v>21</v>
      </c>
      <c r="N113" s="268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193</v>
      </c>
      <c r="AT113" s="24" t="s">
        <v>189</v>
      </c>
      <c r="AU113" s="24" t="s">
        <v>71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553</v>
      </c>
    </row>
    <row r="114" spans="2:51" s="12" customFormat="1" ht="13.5">
      <c r="B114" s="248"/>
      <c r="C114" s="249"/>
      <c r="D114" s="245" t="s">
        <v>162</v>
      </c>
      <c r="E114" s="250" t="s">
        <v>21</v>
      </c>
      <c r="F114" s="251" t="s">
        <v>1102</v>
      </c>
      <c r="G114" s="249"/>
      <c r="H114" s="252">
        <v>0.2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162</v>
      </c>
      <c r="AU114" s="258" t="s">
        <v>71</v>
      </c>
      <c r="AV114" s="12" t="s">
        <v>81</v>
      </c>
      <c r="AW114" s="12" t="s">
        <v>35</v>
      </c>
      <c r="AX114" s="12" t="s">
        <v>71</v>
      </c>
      <c r="AY114" s="258" t="s">
        <v>151</v>
      </c>
    </row>
    <row r="115" spans="2:51" s="14" customFormat="1" ht="13.5">
      <c r="B115" s="283"/>
      <c r="C115" s="284"/>
      <c r="D115" s="245" t="s">
        <v>162</v>
      </c>
      <c r="E115" s="285" t="s">
        <v>21</v>
      </c>
      <c r="F115" s="286" t="s">
        <v>430</v>
      </c>
      <c r="G115" s="284"/>
      <c r="H115" s="287">
        <v>0.2</v>
      </c>
      <c r="I115" s="288"/>
      <c r="J115" s="284"/>
      <c r="K115" s="284"/>
      <c r="L115" s="289"/>
      <c r="M115" s="290"/>
      <c r="N115" s="291"/>
      <c r="O115" s="291"/>
      <c r="P115" s="291"/>
      <c r="Q115" s="291"/>
      <c r="R115" s="291"/>
      <c r="S115" s="291"/>
      <c r="T115" s="292"/>
      <c r="AT115" s="293" t="s">
        <v>162</v>
      </c>
      <c r="AU115" s="293" t="s">
        <v>71</v>
      </c>
      <c r="AV115" s="14" t="s">
        <v>158</v>
      </c>
      <c r="AW115" s="14" t="s">
        <v>35</v>
      </c>
      <c r="AX115" s="14" t="s">
        <v>79</v>
      </c>
      <c r="AY115" s="293" t="s">
        <v>151</v>
      </c>
    </row>
    <row r="116" spans="2:65" s="1" customFormat="1" ht="16.5" customHeight="1">
      <c r="B116" s="46"/>
      <c r="C116" s="233" t="s">
        <v>287</v>
      </c>
      <c r="D116" s="233" t="s">
        <v>153</v>
      </c>
      <c r="E116" s="234" t="s">
        <v>920</v>
      </c>
      <c r="F116" s="235" t="s">
        <v>921</v>
      </c>
      <c r="G116" s="236" t="s">
        <v>189</v>
      </c>
      <c r="H116" s="237">
        <v>8</v>
      </c>
      <c r="I116" s="238"/>
      <c r="J116" s="239">
        <f>ROUND(I116*H116,2)</f>
        <v>0</v>
      </c>
      <c r="K116" s="235" t="s">
        <v>21</v>
      </c>
      <c r="L116" s="72"/>
      <c r="M116" s="240" t="s">
        <v>21</v>
      </c>
      <c r="N116" s="241" t="s">
        <v>42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158</v>
      </c>
      <c r="AT116" s="24" t="s">
        <v>153</v>
      </c>
      <c r="AU116" s="24" t="s">
        <v>71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79</v>
      </c>
      <c r="BK116" s="244">
        <f>ROUND(I116*H116,2)</f>
        <v>0</v>
      </c>
      <c r="BL116" s="24" t="s">
        <v>158</v>
      </c>
      <c r="BM116" s="24" t="s">
        <v>565</v>
      </c>
    </row>
    <row r="117" spans="2:65" s="1" customFormat="1" ht="16.5" customHeight="1">
      <c r="B117" s="46"/>
      <c r="C117" s="259" t="s">
        <v>291</v>
      </c>
      <c r="D117" s="259" t="s">
        <v>189</v>
      </c>
      <c r="E117" s="260" t="s">
        <v>922</v>
      </c>
      <c r="F117" s="261" t="s">
        <v>923</v>
      </c>
      <c r="G117" s="262" t="s">
        <v>189</v>
      </c>
      <c r="H117" s="263">
        <v>8</v>
      </c>
      <c r="I117" s="264"/>
      <c r="J117" s="265">
        <f>ROUND(I117*H117,2)</f>
        <v>0</v>
      </c>
      <c r="K117" s="261" t="s">
        <v>21</v>
      </c>
      <c r="L117" s="266"/>
      <c r="M117" s="267" t="s">
        <v>21</v>
      </c>
      <c r="N117" s="268" t="s">
        <v>42</v>
      </c>
      <c r="O117" s="47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4" t="s">
        <v>193</v>
      </c>
      <c r="AT117" s="24" t="s">
        <v>189</v>
      </c>
      <c r="AU117" s="24" t="s">
        <v>71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79</v>
      </c>
      <c r="BK117" s="244">
        <f>ROUND(I117*H117,2)</f>
        <v>0</v>
      </c>
      <c r="BL117" s="24" t="s">
        <v>158</v>
      </c>
      <c r="BM117" s="24" t="s">
        <v>574</v>
      </c>
    </row>
    <row r="118" spans="2:65" s="1" customFormat="1" ht="16.5" customHeight="1">
      <c r="B118" s="46"/>
      <c r="C118" s="233" t="s">
        <v>295</v>
      </c>
      <c r="D118" s="233" t="s">
        <v>153</v>
      </c>
      <c r="E118" s="234" t="s">
        <v>691</v>
      </c>
      <c r="F118" s="235" t="s">
        <v>692</v>
      </c>
      <c r="G118" s="236" t="s">
        <v>693</v>
      </c>
      <c r="H118" s="237">
        <v>5</v>
      </c>
      <c r="I118" s="238"/>
      <c r="J118" s="239">
        <f>ROUND(I118*H118,2)</f>
        <v>0</v>
      </c>
      <c r="K118" s="235" t="s">
        <v>21</v>
      </c>
      <c r="L118" s="72"/>
      <c r="M118" s="240" t="s">
        <v>21</v>
      </c>
      <c r="N118" s="241" t="s">
        <v>42</v>
      </c>
      <c r="O118" s="47"/>
      <c r="P118" s="242">
        <f>O118*H118</f>
        <v>0</v>
      </c>
      <c r="Q118" s="242">
        <v>0</v>
      </c>
      <c r="R118" s="242">
        <f>Q118*H118</f>
        <v>0</v>
      </c>
      <c r="S118" s="242">
        <v>0</v>
      </c>
      <c r="T118" s="243">
        <f>S118*H118</f>
        <v>0</v>
      </c>
      <c r="AR118" s="24" t="s">
        <v>158</v>
      </c>
      <c r="AT118" s="24" t="s">
        <v>153</v>
      </c>
      <c r="AU118" s="24" t="s">
        <v>71</v>
      </c>
      <c r="AY118" s="24" t="s">
        <v>151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79</v>
      </c>
      <c r="BK118" s="244">
        <f>ROUND(I118*H118,2)</f>
        <v>0</v>
      </c>
      <c r="BL118" s="24" t="s">
        <v>158</v>
      </c>
      <c r="BM118" s="24" t="s">
        <v>583</v>
      </c>
    </row>
    <row r="119" spans="2:65" s="1" customFormat="1" ht="16.5" customHeight="1">
      <c r="B119" s="46"/>
      <c r="C119" s="233" t="s">
        <v>302</v>
      </c>
      <c r="D119" s="233" t="s">
        <v>153</v>
      </c>
      <c r="E119" s="234" t="s">
        <v>694</v>
      </c>
      <c r="F119" s="235" t="s">
        <v>695</v>
      </c>
      <c r="G119" s="236" t="s">
        <v>693</v>
      </c>
      <c r="H119" s="237">
        <v>5</v>
      </c>
      <c r="I119" s="238"/>
      <c r="J119" s="239">
        <f>ROUND(I119*H119,2)</f>
        <v>0</v>
      </c>
      <c r="K119" s="235" t="s">
        <v>21</v>
      </c>
      <c r="L119" s="72"/>
      <c r="M119" s="240" t="s">
        <v>21</v>
      </c>
      <c r="N119" s="241" t="s">
        <v>42</v>
      </c>
      <c r="O119" s="47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4" t="s">
        <v>158</v>
      </c>
      <c r="AT119" s="24" t="s">
        <v>153</v>
      </c>
      <c r="AU119" s="24" t="s">
        <v>71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79</v>
      </c>
      <c r="BK119" s="244">
        <f>ROUND(I119*H119,2)</f>
        <v>0</v>
      </c>
      <c r="BL119" s="24" t="s">
        <v>158</v>
      </c>
      <c r="BM119" s="24" t="s">
        <v>591</v>
      </c>
    </row>
    <row r="120" spans="2:65" s="1" customFormat="1" ht="16.5" customHeight="1">
      <c r="B120" s="46"/>
      <c r="C120" s="259" t="s">
        <v>309</v>
      </c>
      <c r="D120" s="259" t="s">
        <v>189</v>
      </c>
      <c r="E120" s="260" t="s">
        <v>696</v>
      </c>
      <c r="F120" s="261" t="s">
        <v>697</v>
      </c>
      <c r="G120" s="262" t="s">
        <v>698</v>
      </c>
      <c r="H120" s="263">
        <v>21.1</v>
      </c>
      <c r="I120" s="264"/>
      <c r="J120" s="265">
        <f>ROUND(I120*H120,2)</f>
        <v>0</v>
      </c>
      <c r="K120" s="261" t="s">
        <v>21</v>
      </c>
      <c r="L120" s="266"/>
      <c r="M120" s="267" t="s">
        <v>21</v>
      </c>
      <c r="N120" s="268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193</v>
      </c>
      <c r="AT120" s="24" t="s">
        <v>189</v>
      </c>
      <c r="AU120" s="24" t="s">
        <v>71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604</v>
      </c>
    </row>
    <row r="121" spans="2:51" s="12" customFormat="1" ht="13.5">
      <c r="B121" s="248"/>
      <c r="C121" s="249"/>
      <c r="D121" s="245" t="s">
        <v>162</v>
      </c>
      <c r="E121" s="250" t="s">
        <v>21</v>
      </c>
      <c r="F121" s="251" t="s">
        <v>1103</v>
      </c>
      <c r="G121" s="249"/>
      <c r="H121" s="252">
        <v>21.1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162</v>
      </c>
      <c r="AU121" s="258" t="s">
        <v>71</v>
      </c>
      <c r="AV121" s="12" t="s">
        <v>81</v>
      </c>
      <c r="AW121" s="12" t="s">
        <v>35</v>
      </c>
      <c r="AX121" s="12" t="s">
        <v>71</v>
      </c>
      <c r="AY121" s="258" t="s">
        <v>151</v>
      </c>
    </row>
    <row r="122" spans="2:51" s="14" customFormat="1" ht="13.5">
      <c r="B122" s="283"/>
      <c r="C122" s="284"/>
      <c r="D122" s="245" t="s">
        <v>162</v>
      </c>
      <c r="E122" s="285" t="s">
        <v>21</v>
      </c>
      <c r="F122" s="286" t="s">
        <v>430</v>
      </c>
      <c r="G122" s="284"/>
      <c r="H122" s="287">
        <v>21.1</v>
      </c>
      <c r="I122" s="288"/>
      <c r="J122" s="284"/>
      <c r="K122" s="284"/>
      <c r="L122" s="289"/>
      <c r="M122" s="290"/>
      <c r="N122" s="291"/>
      <c r="O122" s="291"/>
      <c r="P122" s="291"/>
      <c r="Q122" s="291"/>
      <c r="R122" s="291"/>
      <c r="S122" s="291"/>
      <c r="T122" s="292"/>
      <c r="AT122" s="293" t="s">
        <v>162</v>
      </c>
      <c r="AU122" s="293" t="s">
        <v>71</v>
      </c>
      <c r="AV122" s="14" t="s">
        <v>158</v>
      </c>
      <c r="AW122" s="14" t="s">
        <v>35</v>
      </c>
      <c r="AX122" s="14" t="s">
        <v>79</v>
      </c>
      <c r="AY122" s="293" t="s">
        <v>151</v>
      </c>
    </row>
    <row r="123" spans="2:65" s="1" customFormat="1" ht="16.5" customHeight="1">
      <c r="B123" s="46"/>
      <c r="C123" s="259" t="s">
        <v>317</v>
      </c>
      <c r="D123" s="259" t="s">
        <v>189</v>
      </c>
      <c r="E123" s="260" t="s">
        <v>700</v>
      </c>
      <c r="F123" s="261" t="s">
        <v>701</v>
      </c>
      <c r="G123" s="262" t="s">
        <v>698</v>
      </c>
      <c r="H123" s="263">
        <v>640.6</v>
      </c>
      <c r="I123" s="264"/>
      <c r="J123" s="265">
        <f>ROUND(I123*H123,2)</f>
        <v>0</v>
      </c>
      <c r="K123" s="261" t="s">
        <v>21</v>
      </c>
      <c r="L123" s="266"/>
      <c r="M123" s="267" t="s">
        <v>21</v>
      </c>
      <c r="N123" s="268" t="s">
        <v>42</v>
      </c>
      <c r="O123" s="47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4" t="s">
        <v>193</v>
      </c>
      <c r="AT123" s="24" t="s">
        <v>189</v>
      </c>
      <c r="AU123" s="24" t="s">
        <v>71</v>
      </c>
      <c r="AY123" s="24" t="s">
        <v>151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79</v>
      </c>
      <c r="BK123" s="244">
        <f>ROUND(I123*H123,2)</f>
        <v>0</v>
      </c>
      <c r="BL123" s="24" t="s">
        <v>158</v>
      </c>
      <c r="BM123" s="24" t="s">
        <v>618</v>
      </c>
    </row>
    <row r="124" spans="2:51" s="12" customFormat="1" ht="13.5">
      <c r="B124" s="248"/>
      <c r="C124" s="249"/>
      <c r="D124" s="245" t="s">
        <v>162</v>
      </c>
      <c r="E124" s="250" t="s">
        <v>21</v>
      </c>
      <c r="F124" s="251" t="s">
        <v>1104</v>
      </c>
      <c r="G124" s="249"/>
      <c r="H124" s="252">
        <v>640.6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162</v>
      </c>
      <c r="AU124" s="258" t="s">
        <v>71</v>
      </c>
      <c r="AV124" s="12" t="s">
        <v>81</v>
      </c>
      <c r="AW124" s="12" t="s">
        <v>35</v>
      </c>
      <c r="AX124" s="12" t="s">
        <v>71</v>
      </c>
      <c r="AY124" s="258" t="s">
        <v>151</v>
      </c>
    </row>
    <row r="125" spans="2:51" s="14" customFormat="1" ht="13.5">
      <c r="B125" s="283"/>
      <c r="C125" s="284"/>
      <c r="D125" s="245" t="s">
        <v>162</v>
      </c>
      <c r="E125" s="285" t="s">
        <v>21</v>
      </c>
      <c r="F125" s="286" t="s">
        <v>430</v>
      </c>
      <c r="G125" s="284"/>
      <c r="H125" s="287">
        <v>640.6</v>
      </c>
      <c r="I125" s="288"/>
      <c r="J125" s="284"/>
      <c r="K125" s="284"/>
      <c r="L125" s="289"/>
      <c r="M125" s="290"/>
      <c r="N125" s="291"/>
      <c r="O125" s="291"/>
      <c r="P125" s="291"/>
      <c r="Q125" s="291"/>
      <c r="R125" s="291"/>
      <c r="S125" s="291"/>
      <c r="T125" s="292"/>
      <c r="AT125" s="293" t="s">
        <v>162</v>
      </c>
      <c r="AU125" s="293" t="s">
        <v>71</v>
      </c>
      <c r="AV125" s="14" t="s">
        <v>158</v>
      </c>
      <c r="AW125" s="14" t="s">
        <v>35</v>
      </c>
      <c r="AX125" s="14" t="s">
        <v>79</v>
      </c>
      <c r="AY125" s="293" t="s">
        <v>151</v>
      </c>
    </row>
    <row r="126" spans="2:65" s="1" customFormat="1" ht="16.5" customHeight="1">
      <c r="B126" s="46"/>
      <c r="C126" s="259" t="s">
        <v>324</v>
      </c>
      <c r="D126" s="259" t="s">
        <v>189</v>
      </c>
      <c r="E126" s="260" t="s">
        <v>703</v>
      </c>
      <c r="F126" s="261" t="s">
        <v>704</v>
      </c>
      <c r="G126" s="262" t="s">
        <v>698</v>
      </c>
      <c r="H126" s="263">
        <v>2164.05</v>
      </c>
      <c r="I126" s="264"/>
      <c r="J126" s="265">
        <f>ROUND(I126*H126,2)</f>
        <v>0</v>
      </c>
      <c r="K126" s="261" t="s">
        <v>21</v>
      </c>
      <c r="L126" s="266"/>
      <c r="M126" s="267" t="s">
        <v>21</v>
      </c>
      <c r="N126" s="268" t="s">
        <v>42</v>
      </c>
      <c r="O126" s="47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AR126" s="24" t="s">
        <v>193</v>
      </c>
      <c r="AT126" s="24" t="s">
        <v>189</v>
      </c>
      <c r="AU126" s="24" t="s">
        <v>71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79</v>
      </c>
      <c r="BK126" s="244">
        <f>ROUND(I126*H126,2)</f>
        <v>0</v>
      </c>
      <c r="BL126" s="24" t="s">
        <v>158</v>
      </c>
      <c r="BM126" s="24" t="s">
        <v>624</v>
      </c>
    </row>
    <row r="127" spans="2:51" s="12" customFormat="1" ht="13.5">
      <c r="B127" s="248"/>
      <c r="C127" s="249"/>
      <c r="D127" s="245" t="s">
        <v>162</v>
      </c>
      <c r="E127" s="250" t="s">
        <v>21</v>
      </c>
      <c r="F127" s="251" t="s">
        <v>1105</v>
      </c>
      <c r="G127" s="249"/>
      <c r="H127" s="252">
        <v>2164.05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162</v>
      </c>
      <c r="AU127" s="258" t="s">
        <v>71</v>
      </c>
      <c r="AV127" s="12" t="s">
        <v>81</v>
      </c>
      <c r="AW127" s="12" t="s">
        <v>35</v>
      </c>
      <c r="AX127" s="12" t="s">
        <v>71</v>
      </c>
      <c r="AY127" s="258" t="s">
        <v>151</v>
      </c>
    </row>
    <row r="128" spans="2:51" s="14" customFormat="1" ht="13.5">
      <c r="B128" s="283"/>
      <c r="C128" s="284"/>
      <c r="D128" s="245" t="s">
        <v>162</v>
      </c>
      <c r="E128" s="285" t="s">
        <v>21</v>
      </c>
      <c r="F128" s="286" t="s">
        <v>430</v>
      </c>
      <c r="G128" s="284"/>
      <c r="H128" s="287">
        <v>2164.05</v>
      </c>
      <c r="I128" s="288"/>
      <c r="J128" s="284"/>
      <c r="K128" s="284"/>
      <c r="L128" s="289"/>
      <c r="M128" s="290"/>
      <c r="N128" s="291"/>
      <c r="O128" s="291"/>
      <c r="P128" s="291"/>
      <c r="Q128" s="291"/>
      <c r="R128" s="291"/>
      <c r="S128" s="291"/>
      <c r="T128" s="292"/>
      <c r="AT128" s="293" t="s">
        <v>162</v>
      </c>
      <c r="AU128" s="293" t="s">
        <v>71</v>
      </c>
      <c r="AV128" s="14" t="s">
        <v>158</v>
      </c>
      <c r="AW128" s="14" t="s">
        <v>35</v>
      </c>
      <c r="AX128" s="14" t="s">
        <v>79</v>
      </c>
      <c r="AY128" s="293" t="s">
        <v>151</v>
      </c>
    </row>
    <row r="129" spans="2:65" s="1" customFormat="1" ht="16.5" customHeight="1">
      <c r="B129" s="46"/>
      <c r="C129" s="259" t="s">
        <v>328</v>
      </c>
      <c r="D129" s="259" t="s">
        <v>189</v>
      </c>
      <c r="E129" s="260" t="s">
        <v>706</v>
      </c>
      <c r="F129" s="261" t="s">
        <v>707</v>
      </c>
      <c r="G129" s="262" t="s">
        <v>693</v>
      </c>
      <c r="H129" s="263">
        <v>0.75</v>
      </c>
      <c r="I129" s="264"/>
      <c r="J129" s="265">
        <f>ROUND(I129*H129,2)</f>
        <v>0</v>
      </c>
      <c r="K129" s="261" t="s">
        <v>21</v>
      </c>
      <c r="L129" s="266"/>
      <c r="M129" s="267" t="s">
        <v>21</v>
      </c>
      <c r="N129" s="268" t="s">
        <v>42</v>
      </c>
      <c r="O129" s="47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4" t="s">
        <v>193</v>
      </c>
      <c r="AT129" s="24" t="s">
        <v>189</v>
      </c>
      <c r="AU129" s="24" t="s">
        <v>71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79</v>
      </c>
      <c r="BK129" s="244">
        <f>ROUND(I129*H129,2)</f>
        <v>0</v>
      </c>
      <c r="BL129" s="24" t="s">
        <v>158</v>
      </c>
      <c r="BM129" s="24" t="s">
        <v>631</v>
      </c>
    </row>
    <row r="130" spans="2:51" s="12" customFormat="1" ht="13.5">
      <c r="B130" s="248"/>
      <c r="C130" s="249"/>
      <c r="D130" s="245" t="s">
        <v>162</v>
      </c>
      <c r="E130" s="250" t="s">
        <v>21</v>
      </c>
      <c r="F130" s="251" t="s">
        <v>1106</v>
      </c>
      <c r="G130" s="249"/>
      <c r="H130" s="252">
        <v>0.75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162</v>
      </c>
      <c r="AU130" s="258" t="s">
        <v>71</v>
      </c>
      <c r="AV130" s="12" t="s">
        <v>81</v>
      </c>
      <c r="AW130" s="12" t="s">
        <v>35</v>
      </c>
      <c r="AX130" s="12" t="s">
        <v>71</v>
      </c>
      <c r="AY130" s="258" t="s">
        <v>151</v>
      </c>
    </row>
    <row r="131" spans="2:51" s="14" customFormat="1" ht="13.5">
      <c r="B131" s="283"/>
      <c r="C131" s="284"/>
      <c r="D131" s="245" t="s">
        <v>162</v>
      </c>
      <c r="E131" s="285" t="s">
        <v>21</v>
      </c>
      <c r="F131" s="286" t="s">
        <v>430</v>
      </c>
      <c r="G131" s="284"/>
      <c r="H131" s="287">
        <v>0.75</v>
      </c>
      <c r="I131" s="288"/>
      <c r="J131" s="284"/>
      <c r="K131" s="284"/>
      <c r="L131" s="289"/>
      <c r="M131" s="290"/>
      <c r="N131" s="291"/>
      <c r="O131" s="291"/>
      <c r="P131" s="291"/>
      <c r="Q131" s="291"/>
      <c r="R131" s="291"/>
      <c r="S131" s="291"/>
      <c r="T131" s="292"/>
      <c r="AT131" s="293" t="s">
        <v>162</v>
      </c>
      <c r="AU131" s="293" t="s">
        <v>71</v>
      </c>
      <c r="AV131" s="14" t="s">
        <v>158</v>
      </c>
      <c r="AW131" s="14" t="s">
        <v>35</v>
      </c>
      <c r="AX131" s="14" t="s">
        <v>79</v>
      </c>
      <c r="AY131" s="293" t="s">
        <v>151</v>
      </c>
    </row>
    <row r="132" spans="2:65" s="1" customFormat="1" ht="16.5" customHeight="1">
      <c r="B132" s="46"/>
      <c r="C132" s="233" t="s">
        <v>333</v>
      </c>
      <c r="D132" s="233" t="s">
        <v>153</v>
      </c>
      <c r="E132" s="234" t="s">
        <v>1107</v>
      </c>
      <c r="F132" s="235" t="s">
        <v>1108</v>
      </c>
      <c r="G132" s="236" t="s">
        <v>693</v>
      </c>
      <c r="H132" s="237">
        <v>5</v>
      </c>
      <c r="I132" s="238"/>
      <c r="J132" s="239">
        <f>ROUND(I132*H132,2)</f>
        <v>0</v>
      </c>
      <c r="K132" s="235" t="s">
        <v>21</v>
      </c>
      <c r="L132" s="72"/>
      <c r="M132" s="240" t="s">
        <v>21</v>
      </c>
      <c r="N132" s="241" t="s">
        <v>42</v>
      </c>
      <c r="O132" s="47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AR132" s="24" t="s">
        <v>158</v>
      </c>
      <c r="AT132" s="24" t="s">
        <v>153</v>
      </c>
      <c r="AU132" s="24" t="s">
        <v>71</v>
      </c>
      <c r="AY132" s="24" t="s">
        <v>151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4" t="s">
        <v>79</v>
      </c>
      <c r="BK132" s="244">
        <f>ROUND(I132*H132,2)</f>
        <v>0</v>
      </c>
      <c r="BL132" s="24" t="s">
        <v>158</v>
      </c>
      <c r="BM132" s="24" t="s">
        <v>639</v>
      </c>
    </row>
    <row r="133" spans="2:65" s="1" customFormat="1" ht="16.5" customHeight="1">
      <c r="B133" s="46"/>
      <c r="C133" s="259" t="s">
        <v>339</v>
      </c>
      <c r="D133" s="259" t="s">
        <v>189</v>
      </c>
      <c r="E133" s="260" t="s">
        <v>696</v>
      </c>
      <c r="F133" s="261" t="s">
        <v>697</v>
      </c>
      <c r="G133" s="262" t="s">
        <v>698</v>
      </c>
      <c r="H133" s="263">
        <v>21.1</v>
      </c>
      <c r="I133" s="264"/>
      <c r="J133" s="265">
        <f>ROUND(I133*H133,2)</f>
        <v>0</v>
      </c>
      <c r="K133" s="261" t="s">
        <v>21</v>
      </c>
      <c r="L133" s="266"/>
      <c r="M133" s="267" t="s">
        <v>21</v>
      </c>
      <c r="N133" s="268" t="s">
        <v>42</v>
      </c>
      <c r="O133" s="47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4" t="s">
        <v>193</v>
      </c>
      <c r="AT133" s="24" t="s">
        <v>189</v>
      </c>
      <c r="AU133" s="24" t="s">
        <v>71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79</v>
      </c>
      <c r="BK133" s="244">
        <f>ROUND(I133*H133,2)</f>
        <v>0</v>
      </c>
      <c r="BL133" s="24" t="s">
        <v>158</v>
      </c>
      <c r="BM133" s="24" t="s">
        <v>649</v>
      </c>
    </row>
    <row r="134" spans="2:51" s="12" customFormat="1" ht="13.5">
      <c r="B134" s="248"/>
      <c r="C134" s="249"/>
      <c r="D134" s="245" t="s">
        <v>162</v>
      </c>
      <c r="E134" s="250" t="s">
        <v>21</v>
      </c>
      <c r="F134" s="251" t="s">
        <v>1103</v>
      </c>
      <c r="G134" s="249"/>
      <c r="H134" s="252">
        <v>21.1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162</v>
      </c>
      <c r="AU134" s="258" t="s">
        <v>71</v>
      </c>
      <c r="AV134" s="12" t="s">
        <v>81</v>
      </c>
      <c r="AW134" s="12" t="s">
        <v>35</v>
      </c>
      <c r="AX134" s="12" t="s">
        <v>71</v>
      </c>
      <c r="AY134" s="258" t="s">
        <v>151</v>
      </c>
    </row>
    <row r="135" spans="2:51" s="14" customFormat="1" ht="13.5">
      <c r="B135" s="283"/>
      <c r="C135" s="284"/>
      <c r="D135" s="245" t="s">
        <v>162</v>
      </c>
      <c r="E135" s="285" t="s">
        <v>21</v>
      </c>
      <c r="F135" s="286" t="s">
        <v>430</v>
      </c>
      <c r="G135" s="284"/>
      <c r="H135" s="287">
        <v>21.1</v>
      </c>
      <c r="I135" s="288"/>
      <c r="J135" s="284"/>
      <c r="K135" s="284"/>
      <c r="L135" s="289"/>
      <c r="M135" s="290"/>
      <c r="N135" s="291"/>
      <c r="O135" s="291"/>
      <c r="P135" s="291"/>
      <c r="Q135" s="291"/>
      <c r="R135" s="291"/>
      <c r="S135" s="291"/>
      <c r="T135" s="292"/>
      <c r="AT135" s="293" t="s">
        <v>162</v>
      </c>
      <c r="AU135" s="293" t="s">
        <v>71</v>
      </c>
      <c r="AV135" s="14" t="s">
        <v>158</v>
      </c>
      <c r="AW135" s="14" t="s">
        <v>35</v>
      </c>
      <c r="AX135" s="14" t="s">
        <v>79</v>
      </c>
      <c r="AY135" s="293" t="s">
        <v>151</v>
      </c>
    </row>
    <row r="136" spans="2:65" s="1" customFormat="1" ht="16.5" customHeight="1">
      <c r="B136" s="46"/>
      <c r="C136" s="259" t="s">
        <v>343</v>
      </c>
      <c r="D136" s="259" t="s">
        <v>189</v>
      </c>
      <c r="E136" s="260" t="s">
        <v>700</v>
      </c>
      <c r="F136" s="261" t="s">
        <v>701</v>
      </c>
      <c r="G136" s="262" t="s">
        <v>698</v>
      </c>
      <c r="H136" s="263">
        <v>640.6</v>
      </c>
      <c r="I136" s="264"/>
      <c r="J136" s="265">
        <f>ROUND(I136*H136,2)</f>
        <v>0</v>
      </c>
      <c r="K136" s="261" t="s">
        <v>21</v>
      </c>
      <c r="L136" s="266"/>
      <c r="M136" s="267" t="s">
        <v>21</v>
      </c>
      <c r="N136" s="268" t="s">
        <v>42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193</v>
      </c>
      <c r="AT136" s="24" t="s">
        <v>189</v>
      </c>
      <c r="AU136" s="24" t="s">
        <v>71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660</v>
      </c>
    </row>
    <row r="137" spans="2:51" s="12" customFormat="1" ht="13.5">
      <c r="B137" s="248"/>
      <c r="C137" s="249"/>
      <c r="D137" s="245" t="s">
        <v>162</v>
      </c>
      <c r="E137" s="250" t="s">
        <v>21</v>
      </c>
      <c r="F137" s="251" t="s">
        <v>1104</v>
      </c>
      <c r="G137" s="249"/>
      <c r="H137" s="252">
        <v>640.6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162</v>
      </c>
      <c r="AU137" s="258" t="s">
        <v>71</v>
      </c>
      <c r="AV137" s="12" t="s">
        <v>81</v>
      </c>
      <c r="AW137" s="12" t="s">
        <v>35</v>
      </c>
      <c r="AX137" s="12" t="s">
        <v>71</v>
      </c>
      <c r="AY137" s="258" t="s">
        <v>151</v>
      </c>
    </row>
    <row r="138" spans="2:51" s="14" customFormat="1" ht="13.5">
      <c r="B138" s="283"/>
      <c r="C138" s="284"/>
      <c r="D138" s="245" t="s">
        <v>162</v>
      </c>
      <c r="E138" s="285" t="s">
        <v>21</v>
      </c>
      <c r="F138" s="286" t="s">
        <v>430</v>
      </c>
      <c r="G138" s="284"/>
      <c r="H138" s="287">
        <v>640.6</v>
      </c>
      <c r="I138" s="288"/>
      <c r="J138" s="284"/>
      <c r="K138" s="284"/>
      <c r="L138" s="289"/>
      <c r="M138" s="290"/>
      <c r="N138" s="291"/>
      <c r="O138" s="291"/>
      <c r="P138" s="291"/>
      <c r="Q138" s="291"/>
      <c r="R138" s="291"/>
      <c r="S138" s="291"/>
      <c r="T138" s="292"/>
      <c r="AT138" s="293" t="s">
        <v>162</v>
      </c>
      <c r="AU138" s="293" t="s">
        <v>71</v>
      </c>
      <c r="AV138" s="14" t="s">
        <v>158</v>
      </c>
      <c r="AW138" s="14" t="s">
        <v>35</v>
      </c>
      <c r="AX138" s="14" t="s">
        <v>79</v>
      </c>
      <c r="AY138" s="293" t="s">
        <v>151</v>
      </c>
    </row>
    <row r="139" spans="2:65" s="1" customFormat="1" ht="16.5" customHeight="1">
      <c r="B139" s="46"/>
      <c r="C139" s="259" t="s">
        <v>494</v>
      </c>
      <c r="D139" s="259" t="s">
        <v>189</v>
      </c>
      <c r="E139" s="260" t="s">
        <v>703</v>
      </c>
      <c r="F139" s="261" t="s">
        <v>704</v>
      </c>
      <c r="G139" s="262" t="s">
        <v>698</v>
      </c>
      <c r="H139" s="263">
        <v>2164.05</v>
      </c>
      <c r="I139" s="264"/>
      <c r="J139" s="265">
        <f>ROUND(I139*H139,2)</f>
        <v>0</v>
      </c>
      <c r="K139" s="261" t="s">
        <v>21</v>
      </c>
      <c r="L139" s="266"/>
      <c r="M139" s="267" t="s">
        <v>21</v>
      </c>
      <c r="N139" s="268" t="s">
        <v>42</v>
      </c>
      <c r="O139" s="47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4" t="s">
        <v>193</v>
      </c>
      <c r="AT139" s="24" t="s">
        <v>189</v>
      </c>
      <c r="AU139" s="24" t="s">
        <v>71</v>
      </c>
      <c r="AY139" s="24" t="s">
        <v>151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79</v>
      </c>
      <c r="BK139" s="244">
        <f>ROUND(I139*H139,2)</f>
        <v>0</v>
      </c>
      <c r="BL139" s="24" t="s">
        <v>158</v>
      </c>
      <c r="BM139" s="24" t="s">
        <v>664</v>
      </c>
    </row>
    <row r="140" spans="2:51" s="12" customFormat="1" ht="13.5">
      <c r="B140" s="248"/>
      <c r="C140" s="249"/>
      <c r="D140" s="245" t="s">
        <v>162</v>
      </c>
      <c r="E140" s="250" t="s">
        <v>21</v>
      </c>
      <c r="F140" s="251" t="s">
        <v>1105</v>
      </c>
      <c r="G140" s="249"/>
      <c r="H140" s="252">
        <v>2164.05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162</v>
      </c>
      <c r="AU140" s="258" t="s">
        <v>71</v>
      </c>
      <c r="AV140" s="12" t="s">
        <v>81</v>
      </c>
      <c r="AW140" s="12" t="s">
        <v>35</v>
      </c>
      <c r="AX140" s="12" t="s">
        <v>71</v>
      </c>
      <c r="AY140" s="258" t="s">
        <v>151</v>
      </c>
    </row>
    <row r="141" spans="2:51" s="14" customFormat="1" ht="13.5">
      <c r="B141" s="283"/>
      <c r="C141" s="284"/>
      <c r="D141" s="245" t="s">
        <v>162</v>
      </c>
      <c r="E141" s="285" t="s">
        <v>21</v>
      </c>
      <c r="F141" s="286" t="s">
        <v>430</v>
      </c>
      <c r="G141" s="284"/>
      <c r="H141" s="287">
        <v>2164.05</v>
      </c>
      <c r="I141" s="288"/>
      <c r="J141" s="284"/>
      <c r="K141" s="284"/>
      <c r="L141" s="289"/>
      <c r="M141" s="290"/>
      <c r="N141" s="291"/>
      <c r="O141" s="291"/>
      <c r="P141" s="291"/>
      <c r="Q141" s="291"/>
      <c r="R141" s="291"/>
      <c r="S141" s="291"/>
      <c r="T141" s="292"/>
      <c r="AT141" s="293" t="s">
        <v>162</v>
      </c>
      <c r="AU141" s="293" t="s">
        <v>71</v>
      </c>
      <c r="AV141" s="14" t="s">
        <v>158</v>
      </c>
      <c r="AW141" s="14" t="s">
        <v>35</v>
      </c>
      <c r="AX141" s="14" t="s">
        <v>79</v>
      </c>
      <c r="AY141" s="293" t="s">
        <v>151</v>
      </c>
    </row>
    <row r="142" spans="2:65" s="1" customFormat="1" ht="16.5" customHeight="1">
      <c r="B142" s="46"/>
      <c r="C142" s="259" t="s">
        <v>498</v>
      </c>
      <c r="D142" s="259" t="s">
        <v>189</v>
      </c>
      <c r="E142" s="260" t="s">
        <v>706</v>
      </c>
      <c r="F142" s="261" t="s">
        <v>707</v>
      </c>
      <c r="G142" s="262" t="s">
        <v>693</v>
      </c>
      <c r="H142" s="263">
        <v>5.25</v>
      </c>
      <c r="I142" s="264"/>
      <c r="J142" s="265">
        <f>ROUND(I142*H142,2)</f>
        <v>0</v>
      </c>
      <c r="K142" s="261" t="s">
        <v>21</v>
      </c>
      <c r="L142" s="266"/>
      <c r="M142" s="267" t="s">
        <v>21</v>
      </c>
      <c r="N142" s="268" t="s">
        <v>42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193</v>
      </c>
      <c r="AT142" s="24" t="s">
        <v>189</v>
      </c>
      <c r="AU142" s="24" t="s">
        <v>71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79</v>
      </c>
      <c r="BK142" s="244">
        <f>ROUND(I142*H142,2)</f>
        <v>0</v>
      </c>
      <c r="BL142" s="24" t="s">
        <v>158</v>
      </c>
      <c r="BM142" s="24" t="s">
        <v>669</v>
      </c>
    </row>
    <row r="143" spans="2:51" s="12" customFormat="1" ht="13.5">
      <c r="B143" s="248"/>
      <c r="C143" s="249"/>
      <c r="D143" s="245" t="s">
        <v>162</v>
      </c>
      <c r="E143" s="250" t="s">
        <v>21</v>
      </c>
      <c r="F143" s="251" t="s">
        <v>970</v>
      </c>
      <c r="G143" s="249"/>
      <c r="H143" s="252">
        <v>5.25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162</v>
      </c>
      <c r="AU143" s="258" t="s">
        <v>71</v>
      </c>
      <c r="AV143" s="12" t="s">
        <v>81</v>
      </c>
      <c r="AW143" s="12" t="s">
        <v>35</v>
      </c>
      <c r="AX143" s="12" t="s">
        <v>71</v>
      </c>
      <c r="AY143" s="258" t="s">
        <v>151</v>
      </c>
    </row>
    <row r="144" spans="2:51" s="14" customFormat="1" ht="13.5">
      <c r="B144" s="283"/>
      <c r="C144" s="284"/>
      <c r="D144" s="245" t="s">
        <v>162</v>
      </c>
      <c r="E144" s="285" t="s">
        <v>21</v>
      </c>
      <c r="F144" s="286" t="s">
        <v>430</v>
      </c>
      <c r="G144" s="284"/>
      <c r="H144" s="287">
        <v>5.25</v>
      </c>
      <c r="I144" s="288"/>
      <c r="J144" s="284"/>
      <c r="K144" s="284"/>
      <c r="L144" s="289"/>
      <c r="M144" s="290"/>
      <c r="N144" s="291"/>
      <c r="O144" s="291"/>
      <c r="P144" s="291"/>
      <c r="Q144" s="291"/>
      <c r="R144" s="291"/>
      <c r="S144" s="291"/>
      <c r="T144" s="292"/>
      <c r="AT144" s="293" t="s">
        <v>162</v>
      </c>
      <c r="AU144" s="293" t="s">
        <v>71</v>
      </c>
      <c r="AV144" s="14" t="s">
        <v>158</v>
      </c>
      <c r="AW144" s="14" t="s">
        <v>35</v>
      </c>
      <c r="AX144" s="14" t="s">
        <v>79</v>
      </c>
      <c r="AY144" s="293" t="s">
        <v>151</v>
      </c>
    </row>
    <row r="145" spans="2:65" s="1" customFormat="1" ht="16.5" customHeight="1">
      <c r="B145" s="46"/>
      <c r="C145" s="233" t="s">
        <v>502</v>
      </c>
      <c r="D145" s="233" t="s">
        <v>153</v>
      </c>
      <c r="E145" s="234" t="s">
        <v>709</v>
      </c>
      <c r="F145" s="235" t="s">
        <v>710</v>
      </c>
      <c r="G145" s="236" t="s">
        <v>693</v>
      </c>
      <c r="H145" s="237">
        <v>5</v>
      </c>
      <c r="I145" s="238"/>
      <c r="J145" s="239">
        <f>ROUND(I145*H145,2)</f>
        <v>0</v>
      </c>
      <c r="K145" s="235" t="s">
        <v>21</v>
      </c>
      <c r="L145" s="72"/>
      <c r="M145" s="240" t="s">
        <v>21</v>
      </c>
      <c r="N145" s="241" t="s">
        <v>42</v>
      </c>
      <c r="O145" s="47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AR145" s="24" t="s">
        <v>158</v>
      </c>
      <c r="AT145" s="24" t="s">
        <v>153</v>
      </c>
      <c r="AU145" s="24" t="s">
        <v>71</v>
      </c>
      <c r="AY145" s="24" t="s">
        <v>151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4" t="s">
        <v>79</v>
      </c>
      <c r="BK145" s="244">
        <f>ROUND(I145*H145,2)</f>
        <v>0</v>
      </c>
      <c r="BL145" s="24" t="s">
        <v>158</v>
      </c>
      <c r="BM145" s="24" t="s">
        <v>679</v>
      </c>
    </row>
    <row r="146" spans="2:65" s="1" customFormat="1" ht="16.5" customHeight="1">
      <c r="B146" s="46"/>
      <c r="C146" s="233" t="s">
        <v>506</v>
      </c>
      <c r="D146" s="233" t="s">
        <v>153</v>
      </c>
      <c r="E146" s="234" t="s">
        <v>924</v>
      </c>
      <c r="F146" s="235" t="s">
        <v>925</v>
      </c>
      <c r="G146" s="236" t="s">
        <v>727</v>
      </c>
      <c r="H146" s="237">
        <v>4</v>
      </c>
      <c r="I146" s="238"/>
      <c r="J146" s="239">
        <f>ROUND(I146*H146,2)</f>
        <v>0</v>
      </c>
      <c r="K146" s="235" t="s">
        <v>21</v>
      </c>
      <c r="L146" s="72"/>
      <c r="M146" s="240" t="s">
        <v>21</v>
      </c>
      <c r="N146" s="241" t="s">
        <v>42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158</v>
      </c>
      <c r="AT146" s="24" t="s">
        <v>153</v>
      </c>
      <c r="AU146" s="24" t="s">
        <v>71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79</v>
      </c>
      <c r="BK146" s="244">
        <f>ROUND(I146*H146,2)</f>
        <v>0</v>
      </c>
      <c r="BL146" s="24" t="s">
        <v>158</v>
      </c>
      <c r="BM146" s="24" t="s">
        <v>773</v>
      </c>
    </row>
    <row r="147" spans="2:65" s="1" customFormat="1" ht="16.5" customHeight="1">
      <c r="B147" s="46"/>
      <c r="C147" s="233" t="s">
        <v>510</v>
      </c>
      <c r="D147" s="233" t="s">
        <v>153</v>
      </c>
      <c r="E147" s="234" t="s">
        <v>926</v>
      </c>
      <c r="F147" s="235" t="s">
        <v>927</v>
      </c>
      <c r="G147" s="236" t="s">
        <v>727</v>
      </c>
      <c r="H147" s="237">
        <v>4</v>
      </c>
      <c r="I147" s="238"/>
      <c r="J147" s="239">
        <f>ROUND(I147*H147,2)</f>
        <v>0</v>
      </c>
      <c r="K147" s="235" t="s">
        <v>21</v>
      </c>
      <c r="L147" s="72"/>
      <c r="M147" s="240" t="s">
        <v>21</v>
      </c>
      <c r="N147" s="241" t="s">
        <v>42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71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79</v>
      </c>
      <c r="BK147" s="244">
        <f>ROUND(I147*H147,2)</f>
        <v>0</v>
      </c>
      <c r="BL147" s="24" t="s">
        <v>158</v>
      </c>
      <c r="BM147" s="24" t="s">
        <v>777</v>
      </c>
    </row>
    <row r="148" spans="2:65" s="1" customFormat="1" ht="16.5" customHeight="1">
      <c r="B148" s="46"/>
      <c r="C148" s="259" t="s">
        <v>514</v>
      </c>
      <c r="D148" s="259" t="s">
        <v>189</v>
      </c>
      <c r="E148" s="260" t="s">
        <v>1109</v>
      </c>
      <c r="F148" s="261" t="s">
        <v>1110</v>
      </c>
      <c r="G148" s="262" t="s">
        <v>687</v>
      </c>
      <c r="H148" s="263">
        <v>1</v>
      </c>
      <c r="I148" s="264"/>
      <c r="J148" s="265">
        <f>ROUND(I148*H148,2)</f>
        <v>0</v>
      </c>
      <c r="K148" s="261" t="s">
        <v>21</v>
      </c>
      <c r="L148" s="266"/>
      <c r="M148" s="267" t="s">
        <v>21</v>
      </c>
      <c r="N148" s="268" t="s">
        <v>42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193</v>
      </c>
      <c r="AT148" s="24" t="s">
        <v>189</v>
      </c>
      <c r="AU148" s="24" t="s">
        <v>71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158</v>
      </c>
      <c r="BM148" s="24" t="s">
        <v>780</v>
      </c>
    </row>
    <row r="149" spans="2:65" s="1" customFormat="1" ht="16.5" customHeight="1">
      <c r="B149" s="46"/>
      <c r="C149" s="259" t="s">
        <v>518</v>
      </c>
      <c r="D149" s="259" t="s">
        <v>189</v>
      </c>
      <c r="E149" s="260" t="s">
        <v>962</v>
      </c>
      <c r="F149" s="261" t="s">
        <v>963</v>
      </c>
      <c r="G149" s="262" t="s">
        <v>687</v>
      </c>
      <c r="H149" s="263">
        <v>2</v>
      </c>
      <c r="I149" s="264"/>
      <c r="J149" s="265">
        <f>ROUND(I149*H149,2)</f>
        <v>0</v>
      </c>
      <c r="K149" s="261" t="s">
        <v>21</v>
      </c>
      <c r="L149" s="266"/>
      <c r="M149" s="267" t="s">
        <v>21</v>
      </c>
      <c r="N149" s="268" t="s">
        <v>42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193</v>
      </c>
      <c r="AT149" s="24" t="s">
        <v>189</v>
      </c>
      <c r="AU149" s="24" t="s">
        <v>71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79</v>
      </c>
      <c r="BK149" s="244">
        <f>ROUND(I149*H149,2)</f>
        <v>0</v>
      </c>
      <c r="BL149" s="24" t="s">
        <v>158</v>
      </c>
      <c r="BM149" s="24" t="s">
        <v>783</v>
      </c>
    </row>
    <row r="150" spans="2:47" s="1" customFormat="1" ht="13.5">
      <c r="B150" s="46"/>
      <c r="C150" s="74"/>
      <c r="D150" s="245" t="s">
        <v>160</v>
      </c>
      <c r="E150" s="74"/>
      <c r="F150" s="246" t="s">
        <v>736</v>
      </c>
      <c r="G150" s="74"/>
      <c r="H150" s="74"/>
      <c r="I150" s="203"/>
      <c r="J150" s="74"/>
      <c r="K150" s="74"/>
      <c r="L150" s="72"/>
      <c r="M150" s="247"/>
      <c r="N150" s="47"/>
      <c r="O150" s="47"/>
      <c r="P150" s="47"/>
      <c r="Q150" s="47"/>
      <c r="R150" s="47"/>
      <c r="S150" s="47"/>
      <c r="T150" s="95"/>
      <c r="AT150" s="24" t="s">
        <v>160</v>
      </c>
      <c r="AU150" s="24" t="s">
        <v>71</v>
      </c>
    </row>
    <row r="151" spans="2:65" s="1" customFormat="1" ht="16.5" customHeight="1">
      <c r="B151" s="46"/>
      <c r="C151" s="233" t="s">
        <v>522</v>
      </c>
      <c r="D151" s="233" t="s">
        <v>153</v>
      </c>
      <c r="E151" s="234" t="s">
        <v>803</v>
      </c>
      <c r="F151" s="235" t="s">
        <v>804</v>
      </c>
      <c r="G151" s="236" t="s">
        <v>189</v>
      </c>
      <c r="H151" s="237">
        <v>25</v>
      </c>
      <c r="I151" s="238"/>
      <c r="J151" s="239">
        <f>ROUND(I151*H151,2)</f>
        <v>0</v>
      </c>
      <c r="K151" s="235" t="s">
        <v>21</v>
      </c>
      <c r="L151" s="72"/>
      <c r="M151" s="240" t="s">
        <v>21</v>
      </c>
      <c r="N151" s="241" t="s">
        <v>42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71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79</v>
      </c>
      <c r="BK151" s="244">
        <f>ROUND(I151*H151,2)</f>
        <v>0</v>
      </c>
      <c r="BL151" s="24" t="s">
        <v>158</v>
      </c>
      <c r="BM151" s="24" t="s">
        <v>786</v>
      </c>
    </row>
    <row r="152" spans="2:65" s="1" customFormat="1" ht="16.5" customHeight="1">
      <c r="B152" s="46"/>
      <c r="C152" s="259" t="s">
        <v>526</v>
      </c>
      <c r="D152" s="259" t="s">
        <v>189</v>
      </c>
      <c r="E152" s="260" t="s">
        <v>806</v>
      </c>
      <c r="F152" s="261" t="s">
        <v>807</v>
      </c>
      <c r="G152" s="262" t="s">
        <v>698</v>
      </c>
      <c r="H152" s="263">
        <v>3200</v>
      </c>
      <c r="I152" s="264"/>
      <c r="J152" s="265">
        <f>ROUND(I152*H152,2)</f>
        <v>0</v>
      </c>
      <c r="K152" s="261" t="s">
        <v>21</v>
      </c>
      <c r="L152" s="266"/>
      <c r="M152" s="267" t="s">
        <v>21</v>
      </c>
      <c r="N152" s="268" t="s">
        <v>42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193</v>
      </c>
      <c r="AT152" s="24" t="s">
        <v>189</v>
      </c>
      <c r="AU152" s="24" t="s">
        <v>71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79</v>
      </c>
      <c r="BK152" s="244">
        <f>ROUND(I152*H152,2)</f>
        <v>0</v>
      </c>
      <c r="BL152" s="24" t="s">
        <v>158</v>
      </c>
      <c r="BM152" s="24" t="s">
        <v>789</v>
      </c>
    </row>
    <row r="153" spans="2:51" s="12" customFormat="1" ht="13.5">
      <c r="B153" s="248"/>
      <c r="C153" s="249"/>
      <c r="D153" s="245" t="s">
        <v>162</v>
      </c>
      <c r="E153" s="250" t="s">
        <v>21</v>
      </c>
      <c r="F153" s="251" t="s">
        <v>1111</v>
      </c>
      <c r="G153" s="249"/>
      <c r="H153" s="252">
        <v>3200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162</v>
      </c>
      <c r="AU153" s="258" t="s">
        <v>71</v>
      </c>
      <c r="AV153" s="12" t="s">
        <v>81</v>
      </c>
      <c r="AW153" s="12" t="s">
        <v>35</v>
      </c>
      <c r="AX153" s="12" t="s">
        <v>71</v>
      </c>
      <c r="AY153" s="258" t="s">
        <v>151</v>
      </c>
    </row>
    <row r="154" spans="2:51" s="14" customFormat="1" ht="13.5">
      <c r="B154" s="283"/>
      <c r="C154" s="284"/>
      <c r="D154" s="245" t="s">
        <v>162</v>
      </c>
      <c r="E154" s="285" t="s">
        <v>21</v>
      </c>
      <c r="F154" s="286" t="s">
        <v>430</v>
      </c>
      <c r="G154" s="284"/>
      <c r="H154" s="287">
        <v>3200</v>
      </c>
      <c r="I154" s="288"/>
      <c r="J154" s="284"/>
      <c r="K154" s="284"/>
      <c r="L154" s="289"/>
      <c r="M154" s="290"/>
      <c r="N154" s="291"/>
      <c r="O154" s="291"/>
      <c r="P154" s="291"/>
      <c r="Q154" s="291"/>
      <c r="R154" s="291"/>
      <c r="S154" s="291"/>
      <c r="T154" s="292"/>
      <c r="AT154" s="293" t="s">
        <v>162</v>
      </c>
      <c r="AU154" s="293" t="s">
        <v>71</v>
      </c>
      <c r="AV154" s="14" t="s">
        <v>158</v>
      </c>
      <c r="AW154" s="14" t="s">
        <v>35</v>
      </c>
      <c r="AX154" s="14" t="s">
        <v>79</v>
      </c>
      <c r="AY154" s="293" t="s">
        <v>151</v>
      </c>
    </row>
    <row r="155" spans="2:65" s="1" customFormat="1" ht="16.5" customHeight="1">
      <c r="B155" s="46"/>
      <c r="C155" s="259" t="s">
        <v>530</v>
      </c>
      <c r="D155" s="259" t="s">
        <v>189</v>
      </c>
      <c r="E155" s="260" t="s">
        <v>810</v>
      </c>
      <c r="F155" s="261" t="s">
        <v>811</v>
      </c>
      <c r="G155" s="262" t="s">
        <v>698</v>
      </c>
      <c r="H155" s="263">
        <v>1</v>
      </c>
      <c r="I155" s="264"/>
      <c r="J155" s="265">
        <f>ROUND(I155*H155,2)</f>
        <v>0</v>
      </c>
      <c r="K155" s="261" t="s">
        <v>21</v>
      </c>
      <c r="L155" s="266"/>
      <c r="M155" s="267" t="s">
        <v>21</v>
      </c>
      <c r="N155" s="268" t="s">
        <v>42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193</v>
      </c>
      <c r="AT155" s="24" t="s">
        <v>189</v>
      </c>
      <c r="AU155" s="24" t="s">
        <v>71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79</v>
      </c>
      <c r="BK155" s="244">
        <f>ROUND(I155*H155,2)</f>
        <v>0</v>
      </c>
      <c r="BL155" s="24" t="s">
        <v>158</v>
      </c>
      <c r="BM155" s="24" t="s">
        <v>793</v>
      </c>
    </row>
    <row r="156" spans="2:65" s="1" customFormat="1" ht="16.5" customHeight="1">
      <c r="B156" s="46"/>
      <c r="C156" s="233" t="s">
        <v>534</v>
      </c>
      <c r="D156" s="233" t="s">
        <v>153</v>
      </c>
      <c r="E156" s="234" t="s">
        <v>813</v>
      </c>
      <c r="F156" s="235" t="s">
        <v>814</v>
      </c>
      <c r="G156" s="236" t="s">
        <v>727</v>
      </c>
      <c r="H156" s="237">
        <v>3.5</v>
      </c>
      <c r="I156" s="238"/>
      <c r="J156" s="239">
        <f>ROUND(I156*H156,2)</f>
        <v>0</v>
      </c>
      <c r="K156" s="235" t="s">
        <v>21</v>
      </c>
      <c r="L156" s="72"/>
      <c r="M156" s="240" t="s">
        <v>21</v>
      </c>
      <c r="N156" s="241" t="s">
        <v>42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71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79</v>
      </c>
      <c r="BK156" s="244">
        <f>ROUND(I156*H156,2)</f>
        <v>0</v>
      </c>
      <c r="BL156" s="24" t="s">
        <v>158</v>
      </c>
      <c r="BM156" s="24" t="s">
        <v>796</v>
      </c>
    </row>
    <row r="157" spans="2:65" s="1" customFormat="1" ht="16.5" customHeight="1">
      <c r="B157" s="46"/>
      <c r="C157" s="259" t="s">
        <v>538</v>
      </c>
      <c r="D157" s="259" t="s">
        <v>189</v>
      </c>
      <c r="E157" s="260" t="s">
        <v>816</v>
      </c>
      <c r="F157" s="261" t="s">
        <v>817</v>
      </c>
      <c r="G157" s="262" t="s">
        <v>727</v>
      </c>
      <c r="H157" s="263">
        <v>3.5</v>
      </c>
      <c r="I157" s="264"/>
      <c r="J157" s="265">
        <f>ROUND(I157*H157,2)</f>
        <v>0</v>
      </c>
      <c r="K157" s="261" t="s">
        <v>21</v>
      </c>
      <c r="L157" s="266"/>
      <c r="M157" s="267" t="s">
        <v>21</v>
      </c>
      <c r="N157" s="268" t="s">
        <v>42</v>
      </c>
      <c r="O157" s="47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4" t="s">
        <v>193</v>
      </c>
      <c r="AT157" s="24" t="s">
        <v>189</v>
      </c>
      <c r="AU157" s="24" t="s">
        <v>71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79</v>
      </c>
      <c r="BK157" s="244">
        <f>ROUND(I157*H157,2)</f>
        <v>0</v>
      </c>
      <c r="BL157" s="24" t="s">
        <v>158</v>
      </c>
      <c r="BM157" s="24" t="s">
        <v>800</v>
      </c>
    </row>
    <row r="158" spans="2:65" s="1" customFormat="1" ht="16.5" customHeight="1">
      <c r="B158" s="46"/>
      <c r="C158" s="259" t="s">
        <v>542</v>
      </c>
      <c r="D158" s="259" t="s">
        <v>189</v>
      </c>
      <c r="E158" s="260" t="s">
        <v>819</v>
      </c>
      <c r="F158" s="261" t="s">
        <v>820</v>
      </c>
      <c r="G158" s="262" t="s">
        <v>687</v>
      </c>
      <c r="H158" s="263">
        <v>2</v>
      </c>
      <c r="I158" s="264"/>
      <c r="J158" s="265">
        <f>ROUND(I158*H158,2)</f>
        <v>0</v>
      </c>
      <c r="K158" s="261" t="s">
        <v>21</v>
      </c>
      <c r="L158" s="266"/>
      <c r="M158" s="267" t="s">
        <v>21</v>
      </c>
      <c r="N158" s="268" t="s">
        <v>42</v>
      </c>
      <c r="O158" s="47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AR158" s="24" t="s">
        <v>193</v>
      </c>
      <c r="AT158" s="24" t="s">
        <v>189</v>
      </c>
      <c r="AU158" s="24" t="s">
        <v>71</v>
      </c>
      <c r="AY158" s="24" t="s">
        <v>151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79</v>
      </c>
      <c r="BK158" s="244">
        <f>ROUND(I158*H158,2)</f>
        <v>0</v>
      </c>
      <c r="BL158" s="24" t="s">
        <v>158</v>
      </c>
      <c r="BM158" s="24" t="s">
        <v>805</v>
      </c>
    </row>
    <row r="159" spans="2:65" s="1" customFormat="1" ht="16.5" customHeight="1">
      <c r="B159" s="46"/>
      <c r="C159" s="259" t="s">
        <v>546</v>
      </c>
      <c r="D159" s="259" t="s">
        <v>189</v>
      </c>
      <c r="E159" s="260" t="s">
        <v>822</v>
      </c>
      <c r="F159" s="261" t="s">
        <v>823</v>
      </c>
      <c r="G159" s="262" t="s">
        <v>687</v>
      </c>
      <c r="H159" s="263">
        <v>2</v>
      </c>
      <c r="I159" s="264"/>
      <c r="J159" s="265">
        <f>ROUND(I159*H159,2)</f>
        <v>0</v>
      </c>
      <c r="K159" s="261" t="s">
        <v>21</v>
      </c>
      <c r="L159" s="266"/>
      <c r="M159" s="267" t="s">
        <v>21</v>
      </c>
      <c r="N159" s="268" t="s">
        <v>42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193</v>
      </c>
      <c r="AT159" s="24" t="s">
        <v>189</v>
      </c>
      <c r="AU159" s="24" t="s">
        <v>71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79</v>
      </c>
      <c r="BK159" s="244">
        <f>ROUND(I159*H159,2)</f>
        <v>0</v>
      </c>
      <c r="BL159" s="24" t="s">
        <v>158</v>
      </c>
      <c r="BM159" s="24" t="s">
        <v>808</v>
      </c>
    </row>
    <row r="160" spans="2:47" s="1" customFormat="1" ht="13.5">
      <c r="B160" s="46"/>
      <c r="C160" s="74"/>
      <c r="D160" s="245" t="s">
        <v>160</v>
      </c>
      <c r="E160" s="74"/>
      <c r="F160" s="246" t="s">
        <v>825</v>
      </c>
      <c r="G160" s="74"/>
      <c r="H160" s="74"/>
      <c r="I160" s="203"/>
      <c r="J160" s="74"/>
      <c r="K160" s="74"/>
      <c r="L160" s="72"/>
      <c r="M160" s="247"/>
      <c r="N160" s="47"/>
      <c r="O160" s="47"/>
      <c r="P160" s="47"/>
      <c r="Q160" s="47"/>
      <c r="R160" s="47"/>
      <c r="S160" s="47"/>
      <c r="T160" s="95"/>
      <c r="AT160" s="24" t="s">
        <v>160</v>
      </c>
      <c r="AU160" s="24" t="s">
        <v>71</v>
      </c>
    </row>
    <row r="161" spans="2:65" s="1" customFormat="1" ht="16.5" customHeight="1">
      <c r="B161" s="46"/>
      <c r="C161" s="259" t="s">
        <v>550</v>
      </c>
      <c r="D161" s="259" t="s">
        <v>189</v>
      </c>
      <c r="E161" s="260" t="s">
        <v>826</v>
      </c>
      <c r="F161" s="261" t="s">
        <v>827</v>
      </c>
      <c r="G161" s="262" t="s">
        <v>687</v>
      </c>
      <c r="H161" s="263">
        <v>2</v>
      </c>
      <c r="I161" s="264"/>
      <c r="J161" s="265">
        <f>ROUND(I161*H161,2)</f>
        <v>0</v>
      </c>
      <c r="K161" s="261" t="s">
        <v>21</v>
      </c>
      <c r="L161" s="266"/>
      <c r="M161" s="267" t="s">
        <v>21</v>
      </c>
      <c r="N161" s="268" t="s">
        <v>42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193</v>
      </c>
      <c r="AT161" s="24" t="s">
        <v>189</v>
      </c>
      <c r="AU161" s="24" t="s">
        <v>71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79</v>
      </c>
      <c r="BK161" s="244">
        <f>ROUND(I161*H161,2)</f>
        <v>0</v>
      </c>
      <c r="BL161" s="24" t="s">
        <v>158</v>
      </c>
      <c r="BM161" s="24" t="s">
        <v>812</v>
      </c>
    </row>
    <row r="162" spans="2:47" s="1" customFormat="1" ht="13.5">
      <c r="B162" s="46"/>
      <c r="C162" s="74"/>
      <c r="D162" s="245" t="s">
        <v>160</v>
      </c>
      <c r="E162" s="74"/>
      <c r="F162" s="246" t="s">
        <v>829</v>
      </c>
      <c r="G162" s="74"/>
      <c r="H162" s="74"/>
      <c r="I162" s="203"/>
      <c r="J162" s="74"/>
      <c r="K162" s="74"/>
      <c r="L162" s="72"/>
      <c r="M162" s="247"/>
      <c r="N162" s="47"/>
      <c r="O162" s="47"/>
      <c r="P162" s="47"/>
      <c r="Q162" s="47"/>
      <c r="R162" s="47"/>
      <c r="S162" s="47"/>
      <c r="T162" s="95"/>
      <c r="AT162" s="24" t="s">
        <v>160</v>
      </c>
      <c r="AU162" s="24" t="s">
        <v>71</v>
      </c>
    </row>
    <row r="163" spans="2:65" s="1" customFormat="1" ht="16.5" customHeight="1">
      <c r="B163" s="46"/>
      <c r="C163" s="259" t="s">
        <v>553</v>
      </c>
      <c r="D163" s="259" t="s">
        <v>189</v>
      </c>
      <c r="E163" s="260" t="s">
        <v>830</v>
      </c>
      <c r="F163" s="261" t="s">
        <v>831</v>
      </c>
      <c r="G163" s="262" t="s">
        <v>687</v>
      </c>
      <c r="H163" s="263">
        <v>2</v>
      </c>
      <c r="I163" s="264"/>
      <c r="J163" s="265">
        <f>ROUND(I163*H163,2)</f>
        <v>0</v>
      </c>
      <c r="K163" s="261" t="s">
        <v>21</v>
      </c>
      <c r="L163" s="266"/>
      <c r="M163" s="267" t="s">
        <v>21</v>
      </c>
      <c r="N163" s="268" t="s">
        <v>42</v>
      </c>
      <c r="O163" s="47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4" t="s">
        <v>193</v>
      </c>
      <c r="AT163" s="24" t="s">
        <v>189</v>
      </c>
      <c r="AU163" s="24" t="s">
        <v>71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79</v>
      </c>
      <c r="BK163" s="244">
        <f>ROUND(I163*H163,2)</f>
        <v>0</v>
      </c>
      <c r="BL163" s="24" t="s">
        <v>158</v>
      </c>
      <c r="BM163" s="24" t="s">
        <v>815</v>
      </c>
    </row>
    <row r="164" spans="2:47" s="1" customFormat="1" ht="13.5">
      <c r="B164" s="46"/>
      <c r="C164" s="74"/>
      <c r="D164" s="245" t="s">
        <v>160</v>
      </c>
      <c r="E164" s="74"/>
      <c r="F164" s="246" t="s">
        <v>833</v>
      </c>
      <c r="G164" s="74"/>
      <c r="H164" s="74"/>
      <c r="I164" s="203"/>
      <c r="J164" s="74"/>
      <c r="K164" s="74"/>
      <c r="L164" s="72"/>
      <c r="M164" s="247"/>
      <c r="N164" s="47"/>
      <c r="O164" s="47"/>
      <c r="P164" s="47"/>
      <c r="Q164" s="47"/>
      <c r="R164" s="47"/>
      <c r="S164" s="47"/>
      <c r="T164" s="95"/>
      <c r="AT164" s="24" t="s">
        <v>160</v>
      </c>
      <c r="AU164" s="24" t="s">
        <v>71</v>
      </c>
    </row>
    <row r="165" spans="2:65" s="1" customFormat="1" ht="16.5" customHeight="1">
      <c r="B165" s="46"/>
      <c r="C165" s="233" t="s">
        <v>560</v>
      </c>
      <c r="D165" s="233" t="s">
        <v>153</v>
      </c>
      <c r="E165" s="234" t="s">
        <v>179</v>
      </c>
      <c r="F165" s="235" t="s">
        <v>845</v>
      </c>
      <c r="G165" s="236" t="s">
        <v>846</v>
      </c>
      <c r="H165" s="237">
        <v>50</v>
      </c>
      <c r="I165" s="238"/>
      <c r="J165" s="239">
        <f>ROUND(I165*H165,2)</f>
        <v>0</v>
      </c>
      <c r="K165" s="235" t="s">
        <v>21</v>
      </c>
      <c r="L165" s="72"/>
      <c r="M165" s="240" t="s">
        <v>21</v>
      </c>
      <c r="N165" s="241" t="s">
        <v>42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71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79</v>
      </c>
      <c r="BK165" s="244">
        <f>ROUND(I165*H165,2)</f>
        <v>0</v>
      </c>
      <c r="BL165" s="24" t="s">
        <v>158</v>
      </c>
      <c r="BM165" s="24" t="s">
        <v>818</v>
      </c>
    </row>
    <row r="166" spans="2:65" s="1" customFormat="1" ht="16.5" customHeight="1">
      <c r="B166" s="46"/>
      <c r="C166" s="233" t="s">
        <v>565</v>
      </c>
      <c r="D166" s="233" t="s">
        <v>153</v>
      </c>
      <c r="E166" s="234" t="s">
        <v>188</v>
      </c>
      <c r="F166" s="235" t="s">
        <v>848</v>
      </c>
      <c r="G166" s="236" t="s">
        <v>849</v>
      </c>
      <c r="H166" s="237">
        <v>4</v>
      </c>
      <c r="I166" s="238"/>
      <c r="J166" s="239">
        <f>ROUND(I166*H166,2)</f>
        <v>0</v>
      </c>
      <c r="K166" s="235" t="s">
        <v>21</v>
      </c>
      <c r="L166" s="72"/>
      <c r="M166" s="240" t="s">
        <v>21</v>
      </c>
      <c r="N166" s="241" t="s">
        <v>42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71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79</v>
      </c>
      <c r="BK166" s="244">
        <f>ROUND(I166*H166,2)</f>
        <v>0</v>
      </c>
      <c r="BL166" s="24" t="s">
        <v>158</v>
      </c>
      <c r="BM166" s="24" t="s">
        <v>821</v>
      </c>
    </row>
    <row r="167" spans="2:65" s="1" customFormat="1" ht="16.5" customHeight="1">
      <c r="B167" s="46"/>
      <c r="C167" s="233" t="s">
        <v>570</v>
      </c>
      <c r="D167" s="233" t="s">
        <v>153</v>
      </c>
      <c r="E167" s="234" t="s">
        <v>193</v>
      </c>
      <c r="F167" s="235" t="s">
        <v>851</v>
      </c>
      <c r="G167" s="236" t="s">
        <v>852</v>
      </c>
      <c r="H167" s="237">
        <v>2.231</v>
      </c>
      <c r="I167" s="238"/>
      <c r="J167" s="239">
        <f>ROUND(I167*H167,2)</f>
        <v>0</v>
      </c>
      <c r="K167" s="235" t="s">
        <v>21</v>
      </c>
      <c r="L167" s="72"/>
      <c r="M167" s="240" t="s">
        <v>21</v>
      </c>
      <c r="N167" s="241" t="s">
        <v>42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71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79</v>
      </c>
      <c r="BK167" s="244">
        <f>ROUND(I167*H167,2)</f>
        <v>0</v>
      </c>
      <c r="BL167" s="24" t="s">
        <v>158</v>
      </c>
      <c r="BM167" s="24" t="s">
        <v>824</v>
      </c>
    </row>
    <row r="168" spans="2:51" s="12" customFormat="1" ht="13.5">
      <c r="B168" s="248"/>
      <c r="C168" s="249"/>
      <c r="D168" s="245" t="s">
        <v>162</v>
      </c>
      <c r="E168" s="250" t="s">
        <v>21</v>
      </c>
      <c r="F168" s="251" t="s">
        <v>929</v>
      </c>
      <c r="G168" s="249"/>
      <c r="H168" s="252">
        <v>2.231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162</v>
      </c>
      <c r="AU168" s="258" t="s">
        <v>71</v>
      </c>
      <c r="AV168" s="12" t="s">
        <v>81</v>
      </c>
      <c r="AW168" s="12" t="s">
        <v>35</v>
      </c>
      <c r="AX168" s="12" t="s">
        <v>71</v>
      </c>
      <c r="AY168" s="258" t="s">
        <v>151</v>
      </c>
    </row>
    <row r="169" spans="2:51" s="14" customFormat="1" ht="13.5">
      <c r="B169" s="283"/>
      <c r="C169" s="284"/>
      <c r="D169" s="245" t="s">
        <v>162</v>
      </c>
      <c r="E169" s="285" t="s">
        <v>21</v>
      </c>
      <c r="F169" s="286" t="s">
        <v>430</v>
      </c>
      <c r="G169" s="284"/>
      <c r="H169" s="287">
        <v>2.231</v>
      </c>
      <c r="I169" s="288"/>
      <c r="J169" s="284"/>
      <c r="K169" s="284"/>
      <c r="L169" s="289"/>
      <c r="M169" s="290"/>
      <c r="N169" s="291"/>
      <c r="O169" s="291"/>
      <c r="P169" s="291"/>
      <c r="Q169" s="291"/>
      <c r="R169" s="291"/>
      <c r="S169" s="291"/>
      <c r="T169" s="292"/>
      <c r="AT169" s="293" t="s">
        <v>162</v>
      </c>
      <c r="AU169" s="293" t="s">
        <v>71</v>
      </c>
      <c r="AV169" s="14" t="s">
        <v>158</v>
      </c>
      <c r="AW169" s="14" t="s">
        <v>35</v>
      </c>
      <c r="AX169" s="14" t="s">
        <v>79</v>
      </c>
      <c r="AY169" s="293" t="s">
        <v>151</v>
      </c>
    </row>
    <row r="170" spans="2:65" s="1" customFormat="1" ht="16.5" customHeight="1">
      <c r="B170" s="46"/>
      <c r="C170" s="233" t="s">
        <v>574</v>
      </c>
      <c r="D170" s="233" t="s">
        <v>153</v>
      </c>
      <c r="E170" s="234" t="s">
        <v>855</v>
      </c>
      <c r="F170" s="235" t="s">
        <v>856</v>
      </c>
      <c r="G170" s="236" t="s">
        <v>849</v>
      </c>
      <c r="H170" s="237">
        <v>6</v>
      </c>
      <c r="I170" s="238"/>
      <c r="J170" s="239">
        <f>ROUND(I170*H170,2)</f>
        <v>0</v>
      </c>
      <c r="K170" s="235" t="s">
        <v>21</v>
      </c>
      <c r="L170" s="72"/>
      <c r="M170" s="240" t="s">
        <v>21</v>
      </c>
      <c r="N170" s="241" t="s">
        <v>42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158</v>
      </c>
      <c r="AT170" s="24" t="s">
        <v>153</v>
      </c>
      <c r="AU170" s="24" t="s">
        <v>71</v>
      </c>
      <c r="AY170" s="24" t="s">
        <v>151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79</v>
      </c>
      <c r="BK170" s="244">
        <f>ROUND(I170*H170,2)</f>
        <v>0</v>
      </c>
      <c r="BL170" s="24" t="s">
        <v>158</v>
      </c>
      <c r="BM170" s="24" t="s">
        <v>828</v>
      </c>
    </row>
    <row r="171" spans="2:65" s="1" customFormat="1" ht="16.5" customHeight="1">
      <c r="B171" s="46"/>
      <c r="C171" s="259" t="s">
        <v>578</v>
      </c>
      <c r="D171" s="259" t="s">
        <v>189</v>
      </c>
      <c r="E171" s="260" t="s">
        <v>858</v>
      </c>
      <c r="F171" s="261" t="s">
        <v>859</v>
      </c>
      <c r="G171" s="262" t="s">
        <v>687</v>
      </c>
      <c r="H171" s="263">
        <v>2</v>
      </c>
      <c r="I171" s="264"/>
      <c r="J171" s="265">
        <f>ROUND(I171*H171,2)</f>
        <v>0</v>
      </c>
      <c r="K171" s="261" t="s">
        <v>21</v>
      </c>
      <c r="L171" s="266"/>
      <c r="M171" s="267" t="s">
        <v>21</v>
      </c>
      <c r="N171" s="268" t="s">
        <v>42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193</v>
      </c>
      <c r="AT171" s="24" t="s">
        <v>189</v>
      </c>
      <c r="AU171" s="24" t="s">
        <v>71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79</v>
      </c>
      <c r="BK171" s="244">
        <f>ROUND(I171*H171,2)</f>
        <v>0</v>
      </c>
      <c r="BL171" s="24" t="s">
        <v>158</v>
      </c>
      <c r="BM171" s="24" t="s">
        <v>832</v>
      </c>
    </row>
    <row r="172" spans="2:47" s="1" customFormat="1" ht="13.5">
      <c r="B172" s="46"/>
      <c r="C172" s="74"/>
      <c r="D172" s="245" t="s">
        <v>160</v>
      </c>
      <c r="E172" s="74"/>
      <c r="F172" s="246" t="s">
        <v>861</v>
      </c>
      <c r="G172" s="74"/>
      <c r="H172" s="74"/>
      <c r="I172" s="203"/>
      <c r="J172" s="74"/>
      <c r="K172" s="74"/>
      <c r="L172" s="72"/>
      <c r="M172" s="247"/>
      <c r="N172" s="47"/>
      <c r="O172" s="47"/>
      <c r="P172" s="47"/>
      <c r="Q172" s="47"/>
      <c r="R172" s="47"/>
      <c r="S172" s="47"/>
      <c r="T172" s="95"/>
      <c r="AT172" s="24" t="s">
        <v>160</v>
      </c>
      <c r="AU172" s="24" t="s">
        <v>71</v>
      </c>
    </row>
    <row r="173" spans="2:65" s="1" customFormat="1" ht="16.5" customHeight="1">
      <c r="B173" s="46"/>
      <c r="C173" s="259" t="s">
        <v>583</v>
      </c>
      <c r="D173" s="259" t="s">
        <v>189</v>
      </c>
      <c r="E173" s="260" t="s">
        <v>862</v>
      </c>
      <c r="F173" s="261" t="s">
        <v>863</v>
      </c>
      <c r="G173" s="262" t="s">
        <v>687</v>
      </c>
      <c r="H173" s="263">
        <v>2</v>
      </c>
      <c r="I173" s="264"/>
      <c r="J173" s="265">
        <f>ROUND(I173*H173,2)</f>
        <v>0</v>
      </c>
      <c r="K173" s="261" t="s">
        <v>21</v>
      </c>
      <c r="L173" s="266"/>
      <c r="M173" s="267" t="s">
        <v>21</v>
      </c>
      <c r="N173" s="268" t="s">
        <v>42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193</v>
      </c>
      <c r="AT173" s="24" t="s">
        <v>189</v>
      </c>
      <c r="AU173" s="24" t="s">
        <v>71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79</v>
      </c>
      <c r="BK173" s="244">
        <f>ROUND(I173*H173,2)</f>
        <v>0</v>
      </c>
      <c r="BL173" s="24" t="s">
        <v>158</v>
      </c>
      <c r="BM173" s="24" t="s">
        <v>836</v>
      </c>
    </row>
    <row r="174" spans="2:65" s="1" customFormat="1" ht="16.5" customHeight="1">
      <c r="B174" s="46"/>
      <c r="C174" s="233" t="s">
        <v>587</v>
      </c>
      <c r="D174" s="233" t="s">
        <v>153</v>
      </c>
      <c r="E174" s="234" t="s">
        <v>199</v>
      </c>
      <c r="F174" s="235" t="s">
        <v>930</v>
      </c>
      <c r="G174" s="236" t="s">
        <v>189</v>
      </c>
      <c r="H174" s="237">
        <v>50</v>
      </c>
      <c r="I174" s="238"/>
      <c r="J174" s="239">
        <f>ROUND(I174*H174,2)</f>
        <v>0</v>
      </c>
      <c r="K174" s="235" t="s">
        <v>21</v>
      </c>
      <c r="L174" s="72"/>
      <c r="M174" s="240" t="s">
        <v>21</v>
      </c>
      <c r="N174" s="241" t="s">
        <v>42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158</v>
      </c>
      <c r="AT174" s="24" t="s">
        <v>153</v>
      </c>
      <c r="AU174" s="24" t="s">
        <v>71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839</v>
      </c>
    </row>
    <row r="175" spans="2:65" s="1" customFormat="1" ht="16.5" customHeight="1">
      <c r="B175" s="46"/>
      <c r="C175" s="233" t="s">
        <v>591</v>
      </c>
      <c r="D175" s="233" t="s">
        <v>153</v>
      </c>
      <c r="E175" s="234" t="s">
        <v>204</v>
      </c>
      <c r="F175" s="235" t="s">
        <v>865</v>
      </c>
      <c r="G175" s="236" t="s">
        <v>189</v>
      </c>
      <c r="H175" s="237">
        <v>50</v>
      </c>
      <c r="I175" s="238"/>
      <c r="J175" s="239">
        <f>ROUND(I175*H175,2)</f>
        <v>0</v>
      </c>
      <c r="K175" s="235" t="s">
        <v>21</v>
      </c>
      <c r="L175" s="72"/>
      <c r="M175" s="240" t="s">
        <v>21</v>
      </c>
      <c r="N175" s="241" t="s">
        <v>42</v>
      </c>
      <c r="O175" s="47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AR175" s="24" t="s">
        <v>158</v>
      </c>
      <c r="AT175" s="24" t="s">
        <v>153</v>
      </c>
      <c r="AU175" s="24" t="s">
        <v>71</v>
      </c>
      <c r="AY175" s="24" t="s">
        <v>151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79</v>
      </c>
      <c r="BK175" s="244">
        <f>ROUND(I175*H175,2)</f>
        <v>0</v>
      </c>
      <c r="BL175" s="24" t="s">
        <v>158</v>
      </c>
      <c r="BM175" s="24" t="s">
        <v>843</v>
      </c>
    </row>
    <row r="176" spans="2:65" s="1" customFormat="1" ht="16.5" customHeight="1">
      <c r="B176" s="46"/>
      <c r="C176" s="233" t="s">
        <v>597</v>
      </c>
      <c r="D176" s="233" t="s">
        <v>153</v>
      </c>
      <c r="E176" s="234" t="s">
        <v>871</v>
      </c>
      <c r="F176" s="235" t="s">
        <v>872</v>
      </c>
      <c r="G176" s="236" t="s">
        <v>687</v>
      </c>
      <c r="H176" s="237">
        <v>4</v>
      </c>
      <c r="I176" s="238"/>
      <c r="J176" s="239">
        <f>ROUND(I176*H176,2)</f>
        <v>0</v>
      </c>
      <c r="K176" s="235" t="s">
        <v>21</v>
      </c>
      <c r="L176" s="72"/>
      <c r="M176" s="240" t="s">
        <v>21</v>
      </c>
      <c r="N176" s="241" t="s">
        <v>42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158</v>
      </c>
      <c r="AT176" s="24" t="s">
        <v>153</v>
      </c>
      <c r="AU176" s="24" t="s">
        <v>71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79</v>
      </c>
      <c r="BK176" s="244">
        <f>ROUND(I176*H176,2)</f>
        <v>0</v>
      </c>
      <c r="BL176" s="24" t="s">
        <v>158</v>
      </c>
      <c r="BM176" s="24" t="s">
        <v>847</v>
      </c>
    </row>
    <row r="177" spans="2:65" s="1" customFormat="1" ht="16.5" customHeight="1">
      <c r="B177" s="46"/>
      <c r="C177" s="259" t="s">
        <v>604</v>
      </c>
      <c r="D177" s="259" t="s">
        <v>189</v>
      </c>
      <c r="E177" s="260" t="s">
        <v>874</v>
      </c>
      <c r="F177" s="261" t="s">
        <v>875</v>
      </c>
      <c r="G177" s="262" t="s">
        <v>687</v>
      </c>
      <c r="H177" s="263">
        <v>4</v>
      </c>
      <c r="I177" s="264"/>
      <c r="J177" s="265">
        <f>ROUND(I177*H177,2)</f>
        <v>0</v>
      </c>
      <c r="K177" s="261" t="s">
        <v>21</v>
      </c>
      <c r="L177" s="266"/>
      <c r="M177" s="267" t="s">
        <v>21</v>
      </c>
      <c r="N177" s="268" t="s">
        <v>42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193</v>
      </c>
      <c r="AT177" s="24" t="s">
        <v>189</v>
      </c>
      <c r="AU177" s="24" t="s">
        <v>71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79</v>
      </c>
      <c r="BK177" s="244">
        <f>ROUND(I177*H177,2)</f>
        <v>0</v>
      </c>
      <c r="BL177" s="24" t="s">
        <v>158</v>
      </c>
      <c r="BM177" s="24" t="s">
        <v>850</v>
      </c>
    </row>
    <row r="178" spans="2:65" s="1" customFormat="1" ht="16.5" customHeight="1">
      <c r="B178" s="46"/>
      <c r="C178" s="259" t="s">
        <v>610</v>
      </c>
      <c r="D178" s="259" t="s">
        <v>189</v>
      </c>
      <c r="E178" s="260" t="s">
        <v>877</v>
      </c>
      <c r="F178" s="261" t="s">
        <v>878</v>
      </c>
      <c r="G178" s="262" t="s">
        <v>879</v>
      </c>
      <c r="H178" s="263">
        <v>0.04</v>
      </c>
      <c r="I178" s="264"/>
      <c r="J178" s="265">
        <f>ROUND(I178*H178,2)</f>
        <v>0</v>
      </c>
      <c r="K178" s="261" t="s">
        <v>21</v>
      </c>
      <c r="L178" s="266"/>
      <c r="M178" s="267" t="s">
        <v>21</v>
      </c>
      <c r="N178" s="268" t="s">
        <v>42</v>
      </c>
      <c r="O178" s="47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AR178" s="24" t="s">
        <v>193</v>
      </c>
      <c r="AT178" s="24" t="s">
        <v>189</v>
      </c>
      <c r="AU178" s="24" t="s">
        <v>71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79</v>
      </c>
      <c r="BK178" s="244">
        <f>ROUND(I178*H178,2)</f>
        <v>0</v>
      </c>
      <c r="BL178" s="24" t="s">
        <v>158</v>
      </c>
      <c r="BM178" s="24" t="s">
        <v>853</v>
      </c>
    </row>
    <row r="179" spans="2:51" s="12" customFormat="1" ht="13.5">
      <c r="B179" s="248"/>
      <c r="C179" s="249"/>
      <c r="D179" s="245" t="s">
        <v>162</v>
      </c>
      <c r="E179" s="250" t="s">
        <v>21</v>
      </c>
      <c r="F179" s="251" t="s">
        <v>881</v>
      </c>
      <c r="G179" s="249"/>
      <c r="H179" s="252">
        <v>0.04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162</v>
      </c>
      <c r="AU179" s="258" t="s">
        <v>71</v>
      </c>
      <c r="AV179" s="12" t="s">
        <v>81</v>
      </c>
      <c r="AW179" s="12" t="s">
        <v>35</v>
      </c>
      <c r="AX179" s="12" t="s">
        <v>71</v>
      </c>
      <c r="AY179" s="258" t="s">
        <v>151</v>
      </c>
    </row>
    <row r="180" spans="2:51" s="14" customFormat="1" ht="13.5">
      <c r="B180" s="283"/>
      <c r="C180" s="284"/>
      <c r="D180" s="245" t="s">
        <v>162</v>
      </c>
      <c r="E180" s="285" t="s">
        <v>21</v>
      </c>
      <c r="F180" s="286" t="s">
        <v>430</v>
      </c>
      <c r="G180" s="284"/>
      <c r="H180" s="287">
        <v>0.04</v>
      </c>
      <c r="I180" s="288"/>
      <c r="J180" s="284"/>
      <c r="K180" s="284"/>
      <c r="L180" s="289"/>
      <c r="M180" s="296"/>
      <c r="N180" s="297"/>
      <c r="O180" s="297"/>
      <c r="P180" s="297"/>
      <c r="Q180" s="297"/>
      <c r="R180" s="297"/>
      <c r="S180" s="297"/>
      <c r="T180" s="298"/>
      <c r="AT180" s="293" t="s">
        <v>162</v>
      </c>
      <c r="AU180" s="293" t="s">
        <v>71</v>
      </c>
      <c r="AV180" s="14" t="s">
        <v>158</v>
      </c>
      <c r="AW180" s="14" t="s">
        <v>35</v>
      </c>
      <c r="AX180" s="14" t="s">
        <v>79</v>
      </c>
      <c r="AY180" s="293" t="s">
        <v>151</v>
      </c>
    </row>
    <row r="181" spans="2:12" s="1" customFormat="1" ht="6.95" customHeight="1">
      <c r="B181" s="67"/>
      <c r="C181" s="68"/>
      <c r="D181" s="68"/>
      <c r="E181" s="68"/>
      <c r="F181" s="68"/>
      <c r="G181" s="68"/>
      <c r="H181" s="68"/>
      <c r="I181" s="178"/>
      <c r="J181" s="68"/>
      <c r="K181" s="68"/>
      <c r="L181" s="72"/>
    </row>
  </sheetData>
  <sheetProtection password="CC35" sheet="1" objects="1" scenarios="1" formatColumns="0" formatRows="0" autoFilter="0"/>
  <autoFilter ref="C81:K18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9" customWidth="1"/>
    <col min="2" max="2" width="1.66796875" style="299" customWidth="1"/>
    <col min="3" max="4" width="5" style="299" customWidth="1"/>
    <col min="5" max="5" width="11.66015625" style="299" customWidth="1"/>
    <col min="6" max="6" width="9.16015625" style="299" customWidth="1"/>
    <col min="7" max="7" width="5" style="299" customWidth="1"/>
    <col min="8" max="8" width="77.83203125" style="299" customWidth="1"/>
    <col min="9" max="10" width="20" style="299" customWidth="1"/>
    <col min="11" max="11" width="1.66796875" style="299" customWidth="1"/>
  </cols>
  <sheetData>
    <row r="1" ht="37.5" customHeight="1"/>
    <row r="2" spans="2:1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5" customFormat="1" ht="45" customHeight="1">
      <c r="B3" s="303"/>
      <c r="C3" s="304" t="s">
        <v>1112</v>
      </c>
      <c r="D3" s="304"/>
      <c r="E3" s="304"/>
      <c r="F3" s="304"/>
      <c r="G3" s="304"/>
      <c r="H3" s="304"/>
      <c r="I3" s="304"/>
      <c r="J3" s="304"/>
      <c r="K3" s="305"/>
    </row>
    <row r="4" spans="2:11" ht="25.5" customHeight="1">
      <c r="B4" s="306"/>
      <c r="C4" s="307" t="s">
        <v>1113</v>
      </c>
      <c r="D4" s="307"/>
      <c r="E4" s="307"/>
      <c r="F4" s="307"/>
      <c r="G4" s="307"/>
      <c r="H4" s="307"/>
      <c r="I4" s="307"/>
      <c r="J4" s="307"/>
      <c r="K4" s="308"/>
    </row>
    <row r="5" spans="2:1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ht="15" customHeight="1">
      <c r="B6" s="306"/>
      <c r="C6" s="310" t="s">
        <v>1114</v>
      </c>
      <c r="D6" s="310"/>
      <c r="E6" s="310"/>
      <c r="F6" s="310"/>
      <c r="G6" s="310"/>
      <c r="H6" s="310"/>
      <c r="I6" s="310"/>
      <c r="J6" s="310"/>
      <c r="K6" s="308"/>
    </row>
    <row r="7" spans="2:11" ht="15" customHeight="1">
      <c r="B7" s="311"/>
      <c r="C7" s="310" t="s">
        <v>1115</v>
      </c>
      <c r="D7" s="310"/>
      <c r="E7" s="310"/>
      <c r="F7" s="310"/>
      <c r="G7" s="310"/>
      <c r="H7" s="310"/>
      <c r="I7" s="310"/>
      <c r="J7" s="310"/>
      <c r="K7" s="308"/>
    </row>
    <row r="8" spans="2:1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ht="15" customHeight="1">
      <c r="B9" s="311"/>
      <c r="C9" s="310" t="s">
        <v>1116</v>
      </c>
      <c r="D9" s="310"/>
      <c r="E9" s="310"/>
      <c r="F9" s="310"/>
      <c r="G9" s="310"/>
      <c r="H9" s="310"/>
      <c r="I9" s="310"/>
      <c r="J9" s="310"/>
      <c r="K9" s="308"/>
    </row>
    <row r="10" spans="2:11" ht="15" customHeight="1">
      <c r="B10" s="311"/>
      <c r="C10" s="310"/>
      <c r="D10" s="310" t="s">
        <v>1117</v>
      </c>
      <c r="E10" s="310"/>
      <c r="F10" s="310"/>
      <c r="G10" s="310"/>
      <c r="H10" s="310"/>
      <c r="I10" s="310"/>
      <c r="J10" s="310"/>
      <c r="K10" s="308"/>
    </row>
    <row r="11" spans="2:11" ht="15" customHeight="1">
      <c r="B11" s="311"/>
      <c r="C11" s="312"/>
      <c r="D11" s="310" t="s">
        <v>1118</v>
      </c>
      <c r="E11" s="310"/>
      <c r="F11" s="310"/>
      <c r="G11" s="310"/>
      <c r="H11" s="310"/>
      <c r="I11" s="310"/>
      <c r="J11" s="310"/>
      <c r="K11" s="308"/>
    </row>
    <row r="12" spans="2:11" ht="12.75" customHeight="1">
      <c r="B12" s="311"/>
      <c r="C12" s="312"/>
      <c r="D12" s="312"/>
      <c r="E12" s="312"/>
      <c r="F12" s="312"/>
      <c r="G12" s="312"/>
      <c r="H12" s="312"/>
      <c r="I12" s="312"/>
      <c r="J12" s="312"/>
      <c r="K12" s="308"/>
    </row>
    <row r="13" spans="2:11" ht="15" customHeight="1">
      <c r="B13" s="311"/>
      <c r="C13" s="312"/>
      <c r="D13" s="310" t="s">
        <v>1119</v>
      </c>
      <c r="E13" s="310"/>
      <c r="F13" s="310"/>
      <c r="G13" s="310"/>
      <c r="H13" s="310"/>
      <c r="I13" s="310"/>
      <c r="J13" s="310"/>
      <c r="K13" s="308"/>
    </row>
    <row r="14" spans="2:11" ht="15" customHeight="1">
      <c r="B14" s="311"/>
      <c r="C14" s="312"/>
      <c r="D14" s="310" t="s">
        <v>1120</v>
      </c>
      <c r="E14" s="310"/>
      <c r="F14" s="310"/>
      <c r="G14" s="310"/>
      <c r="H14" s="310"/>
      <c r="I14" s="310"/>
      <c r="J14" s="310"/>
      <c r="K14" s="308"/>
    </row>
    <row r="15" spans="2:11" ht="15" customHeight="1">
      <c r="B15" s="311"/>
      <c r="C15" s="312"/>
      <c r="D15" s="310" t="s">
        <v>1121</v>
      </c>
      <c r="E15" s="310"/>
      <c r="F15" s="310"/>
      <c r="G15" s="310"/>
      <c r="H15" s="310"/>
      <c r="I15" s="310"/>
      <c r="J15" s="310"/>
      <c r="K15" s="308"/>
    </row>
    <row r="16" spans="2:11" ht="15" customHeight="1">
      <c r="B16" s="311"/>
      <c r="C16" s="312"/>
      <c r="D16" s="312"/>
      <c r="E16" s="313" t="s">
        <v>78</v>
      </c>
      <c r="F16" s="310" t="s">
        <v>1122</v>
      </c>
      <c r="G16" s="310"/>
      <c r="H16" s="310"/>
      <c r="I16" s="310"/>
      <c r="J16" s="310"/>
      <c r="K16" s="308"/>
    </row>
    <row r="17" spans="2:11" ht="15" customHeight="1">
      <c r="B17" s="311"/>
      <c r="C17" s="312"/>
      <c r="D17" s="312"/>
      <c r="E17" s="313" t="s">
        <v>1123</v>
      </c>
      <c r="F17" s="310" t="s">
        <v>1124</v>
      </c>
      <c r="G17" s="310"/>
      <c r="H17" s="310"/>
      <c r="I17" s="310"/>
      <c r="J17" s="310"/>
      <c r="K17" s="308"/>
    </row>
    <row r="18" spans="2:11" ht="15" customHeight="1">
      <c r="B18" s="311"/>
      <c r="C18" s="312"/>
      <c r="D18" s="312"/>
      <c r="E18" s="313" t="s">
        <v>1125</v>
      </c>
      <c r="F18" s="310" t="s">
        <v>1126</v>
      </c>
      <c r="G18" s="310"/>
      <c r="H18" s="310"/>
      <c r="I18" s="310"/>
      <c r="J18" s="310"/>
      <c r="K18" s="308"/>
    </row>
    <row r="19" spans="2:11" ht="15" customHeight="1">
      <c r="B19" s="311"/>
      <c r="C19" s="312"/>
      <c r="D19" s="312"/>
      <c r="E19" s="313" t="s">
        <v>1127</v>
      </c>
      <c r="F19" s="310" t="s">
        <v>1128</v>
      </c>
      <c r="G19" s="310"/>
      <c r="H19" s="310"/>
      <c r="I19" s="310"/>
      <c r="J19" s="310"/>
      <c r="K19" s="308"/>
    </row>
    <row r="20" spans="2:11" ht="15" customHeight="1">
      <c r="B20" s="311"/>
      <c r="C20" s="312"/>
      <c r="D20" s="312"/>
      <c r="E20" s="313" t="s">
        <v>1129</v>
      </c>
      <c r="F20" s="310" t="s">
        <v>1130</v>
      </c>
      <c r="G20" s="310"/>
      <c r="H20" s="310"/>
      <c r="I20" s="310"/>
      <c r="J20" s="310"/>
      <c r="K20" s="308"/>
    </row>
    <row r="21" spans="2:11" ht="15" customHeight="1">
      <c r="B21" s="311"/>
      <c r="C21" s="312"/>
      <c r="D21" s="312"/>
      <c r="E21" s="313" t="s">
        <v>90</v>
      </c>
      <c r="F21" s="310" t="s">
        <v>1131</v>
      </c>
      <c r="G21" s="310"/>
      <c r="H21" s="310"/>
      <c r="I21" s="310"/>
      <c r="J21" s="310"/>
      <c r="K21" s="308"/>
    </row>
    <row r="22" spans="2:11" ht="12.75" customHeight="1">
      <c r="B22" s="311"/>
      <c r="C22" s="312"/>
      <c r="D22" s="312"/>
      <c r="E22" s="312"/>
      <c r="F22" s="312"/>
      <c r="G22" s="312"/>
      <c r="H22" s="312"/>
      <c r="I22" s="312"/>
      <c r="J22" s="312"/>
      <c r="K22" s="308"/>
    </row>
    <row r="23" spans="2:11" ht="15" customHeight="1">
      <c r="B23" s="311"/>
      <c r="C23" s="310" t="s">
        <v>1132</v>
      </c>
      <c r="D23" s="310"/>
      <c r="E23" s="310"/>
      <c r="F23" s="310"/>
      <c r="G23" s="310"/>
      <c r="H23" s="310"/>
      <c r="I23" s="310"/>
      <c r="J23" s="310"/>
      <c r="K23" s="308"/>
    </row>
    <row r="24" spans="2:11" ht="15" customHeight="1">
      <c r="B24" s="311"/>
      <c r="C24" s="310" t="s">
        <v>1133</v>
      </c>
      <c r="D24" s="310"/>
      <c r="E24" s="310"/>
      <c r="F24" s="310"/>
      <c r="G24" s="310"/>
      <c r="H24" s="310"/>
      <c r="I24" s="310"/>
      <c r="J24" s="310"/>
      <c r="K24" s="308"/>
    </row>
    <row r="25" spans="2:11" ht="15" customHeight="1">
      <c r="B25" s="311"/>
      <c r="C25" s="310"/>
      <c r="D25" s="310" t="s">
        <v>1134</v>
      </c>
      <c r="E25" s="310"/>
      <c r="F25" s="310"/>
      <c r="G25" s="310"/>
      <c r="H25" s="310"/>
      <c r="I25" s="310"/>
      <c r="J25" s="310"/>
      <c r="K25" s="308"/>
    </row>
    <row r="26" spans="2:11" ht="15" customHeight="1">
      <c r="B26" s="311"/>
      <c r="C26" s="312"/>
      <c r="D26" s="310" t="s">
        <v>1135</v>
      </c>
      <c r="E26" s="310"/>
      <c r="F26" s="310"/>
      <c r="G26" s="310"/>
      <c r="H26" s="310"/>
      <c r="I26" s="310"/>
      <c r="J26" s="310"/>
      <c r="K26" s="308"/>
    </row>
    <row r="27" spans="2:11" ht="12.75" customHeight="1">
      <c r="B27" s="311"/>
      <c r="C27" s="312"/>
      <c r="D27" s="312"/>
      <c r="E27" s="312"/>
      <c r="F27" s="312"/>
      <c r="G27" s="312"/>
      <c r="H27" s="312"/>
      <c r="I27" s="312"/>
      <c r="J27" s="312"/>
      <c r="K27" s="308"/>
    </row>
    <row r="28" spans="2:11" ht="15" customHeight="1">
      <c r="B28" s="311"/>
      <c r="C28" s="312"/>
      <c r="D28" s="310" t="s">
        <v>1136</v>
      </c>
      <c r="E28" s="310"/>
      <c r="F28" s="310"/>
      <c r="G28" s="310"/>
      <c r="H28" s="310"/>
      <c r="I28" s="310"/>
      <c r="J28" s="310"/>
      <c r="K28" s="308"/>
    </row>
    <row r="29" spans="2:11" ht="15" customHeight="1">
      <c r="B29" s="311"/>
      <c r="C29" s="312"/>
      <c r="D29" s="310" t="s">
        <v>1137</v>
      </c>
      <c r="E29" s="310"/>
      <c r="F29" s="310"/>
      <c r="G29" s="310"/>
      <c r="H29" s="310"/>
      <c r="I29" s="310"/>
      <c r="J29" s="310"/>
      <c r="K29" s="308"/>
    </row>
    <row r="30" spans="2:11" ht="12.75" customHeight="1">
      <c r="B30" s="311"/>
      <c r="C30" s="312"/>
      <c r="D30" s="312"/>
      <c r="E30" s="312"/>
      <c r="F30" s="312"/>
      <c r="G30" s="312"/>
      <c r="H30" s="312"/>
      <c r="I30" s="312"/>
      <c r="J30" s="312"/>
      <c r="K30" s="308"/>
    </row>
    <row r="31" spans="2:11" ht="15" customHeight="1">
      <c r="B31" s="311"/>
      <c r="C31" s="312"/>
      <c r="D31" s="310" t="s">
        <v>1138</v>
      </c>
      <c r="E31" s="310"/>
      <c r="F31" s="310"/>
      <c r="G31" s="310"/>
      <c r="H31" s="310"/>
      <c r="I31" s="310"/>
      <c r="J31" s="310"/>
      <c r="K31" s="308"/>
    </row>
    <row r="32" spans="2:11" ht="15" customHeight="1">
      <c r="B32" s="311"/>
      <c r="C32" s="312"/>
      <c r="D32" s="310" t="s">
        <v>1139</v>
      </c>
      <c r="E32" s="310"/>
      <c r="F32" s="310"/>
      <c r="G32" s="310"/>
      <c r="H32" s="310"/>
      <c r="I32" s="310"/>
      <c r="J32" s="310"/>
      <c r="K32" s="308"/>
    </row>
    <row r="33" spans="2:11" ht="15" customHeight="1">
      <c r="B33" s="311"/>
      <c r="C33" s="312"/>
      <c r="D33" s="310" t="s">
        <v>1140</v>
      </c>
      <c r="E33" s="310"/>
      <c r="F33" s="310"/>
      <c r="G33" s="310"/>
      <c r="H33" s="310"/>
      <c r="I33" s="310"/>
      <c r="J33" s="310"/>
      <c r="K33" s="308"/>
    </row>
    <row r="34" spans="2:11" ht="15" customHeight="1">
      <c r="B34" s="311"/>
      <c r="C34" s="312"/>
      <c r="D34" s="310"/>
      <c r="E34" s="314" t="s">
        <v>136</v>
      </c>
      <c r="F34" s="310"/>
      <c r="G34" s="310" t="s">
        <v>1141</v>
      </c>
      <c r="H34" s="310"/>
      <c r="I34" s="310"/>
      <c r="J34" s="310"/>
      <c r="K34" s="308"/>
    </row>
    <row r="35" spans="2:11" ht="30.75" customHeight="1">
      <c r="B35" s="311"/>
      <c r="C35" s="312"/>
      <c r="D35" s="310"/>
      <c r="E35" s="314" t="s">
        <v>1142</v>
      </c>
      <c r="F35" s="310"/>
      <c r="G35" s="310" t="s">
        <v>1143</v>
      </c>
      <c r="H35" s="310"/>
      <c r="I35" s="310"/>
      <c r="J35" s="310"/>
      <c r="K35" s="308"/>
    </row>
    <row r="36" spans="2:11" ht="15" customHeight="1">
      <c r="B36" s="311"/>
      <c r="C36" s="312"/>
      <c r="D36" s="310"/>
      <c r="E36" s="314" t="s">
        <v>52</v>
      </c>
      <c r="F36" s="310"/>
      <c r="G36" s="310" t="s">
        <v>1144</v>
      </c>
      <c r="H36" s="310"/>
      <c r="I36" s="310"/>
      <c r="J36" s="310"/>
      <c r="K36" s="308"/>
    </row>
    <row r="37" spans="2:11" ht="15" customHeight="1">
      <c r="B37" s="311"/>
      <c r="C37" s="312"/>
      <c r="D37" s="310"/>
      <c r="E37" s="314" t="s">
        <v>137</v>
      </c>
      <c r="F37" s="310"/>
      <c r="G37" s="310" t="s">
        <v>1145</v>
      </c>
      <c r="H37" s="310"/>
      <c r="I37" s="310"/>
      <c r="J37" s="310"/>
      <c r="K37" s="308"/>
    </row>
    <row r="38" spans="2:11" ht="15" customHeight="1">
      <c r="B38" s="311"/>
      <c r="C38" s="312"/>
      <c r="D38" s="310"/>
      <c r="E38" s="314" t="s">
        <v>138</v>
      </c>
      <c r="F38" s="310"/>
      <c r="G38" s="310" t="s">
        <v>1146</v>
      </c>
      <c r="H38" s="310"/>
      <c r="I38" s="310"/>
      <c r="J38" s="310"/>
      <c r="K38" s="308"/>
    </row>
    <row r="39" spans="2:11" ht="15" customHeight="1">
      <c r="B39" s="311"/>
      <c r="C39" s="312"/>
      <c r="D39" s="310"/>
      <c r="E39" s="314" t="s">
        <v>139</v>
      </c>
      <c r="F39" s="310"/>
      <c r="G39" s="310" t="s">
        <v>1147</v>
      </c>
      <c r="H39" s="310"/>
      <c r="I39" s="310"/>
      <c r="J39" s="310"/>
      <c r="K39" s="308"/>
    </row>
    <row r="40" spans="2:11" ht="15" customHeight="1">
      <c r="B40" s="311"/>
      <c r="C40" s="312"/>
      <c r="D40" s="310"/>
      <c r="E40" s="314" t="s">
        <v>1148</v>
      </c>
      <c r="F40" s="310"/>
      <c r="G40" s="310" t="s">
        <v>1149</v>
      </c>
      <c r="H40" s="310"/>
      <c r="I40" s="310"/>
      <c r="J40" s="310"/>
      <c r="K40" s="308"/>
    </row>
    <row r="41" spans="2:11" ht="15" customHeight="1">
      <c r="B41" s="311"/>
      <c r="C41" s="312"/>
      <c r="D41" s="310"/>
      <c r="E41" s="314"/>
      <c r="F41" s="310"/>
      <c r="G41" s="310" t="s">
        <v>1150</v>
      </c>
      <c r="H41" s="310"/>
      <c r="I41" s="310"/>
      <c r="J41" s="310"/>
      <c r="K41" s="308"/>
    </row>
    <row r="42" spans="2:11" ht="15" customHeight="1">
      <c r="B42" s="311"/>
      <c r="C42" s="312"/>
      <c r="D42" s="310"/>
      <c r="E42" s="314" t="s">
        <v>1151</v>
      </c>
      <c r="F42" s="310"/>
      <c r="G42" s="310" t="s">
        <v>1152</v>
      </c>
      <c r="H42" s="310"/>
      <c r="I42" s="310"/>
      <c r="J42" s="310"/>
      <c r="K42" s="308"/>
    </row>
    <row r="43" spans="2:11" ht="15" customHeight="1">
      <c r="B43" s="311"/>
      <c r="C43" s="312"/>
      <c r="D43" s="310"/>
      <c r="E43" s="314" t="s">
        <v>141</v>
      </c>
      <c r="F43" s="310"/>
      <c r="G43" s="310" t="s">
        <v>1153</v>
      </c>
      <c r="H43" s="310"/>
      <c r="I43" s="310"/>
      <c r="J43" s="310"/>
      <c r="K43" s="308"/>
    </row>
    <row r="44" spans="2:11" ht="12.75" customHeight="1">
      <c r="B44" s="311"/>
      <c r="C44" s="312"/>
      <c r="D44" s="310"/>
      <c r="E44" s="310"/>
      <c r="F44" s="310"/>
      <c r="G44" s="310"/>
      <c r="H44" s="310"/>
      <c r="I44" s="310"/>
      <c r="J44" s="310"/>
      <c r="K44" s="308"/>
    </row>
    <row r="45" spans="2:11" ht="15" customHeight="1">
      <c r="B45" s="311"/>
      <c r="C45" s="312"/>
      <c r="D45" s="310" t="s">
        <v>1154</v>
      </c>
      <c r="E45" s="310"/>
      <c r="F45" s="310"/>
      <c r="G45" s="310"/>
      <c r="H45" s="310"/>
      <c r="I45" s="310"/>
      <c r="J45" s="310"/>
      <c r="K45" s="308"/>
    </row>
    <row r="46" spans="2:11" ht="15" customHeight="1">
      <c r="B46" s="311"/>
      <c r="C46" s="312"/>
      <c r="D46" s="312"/>
      <c r="E46" s="310" t="s">
        <v>1155</v>
      </c>
      <c r="F46" s="310"/>
      <c r="G46" s="310"/>
      <c r="H46" s="310"/>
      <c r="I46" s="310"/>
      <c r="J46" s="310"/>
      <c r="K46" s="308"/>
    </row>
    <row r="47" spans="2:11" ht="15" customHeight="1">
      <c r="B47" s="311"/>
      <c r="C47" s="312"/>
      <c r="D47" s="312"/>
      <c r="E47" s="310" t="s">
        <v>1156</v>
      </c>
      <c r="F47" s="310"/>
      <c r="G47" s="310"/>
      <c r="H47" s="310"/>
      <c r="I47" s="310"/>
      <c r="J47" s="310"/>
      <c r="K47" s="308"/>
    </row>
    <row r="48" spans="2:11" ht="15" customHeight="1">
      <c r="B48" s="311"/>
      <c r="C48" s="312"/>
      <c r="D48" s="312"/>
      <c r="E48" s="310" t="s">
        <v>1157</v>
      </c>
      <c r="F48" s="310"/>
      <c r="G48" s="310"/>
      <c r="H48" s="310"/>
      <c r="I48" s="310"/>
      <c r="J48" s="310"/>
      <c r="K48" s="308"/>
    </row>
    <row r="49" spans="2:11" ht="15" customHeight="1">
      <c r="B49" s="311"/>
      <c r="C49" s="312"/>
      <c r="D49" s="310" t="s">
        <v>1158</v>
      </c>
      <c r="E49" s="310"/>
      <c r="F49" s="310"/>
      <c r="G49" s="310"/>
      <c r="H49" s="310"/>
      <c r="I49" s="310"/>
      <c r="J49" s="310"/>
      <c r="K49" s="308"/>
    </row>
    <row r="50" spans="2:11" ht="25.5" customHeight="1">
      <c r="B50" s="306"/>
      <c r="C50" s="307" t="s">
        <v>1159</v>
      </c>
      <c r="D50" s="307"/>
      <c r="E50" s="307"/>
      <c r="F50" s="307"/>
      <c r="G50" s="307"/>
      <c r="H50" s="307"/>
      <c r="I50" s="307"/>
      <c r="J50" s="307"/>
      <c r="K50" s="308"/>
    </row>
    <row r="51" spans="2:11" ht="5.25" customHeight="1">
      <c r="B51" s="306"/>
      <c r="C51" s="309"/>
      <c r="D51" s="309"/>
      <c r="E51" s="309"/>
      <c r="F51" s="309"/>
      <c r="G51" s="309"/>
      <c r="H51" s="309"/>
      <c r="I51" s="309"/>
      <c r="J51" s="309"/>
      <c r="K51" s="308"/>
    </row>
    <row r="52" spans="2:11" ht="15" customHeight="1">
      <c r="B52" s="306"/>
      <c r="C52" s="310" t="s">
        <v>1160</v>
      </c>
      <c r="D52" s="310"/>
      <c r="E52" s="310"/>
      <c r="F52" s="310"/>
      <c r="G52" s="310"/>
      <c r="H52" s="310"/>
      <c r="I52" s="310"/>
      <c r="J52" s="310"/>
      <c r="K52" s="308"/>
    </row>
    <row r="53" spans="2:11" ht="15" customHeight="1">
      <c r="B53" s="306"/>
      <c r="C53" s="310" t="s">
        <v>1161</v>
      </c>
      <c r="D53" s="310"/>
      <c r="E53" s="310"/>
      <c r="F53" s="310"/>
      <c r="G53" s="310"/>
      <c r="H53" s="310"/>
      <c r="I53" s="310"/>
      <c r="J53" s="310"/>
      <c r="K53" s="308"/>
    </row>
    <row r="54" spans="2:11" ht="12.75" customHeight="1">
      <c r="B54" s="306"/>
      <c r="C54" s="310"/>
      <c r="D54" s="310"/>
      <c r="E54" s="310"/>
      <c r="F54" s="310"/>
      <c r="G54" s="310"/>
      <c r="H54" s="310"/>
      <c r="I54" s="310"/>
      <c r="J54" s="310"/>
      <c r="K54" s="308"/>
    </row>
    <row r="55" spans="2:11" ht="15" customHeight="1">
      <c r="B55" s="306"/>
      <c r="C55" s="310" t="s">
        <v>1162</v>
      </c>
      <c r="D55" s="310"/>
      <c r="E55" s="310"/>
      <c r="F55" s="310"/>
      <c r="G55" s="310"/>
      <c r="H55" s="310"/>
      <c r="I55" s="310"/>
      <c r="J55" s="310"/>
      <c r="K55" s="308"/>
    </row>
    <row r="56" spans="2:11" ht="15" customHeight="1">
      <c r="B56" s="306"/>
      <c r="C56" s="312"/>
      <c r="D56" s="310" t="s">
        <v>1163</v>
      </c>
      <c r="E56" s="310"/>
      <c r="F56" s="310"/>
      <c r="G56" s="310"/>
      <c r="H56" s="310"/>
      <c r="I56" s="310"/>
      <c r="J56" s="310"/>
      <c r="K56" s="308"/>
    </row>
    <row r="57" spans="2:11" ht="15" customHeight="1">
      <c r="B57" s="306"/>
      <c r="C57" s="312"/>
      <c r="D57" s="310" t="s">
        <v>1164</v>
      </c>
      <c r="E57" s="310"/>
      <c r="F57" s="310"/>
      <c r="G57" s="310"/>
      <c r="H57" s="310"/>
      <c r="I57" s="310"/>
      <c r="J57" s="310"/>
      <c r="K57" s="308"/>
    </row>
    <row r="58" spans="2:11" ht="15" customHeight="1">
      <c r="B58" s="306"/>
      <c r="C58" s="312"/>
      <c r="D58" s="310" t="s">
        <v>1165</v>
      </c>
      <c r="E58" s="310"/>
      <c r="F58" s="310"/>
      <c r="G58" s="310"/>
      <c r="H58" s="310"/>
      <c r="I58" s="310"/>
      <c r="J58" s="310"/>
      <c r="K58" s="308"/>
    </row>
    <row r="59" spans="2:11" ht="15" customHeight="1">
      <c r="B59" s="306"/>
      <c r="C59" s="312"/>
      <c r="D59" s="310" t="s">
        <v>1166</v>
      </c>
      <c r="E59" s="310"/>
      <c r="F59" s="310"/>
      <c r="G59" s="310"/>
      <c r="H59" s="310"/>
      <c r="I59" s="310"/>
      <c r="J59" s="310"/>
      <c r="K59" s="308"/>
    </row>
    <row r="60" spans="2:11" ht="15" customHeight="1">
      <c r="B60" s="306"/>
      <c r="C60" s="312"/>
      <c r="D60" s="315" t="s">
        <v>1167</v>
      </c>
      <c r="E60" s="315"/>
      <c r="F60" s="315"/>
      <c r="G60" s="315"/>
      <c r="H60" s="315"/>
      <c r="I60" s="315"/>
      <c r="J60" s="315"/>
      <c r="K60" s="308"/>
    </row>
    <row r="61" spans="2:11" ht="15" customHeight="1">
      <c r="B61" s="306"/>
      <c r="C61" s="312"/>
      <c r="D61" s="310" t="s">
        <v>1168</v>
      </c>
      <c r="E61" s="310"/>
      <c r="F61" s="310"/>
      <c r="G61" s="310"/>
      <c r="H61" s="310"/>
      <c r="I61" s="310"/>
      <c r="J61" s="310"/>
      <c r="K61" s="308"/>
    </row>
    <row r="62" spans="2:11" ht="12.75" customHeight="1">
      <c r="B62" s="306"/>
      <c r="C62" s="312"/>
      <c r="D62" s="312"/>
      <c r="E62" s="316"/>
      <c r="F62" s="312"/>
      <c r="G62" s="312"/>
      <c r="H62" s="312"/>
      <c r="I62" s="312"/>
      <c r="J62" s="312"/>
      <c r="K62" s="308"/>
    </row>
    <row r="63" spans="2:11" ht="15" customHeight="1">
      <c r="B63" s="306"/>
      <c r="C63" s="312"/>
      <c r="D63" s="310" t="s">
        <v>1169</v>
      </c>
      <c r="E63" s="310"/>
      <c r="F63" s="310"/>
      <c r="G63" s="310"/>
      <c r="H63" s="310"/>
      <c r="I63" s="310"/>
      <c r="J63" s="310"/>
      <c r="K63" s="308"/>
    </row>
    <row r="64" spans="2:11" ht="15" customHeight="1">
      <c r="B64" s="306"/>
      <c r="C64" s="312"/>
      <c r="D64" s="315" t="s">
        <v>1170</v>
      </c>
      <c r="E64" s="315"/>
      <c r="F64" s="315"/>
      <c r="G64" s="315"/>
      <c r="H64" s="315"/>
      <c r="I64" s="315"/>
      <c r="J64" s="315"/>
      <c r="K64" s="308"/>
    </row>
    <row r="65" spans="2:11" ht="15" customHeight="1">
      <c r="B65" s="306"/>
      <c r="C65" s="312"/>
      <c r="D65" s="310" t="s">
        <v>1171</v>
      </c>
      <c r="E65" s="310"/>
      <c r="F65" s="310"/>
      <c r="G65" s="310"/>
      <c r="H65" s="310"/>
      <c r="I65" s="310"/>
      <c r="J65" s="310"/>
      <c r="K65" s="308"/>
    </row>
    <row r="66" spans="2:11" ht="15" customHeight="1">
      <c r="B66" s="306"/>
      <c r="C66" s="312"/>
      <c r="D66" s="310" t="s">
        <v>1172</v>
      </c>
      <c r="E66" s="310"/>
      <c r="F66" s="310"/>
      <c r="G66" s="310"/>
      <c r="H66" s="310"/>
      <c r="I66" s="310"/>
      <c r="J66" s="310"/>
      <c r="K66" s="308"/>
    </row>
    <row r="67" spans="2:11" ht="15" customHeight="1">
      <c r="B67" s="306"/>
      <c r="C67" s="312"/>
      <c r="D67" s="310" t="s">
        <v>1173</v>
      </c>
      <c r="E67" s="310"/>
      <c r="F67" s="310"/>
      <c r="G67" s="310"/>
      <c r="H67" s="310"/>
      <c r="I67" s="310"/>
      <c r="J67" s="310"/>
      <c r="K67" s="308"/>
    </row>
    <row r="68" spans="2:11" ht="15" customHeight="1">
      <c r="B68" s="306"/>
      <c r="C68" s="312"/>
      <c r="D68" s="310" t="s">
        <v>1174</v>
      </c>
      <c r="E68" s="310"/>
      <c r="F68" s="310"/>
      <c r="G68" s="310"/>
      <c r="H68" s="310"/>
      <c r="I68" s="310"/>
      <c r="J68" s="310"/>
      <c r="K68" s="308"/>
    </row>
    <row r="69" spans="2:11" ht="12.75" customHeight="1">
      <c r="B69" s="317"/>
      <c r="C69" s="318"/>
      <c r="D69" s="318"/>
      <c r="E69" s="318"/>
      <c r="F69" s="318"/>
      <c r="G69" s="318"/>
      <c r="H69" s="318"/>
      <c r="I69" s="318"/>
      <c r="J69" s="318"/>
      <c r="K69" s="319"/>
    </row>
    <row r="70" spans="2:11" ht="18.75" customHeight="1">
      <c r="B70" s="320"/>
      <c r="C70" s="320"/>
      <c r="D70" s="320"/>
      <c r="E70" s="320"/>
      <c r="F70" s="320"/>
      <c r="G70" s="320"/>
      <c r="H70" s="320"/>
      <c r="I70" s="320"/>
      <c r="J70" s="320"/>
      <c r="K70" s="321"/>
    </row>
    <row r="71" spans="2:11" ht="18.75" customHeight="1">
      <c r="B71" s="321"/>
      <c r="C71" s="321"/>
      <c r="D71" s="321"/>
      <c r="E71" s="321"/>
      <c r="F71" s="321"/>
      <c r="G71" s="321"/>
      <c r="H71" s="321"/>
      <c r="I71" s="321"/>
      <c r="J71" s="321"/>
      <c r="K71" s="321"/>
    </row>
    <row r="72" spans="2:11" ht="7.5" customHeight="1">
      <c r="B72" s="322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ht="45" customHeight="1">
      <c r="B73" s="325"/>
      <c r="C73" s="326" t="s">
        <v>114</v>
      </c>
      <c r="D73" s="326"/>
      <c r="E73" s="326"/>
      <c r="F73" s="326"/>
      <c r="G73" s="326"/>
      <c r="H73" s="326"/>
      <c r="I73" s="326"/>
      <c r="J73" s="326"/>
      <c r="K73" s="327"/>
    </row>
    <row r="74" spans="2:11" ht="17.25" customHeight="1">
      <c r="B74" s="325"/>
      <c r="C74" s="328" t="s">
        <v>1175</v>
      </c>
      <c r="D74" s="328"/>
      <c r="E74" s="328"/>
      <c r="F74" s="328" t="s">
        <v>1176</v>
      </c>
      <c r="G74" s="329"/>
      <c r="H74" s="328" t="s">
        <v>137</v>
      </c>
      <c r="I74" s="328" t="s">
        <v>56</v>
      </c>
      <c r="J74" s="328" t="s">
        <v>1177</v>
      </c>
      <c r="K74" s="327"/>
    </row>
    <row r="75" spans="2:11" ht="17.25" customHeight="1">
      <c r="B75" s="325"/>
      <c r="C75" s="330" t="s">
        <v>1178</v>
      </c>
      <c r="D75" s="330"/>
      <c r="E75" s="330"/>
      <c r="F75" s="331" t="s">
        <v>1179</v>
      </c>
      <c r="G75" s="332"/>
      <c r="H75" s="330"/>
      <c r="I75" s="330"/>
      <c r="J75" s="330" t="s">
        <v>1180</v>
      </c>
      <c r="K75" s="327"/>
    </row>
    <row r="76" spans="2:11" ht="5.25" customHeight="1">
      <c r="B76" s="325"/>
      <c r="C76" s="333"/>
      <c r="D76" s="333"/>
      <c r="E76" s="333"/>
      <c r="F76" s="333"/>
      <c r="G76" s="334"/>
      <c r="H76" s="333"/>
      <c r="I76" s="333"/>
      <c r="J76" s="333"/>
      <c r="K76" s="327"/>
    </row>
    <row r="77" spans="2:11" ht="15" customHeight="1">
      <c r="B77" s="325"/>
      <c r="C77" s="314" t="s">
        <v>52</v>
      </c>
      <c r="D77" s="333"/>
      <c r="E77" s="333"/>
      <c r="F77" s="335" t="s">
        <v>1181</v>
      </c>
      <c r="G77" s="334"/>
      <c r="H77" s="314" t="s">
        <v>1182</v>
      </c>
      <c r="I77" s="314" t="s">
        <v>1183</v>
      </c>
      <c r="J77" s="314">
        <v>20</v>
      </c>
      <c r="K77" s="327"/>
    </row>
    <row r="78" spans="2:11" ht="15" customHeight="1">
      <c r="B78" s="325"/>
      <c r="C78" s="314" t="s">
        <v>1184</v>
      </c>
      <c r="D78" s="314"/>
      <c r="E78" s="314"/>
      <c r="F78" s="335" t="s">
        <v>1181</v>
      </c>
      <c r="G78" s="334"/>
      <c r="H78" s="314" t="s">
        <v>1185</v>
      </c>
      <c r="I78" s="314" t="s">
        <v>1183</v>
      </c>
      <c r="J78" s="314">
        <v>120</v>
      </c>
      <c r="K78" s="327"/>
    </row>
    <row r="79" spans="2:11" ht="15" customHeight="1">
      <c r="B79" s="336"/>
      <c r="C79" s="314" t="s">
        <v>1186</v>
      </c>
      <c r="D79" s="314"/>
      <c r="E79" s="314"/>
      <c r="F79" s="335" t="s">
        <v>1187</v>
      </c>
      <c r="G79" s="334"/>
      <c r="H79" s="314" t="s">
        <v>1188</v>
      </c>
      <c r="I79" s="314" t="s">
        <v>1183</v>
      </c>
      <c r="J79" s="314">
        <v>50</v>
      </c>
      <c r="K79" s="327"/>
    </row>
    <row r="80" spans="2:11" ht="15" customHeight="1">
      <c r="B80" s="336"/>
      <c r="C80" s="314" t="s">
        <v>1189</v>
      </c>
      <c r="D80" s="314"/>
      <c r="E80" s="314"/>
      <c r="F80" s="335" t="s">
        <v>1181</v>
      </c>
      <c r="G80" s="334"/>
      <c r="H80" s="314" t="s">
        <v>1190</v>
      </c>
      <c r="I80" s="314" t="s">
        <v>1191</v>
      </c>
      <c r="J80" s="314"/>
      <c r="K80" s="327"/>
    </row>
    <row r="81" spans="2:11" ht="15" customHeight="1">
      <c r="B81" s="336"/>
      <c r="C81" s="337" t="s">
        <v>1192</v>
      </c>
      <c r="D81" s="337"/>
      <c r="E81" s="337"/>
      <c r="F81" s="338" t="s">
        <v>1187</v>
      </c>
      <c r="G81" s="337"/>
      <c r="H81" s="337" t="s">
        <v>1193</v>
      </c>
      <c r="I81" s="337" t="s">
        <v>1183</v>
      </c>
      <c r="J81" s="337">
        <v>15</v>
      </c>
      <c r="K81" s="327"/>
    </row>
    <row r="82" spans="2:11" ht="15" customHeight="1">
      <c r="B82" s="336"/>
      <c r="C82" s="337" t="s">
        <v>1194</v>
      </c>
      <c r="D82" s="337"/>
      <c r="E82" s="337"/>
      <c r="F82" s="338" t="s">
        <v>1187</v>
      </c>
      <c r="G82" s="337"/>
      <c r="H82" s="337" t="s">
        <v>1195</v>
      </c>
      <c r="I82" s="337" t="s">
        <v>1183</v>
      </c>
      <c r="J82" s="337">
        <v>15</v>
      </c>
      <c r="K82" s="327"/>
    </row>
    <row r="83" spans="2:11" ht="15" customHeight="1">
      <c r="B83" s="336"/>
      <c r="C83" s="337" t="s">
        <v>1196</v>
      </c>
      <c r="D83" s="337"/>
      <c r="E83" s="337"/>
      <c r="F83" s="338" t="s">
        <v>1187</v>
      </c>
      <c r="G83" s="337"/>
      <c r="H83" s="337" t="s">
        <v>1197</v>
      </c>
      <c r="I83" s="337" t="s">
        <v>1183</v>
      </c>
      <c r="J83" s="337">
        <v>20</v>
      </c>
      <c r="K83" s="327"/>
    </row>
    <row r="84" spans="2:11" ht="15" customHeight="1">
      <c r="B84" s="336"/>
      <c r="C84" s="337" t="s">
        <v>1198</v>
      </c>
      <c r="D84" s="337"/>
      <c r="E84" s="337"/>
      <c r="F84" s="338" t="s">
        <v>1187</v>
      </c>
      <c r="G84" s="337"/>
      <c r="H84" s="337" t="s">
        <v>1199</v>
      </c>
      <c r="I84" s="337" t="s">
        <v>1183</v>
      </c>
      <c r="J84" s="337">
        <v>20</v>
      </c>
      <c r="K84" s="327"/>
    </row>
    <row r="85" spans="2:11" ht="15" customHeight="1">
      <c r="B85" s="336"/>
      <c r="C85" s="314" t="s">
        <v>1200</v>
      </c>
      <c r="D85" s="314"/>
      <c r="E85" s="314"/>
      <c r="F85" s="335" t="s">
        <v>1187</v>
      </c>
      <c r="G85" s="334"/>
      <c r="H85" s="314" t="s">
        <v>1201</v>
      </c>
      <c r="I85" s="314" t="s">
        <v>1183</v>
      </c>
      <c r="J85" s="314">
        <v>50</v>
      </c>
      <c r="K85" s="327"/>
    </row>
    <row r="86" spans="2:11" ht="15" customHeight="1">
      <c r="B86" s="336"/>
      <c r="C86" s="314" t="s">
        <v>1202</v>
      </c>
      <c r="D86" s="314"/>
      <c r="E86" s="314"/>
      <c r="F86" s="335" t="s">
        <v>1187</v>
      </c>
      <c r="G86" s="334"/>
      <c r="H86" s="314" t="s">
        <v>1203</v>
      </c>
      <c r="I86" s="314" t="s">
        <v>1183</v>
      </c>
      <c r="J86" s="314">
        <v>20</v>
      </c>
      <c r="K86" s="327"/>
    </row>
    <row r="87" spans="2:11" ht="15" customHeight="1">
      <c r="B87" s="336"/>
      <c r="C87" s="314" t="s">
        <v>1204</v>
      </c>
      <c r="D87" s="314"/>
      <c r="E87" s="314"/>
      <c r="F87" s="335" t="s">
        <v>1187</v>
      </c>
      <c r="G87" s="334"/>
      <c r="H87" s="314" t="s">
        <v>1205</v>
      </c>
      <c r="I87" s="314" t="s">
        <v>1183</v>
      </c>
      <c r="J87" s="314">
        <v>20</v>
      </c>
      <c r="K87" s="327"/>
    </row>
    <row r="88" spans="2:11" ht="15" customHeight="1">
      <c r="B88" s="336"/>
      <c r="C88" s="314" t="s">
        <v>1206</v>
      </c>
      <c r="D88" s="314"/>
      <c r="E88" s="314"/>
      <c r="F88" s="335" t="s">
        <v>1187</v>
      </c>
      <c r="G88" s="334"/>
      <c r="H88" s="314" t="s">
        <v>1207</v>
      </c>
      <c r="I88" s="314" t="s">
        <v>1183</v>
      </c>
      <c r="J88" s="314">
        <v>50</v>
      </c>
      <c r="K88" s="327"/>
    </row>
    <row r="89" spans="2:11" ht="15" customHeight="1">
      <c r="B89" s="336"/>
      <c r="C89" s="314" t="s">
        <v>1208</v>
      </c>
      <c r="D89" s="314"/>
      <c r="E89" s="314"/>
      <c r="F89" s="335" t="s">
        <v>1187</v>
      </c>
      <c r="G89" s="334"/>
      <c r="H89" s="314" t="s">
        <v>1208</v>
      </c>
      <c r="I89" s="314" t="s">
        <v>1183</v>
      </c>
      <c r="J89" s="314">
        <v>50</v>
      </c>
      <c r="K89" s="327"/>
    </row>
    <row r="90" spans="2:11" ht="15" customHeight="1">
      <c r="B90" s="336"/>
      <c r="C90" s="314" t="s">
        <v>142</v>
      </c>
      <c r="D90" s="314"/>
      <c r="E90" s="314"/>
      <c r="F90" s="335" t="s">
        <v>1187</v>
      </c>
      <c r="G90" s="334"/>
      <c r="H90" s="314" t="s">
        <v>1209</v>
      </c>
      <c r="I90" s="314" t="s">
        <v>1183</v>
      </c>
      <c r="J90" s="314">
        <v>255</v>
      </c>
      <c r="K90" s="327"/>
    </row>
    <row r="91" spans="2:11" ht="15" customHeight="1">
      <c r="B91" s="336"/>
      <c r="C91" s="314" t="s">
        <v>1210</v>
      </c>
      <c r="D91" s="314"/>
      <c r="E91" s="314"/>
      <c r="F91" s="335" t="s">
        <v>1181</v>
      </c>
      <c r="G91" s="334"/>
      <c r="H91" s="314" t="s">
        <v>1211</v>
      </c>
      <c r="I91" s="314" t="s">
        <v>1212</v>
      </c>
      <c r="J91" s="314"/>
      <c r="K91" s="327"/>
    </row>
    <row r="92" spans="2:11" ht="15" customHeight="1">
      <c r="B92" s="336"/>
      <c r="C92" s="314" t="s">
        <v>1213</v>
      </c>
      <c r="D92" s="314"/>
      <c r="E92" s="314"/>
      <c r="F92" s="335" t="s">
        <v>1181</v>
      </c>
      <c r="G92" s="334"/>
      <c r="H92" s="314" t="s">
        <v>1214</v>
      </c>
      <c r="I92" s="314" t="s">
        <v>1215</v>
      </c>
      <c r="J92" s="314"/>
      <c r="K92" s="327"/>
    </row>
    <row r="93" spans="2:11" ht="15" customHeight="1">
      <c r="B93" s="336"/>
      <c r="C93" s="314" t="s">
        <v>1216</v>
      </c>
      <c r="D93" s="314"/>
      <c r="E93" s="314"/>
      <c r="F93" s="335" t="s">
        <v>1181</v>
      </c>
      <c r="G93" s="334"/>
      <c r="H93" s="314" t="s">
        <v>1216</v>
      </c>
      <c r="I93" s="314" t="s">
        <v>1215</v>
      </c>
      <c r="J93" s="314"/>
      <c r="K93" s="327"/>
    </row>
    <row r="94" spans="2:11" ht="15" customHeight="1">
      <c r="B94" s="336"/>
      <c r="C94" s="314" t="s">
        <v>37</v>
      </c>
      <c r="D94" s="314"/>
      <c r="E94" s="314"/>
      <c r="F94" s="335" t="s">
        <v>1181</v>
      </c>
      <c r="G94" s="334"/>
      <c r="H94" s="314" t="s">
        <v>1217</v>
      </c>
      <c r="I94" s="314" t="s">
        <v>1215</v>
      </c>
      <c r="J94" s="314"/>
      <c r="K94" s="327"/>
    </row>
    <row r="95" spans="2:11" ht="15" customHeight="1">
      <c r="B95" s="336"/>
      <c r="C95" s="314" t="s">
        <v>47</v>
      </c>
      <c r="D95" s="314"/>
      <c r="E95" s="314"/>
      <c r="F95" s="335" t="s">
        <v>1181</v>
      </c>
      <c r="G95" s="334"/>
      <c r="H95" s="314" t="s">
        <v>1218</v>
      </c>
      <c r="I95" s="314" t="s">
        <v>1215</v>
      </c>
      <c r="J95" s="314"/>
      <c r="K95" s="327"/>
    </row>
    <row r="96" spans="2:11" ht="15" customHeight="1">
      <c r="B96" s="339"/>
      <c r="C96" s="340"/>
      <c r="D96" s="340"/>
      <c r="E96" s="340"/>
      <c r="F96" s="340"/>
      <c r="G96" s="340"/>
      <c r="H96" s="340"/>
      <c r="I96" s="340"/>
      <c r="J96" s="340"/>
      <c r="K96" s="341"/>
    </row>
    <row r="97" spans="2:11" ht="18.75" customHeight="1">
      <c r="B97" s="342"/>
      <c r="C97" s="343"/>
      <c r="D97" s="343"/>
      <c r="E97" s="343"/>
      <c r="F97" s="343"/>
      <c r="G97" s="343"/>
      <c r="H97" s="343"/>
      <c r="I97" s="343"/>
      <c r="J97" s="343"/>
      <c r="K97" s="342"/>
    </row>
    <row r="98" spans="2:11" ht="18.75" customHeight="1">
      <c r="B98" s="321"/>
      <c r="C98" s="321"/>
      <c r="D98" s="321"/>
      <c r="E98" s="321"/>
      <c r="F98" s="321"/>
      <c r="G98" s="321"/>
      <c r="H98" s="321"/>
      <c r="I98" s="321"/>
      <c r="J98" s="321"/>
      <c r="K98" s="321"/>
    </row>
    <row r="99" spans="2:11" ht="7.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4"/>
    </row>
    <row r="100" spans="2:11" ht="45" customHeight="1">
      <c r="B100" s="325"/>
      <c r="C100" s="326" t="s">
        <v>1219</v>
      </c>
      <c r="D100" s="326"/>
      <c r="E100" s="326"/>
      <c r="F100" s="326"/>
      <c r="G100" s="326"/>
      <c r="H100" s="326"/>
      <c r="I100" s="326"/>
      <c r="J100" s="326"/>
      <c r="K100" s="327"/>
    </row>
    <row r="101" spans="2:11" ht="17.25" customHeight="1">
      <c r="B101" s="325"/>
      <c r="C101" s="328" t="s">
        <v>1175</v>
      </c>
      <c r="D101" s="328"/>
      <c r="E101" s="328"/>
      <c r="F101" s="328" t="s">
        <v>1176</v>
      </c>
      <c r="G101" s="329"/>
      <c r="H101" s="328" t="s">
        <v>137</v>
      </c>
      <c r="I101" s="328" t="s">
        <v>56</v>
      </c>
      <c r="J101" s="328" t="s">
        <v>1177</v>
      </c>
      <c r="K101" s="327"/>
    </row>
    <row r="102" spans="2:11" ht="17.25" customHeight="1">
      <c r="B102" s="325"/>
      <c r="C102" s="330" t="s">
        <v>1178</v>
      </c>
      <c r="D102" s="330"/>
      <c r="E102" s="330"/>
      <c r="F102" s="331" t="s">
        <v>1179</v>
      </c>
      <c r="G102" s="332"/>
      <c r="H102" s="330"/>
      <c r="I102" s="330"/>
      <c r="J102" s="330" t="s">
        <v>1180</v>
      </c>
      <c r="K102" s="327"/>
    </row>
    <row r="103" spans="2:11" ht="5.25" customHeight="1">
      <c r="B103" s="325"/>
      <c r="C103" s="328"/>
      <c r="D103" s="328"/>
      <c r="E103" s="328"/>
      <c r="F103" s="328"/>
      <c r="G103" s="344"/>
      <c r="H103" s="328"/>
      <c r="I103" s="328"/>
      <c r="J103" s="328"/>
      <c r="K103" s="327"/>
    </row>
    <row r="104" spans="2:11" ht="15" customHeight="1">
      <c r="B104" s="325"/>
      <c r="C104" s="314" t="s">
        <v>52</v>
      </c>
      <c r="D104" s="333"/>
      <c r="E104" s="333"/>
      <c r="F104" s="335" t="s">
        <v>1181</v>
      </c>
      <c r="G104" s="344"/>
      <c r="H104" s="314" t="s">
        <v>1220</v>
      </c>
      <c r="I104" s="314" t="s">
        <v>1183</v>
      </c>
      <c r="J104" s="314">
        <v>20</v>
      </c>
      <c r="K104" s="327"/>
    </row>
    <row r="105" spans="2:11" ht="15" customHeight="1">
      <c r="B105" s="325"/>
      <c r="C105" s="314" t="s">
        <v>1184</v>
      </c>
      <c r="D105" s="314"/>
      <c r="E105" s="314"/>
      <c r="F105" s="335" t="s">
        <v>1181</v>
      </c>
      <c r="G105" s="314"/>
      <c r="H105" s="314" t="s">
        <v>1220</v>
      </c>
      <c r="I105" s="314" t="s">
        <v>1183</v>
      </c>
      <c r="J105" s="314">
        <v>120</v>
      </c>
      <c r="K105" s="327"/>
    </row>
    <row r="106" spans="2:11" ht="15" customHeight="1">
      <c r="B106" s="336"/>
      <c r="C106" s="314" t="s">
        <v>1186</v>
      </c>
      <c r="D106" s="314"/>
      <c r="E106" s="314"/>
      <c r="F106" s="335" t="s">
        <v>1187</v>
      </c>
      <c r="G106" s="314"/>
      <c r="H106" s="314" t="s">
        <v>1220</v>
      </c>
      <c r="I106" s="314" t="s">
        <v>1183</v>
      </c>
      <c r="J106" s="314">
        <v>50</v>
      </c>
      <c r="K106" s="327"/>
    </row>
    <row r="107" spans="2:11" ht="15" customHeight="1">
      <c r="B107" s="336"/>
      <c r="C107" s="314" t="s">
        <v>1189</v>
      </c>
      <c r="D107" s="314"/>
      <c r="E107" s="314"/>
      <c r="F107" s="335" t="s">
        <v>1181</v>
      </c>
      <c r="G107" s="314"/>
      <c r="H107" s="314" t="s">
        <v>1220</v>
      </c>
      <c r="I107" s="314" t="s">
        <v>1191</v>
      </c>
      <c r="J107" s="314"/>
      <c r="K107" s="327"/>
    </row>
    <row r="108" spans="2:11" ht="15" customHeight="1">
      <c r="B108" s="336"/>
      <c r="C108" s="314" t="s">
        <v>1200</v>
      </c>
      <c r="D108" s="314"/>
      <c r="E108" s="314"/>
      <c r="F108" s="335" t="s">
        <v>1187</v>
      </c>
      <c r="G108" s="314"/>
      <c r="H108" s="314" t="s">
        <v>1220</v>
      </c>
      <c r="I108" s="314" t="s">
        <v>1183</v>
      </c>
      <c r="J108" s="314">
        <v>50</v>
      </c>
      <c r="K108" s="327"/>
    </row>
    <row r="109" spans="2:11" ht="15" customHeight="1">
      <c r="B109" s="336"/>
      <c r="C109" s="314" t="s">
        <v>1208</v>
      </c>
      <c r="D109" s="314"/>
      <c r="E109" s="314"/>
      <c r="F109" s="335" t="s">
        <v>1187</v>
      </c>
      <c r="G109" s="314"/>
      <c r="H109" s="314" t="s">
        <v>1220</v>
      </c>
      <c r="I109" s="314" t="s">
        <v>1183</v>
      </c>
      <c r="J109" s="314">
        <v>50</v>
      </c>
      <c r="K109" s="327"/>
    </row>
    <row r="110" spans="2:11" ht="15" customHeight="1">
      <c r="B110" s="336"/>
      <c r="C110" s="314" t="s">
        <v>1206</v>
      </c>
      <c r="D110" s="314"/>
      <c r="E110" s="314"/>
      <c r="F110" s="335" t="s">
        <v>1187</v>
      </c>
      <c r="G110" s="314"/>
      <c r="H110" s="314" t="s">
        <v>1220</v>
      </c>
      <c r="I110" s="314" t="s">
        <v>1183</v>
      </c>
      <c r="J110" s="314">
        <v>50</v>
      </c>
      <c r="K110" s="327"/>
    </row>
    <row r="111" spans="2:11" ht="15" customHeight="1">
      <c r="B111" s="336"/>
      <c r="C111" s="314" t="s">
        <v>52</v>
      </c>
      <c r="D111" s="314"/>
      <c r="E111" s="314"/>
      <c r="F111" s="335" t="s">
        <v>1181</v>
      </c>
      <c r="G111" s="314"/>
      <c r="H111" s="314" t="s">
        <v>1221</v>
      </c>
      <c r="I111" s="314" t="s">
        <v>1183</v>
      </c>
      <c r="J111" s="314">
        <v>20</v>
      </c>
      <c r="K111" s="327"/>
    </row>
    <row r="112" spans="2:11" ht="15" customHeight="1">
      <c r="B112" s="336"/>
      <c r="C112" s="314" t="s">
        <v>1222</v>
      </c>
      <c r="D112" s="314"/>
      <c r="E112" s="314"/>
      <c r="F112" s="335" t="s">
        <v>1181</v>
      </c>
      <c r="G112" s="314"/>
      <c r="H112" s="314" t="s">
        <v>1223</v>
      </c>
      <c r="I112" s="314" t="s">
        <v>1183</v>
      </c>
      <c r="J112" s="314">
        <v>120</v>
      </c>
      <c r="K112" s="327"/>
    </row>
    <row r="113" spans="2:11" ht="15" customHeight="1">
      <c r="B113" s="336"/>
      <c r="C113" s="314" t="s">
        <v>37</v>
      </c>
      <c r="D113" s="314"/>
      <c r="E113" s="314"/>
      <c r="F113" s="335" t="s">
        <v>1181</v>
      </c>
      <c r="G113" s="314"/>
      <c r="H113" s="314" t="s">
        <v>1224</v>
      </c>
      <c r="I113" s="314" t="s">
        <v>1215</v>
      </c>
      <c r="J113" s="314"/>
      <c r="K113" s="327"/>
    </row>
    <row r="114" spans="2:11" ht="15" customHeight="1">
      <c r="B114" s="336"/>
      <c r="C114" s="314" t="s">
        <v>47</v>
      </c>
      <c r="D114" s="314"/>
      <c r="E114" s="314"/>
      <c r="F114" s="335" t="s">
        <v>1181</v>
      </c>
      <c r="G114" s="314"/>
      <c r="H114" s="314" t="s">
        <v>1225</v>
      </c>
      <c r="I114" s="314" t="s">
        <v>1215</v>
      </c>
      <c r="J114" s="314"/>
      <c r="K114" s="327"/>
    </row>
    <row r="115" spans="2:11" ht="15" customHeight="1">
      <c r="B115" s="336"/>
      <c r="C115" s="314" t="s">
        <v>56</v>
      </c>
      <c r="D115" s="314"/>
      <c r="E115" s="314"/>
      <c r="F115" s="335" t="s">
        <v>1181</v>
      </c>
      <c r="G115" s="314"/>
      <c r="H115" s="314" t="s">
        <v>1226</v>
      </c>
      <c r="I115" s="314" t="s">
        <v>1227</v>
      </c>
      <c r="J115" s="314"/>
      <c r="K115" s="327"/>
    </row>
    <row r="116" spans="2:11" ht="15" customHeight="1">
      <c r="B116" s="339"/>
      <c r="C116" s="345"/>
      <c r="D116" s="345"/>
      <c r="E116" s="345"/>
      <c r="F116" s="345"/>
      <c r="G116" s="345"/>
      <c r="H116" s="345"/>
      <c r="I116" s="345"/>
      <c r="J116" s="345"/>
      <c r="K116" s="341"/>
    </row>
    <row r="117" spans="2:11" ht="18.75" customHeight="1">
      <c r="B117" s="346"/>
      <c r="C117" s="310"/>
      <c r="D117" s="310"/>
      <c r="E117" s="310"/>
      <c r="F117" s="347"/>
      <c r="G117" s="310"/>
      <c r="H117" s="310"/>
      <c r="I117" s="310"/>
      <c r="J117" s="310"/>
      <c r="K117" s="346"/>
    </row>
    <row r="118" spans="2:11" ht="18.75" customHeight="1"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</row>
    <row r="119" spans="2:11" ht="7.5" customHeight="1">
      <c r="B119" s="348"/>
      <c r="C119" s="349"/>
      <c r="D119" s="349"/>
      <c r="E119" s="349"/>
      <c r="F119" s="349"/>
      <c r="G119" s="349"/>
      <c r="H119" s="349"/>
      <c r="I119" s="349"/>
      <c r="J119" s="349"/>
      <c r="K119" s="350"/>
    </row>
    <row r="120" spans="2:11" ht="45" customHeight="1">
      <c r="B120" s="351"/>
      <c r="C120" s="304" t="s">
        <v>1228</v>
      </c>
      <c r="D120" s="304"/>
      <c r="E120" s="304"/>
      <c r="F120" s="304"/>
      <c r="G120" s="304"/>
      <c r="H120" s="304"/>
      <c r="I120" s="304"/>
      <c r="J120" s="304"/>
      <c r="K120" s="352"/>
    </row>
    <row r="121" spans="2:11" ht="17.25" customHeight="1">
      <c r="B121" s="353"/>
      <c r="C121" s="328" t="s">
        <v>1175</v>
      </c>
      <c r="D121" s="328"/>
      <c r="E121" s="328"/>
      <c r="F121" s="328" t="s">
        <v>1176</v>
      </c>
      <c r="G121" s="329"/>
      <c r="H121" s="328" t="s">
        <v>137</v>
      </c>
      <c r="I121" s="328" t="s">
        <v>56</v>
      </c>
      <c r="J121" s="328" t="s">
        <v>1177</v>
      </c>
      <c r="K121" s="354"/>
    </row>
    <row r="122" spans="2:11" ht="17.25" customHeight="1">
      <c r="B122" s="353"/>
      <c r="C122" s="330" t="s">
        <v>1178</v>
      </c>
      <c r="D122" s="330"/>
      <c r="E122" s="330"/>
      <c r="F122" s="331" t="s">
        <v>1179</v>
      </c>
      <c r="G122" s="332"/>
      <c r="H122" s="330"/>
      <c r="I122" s="330"/>
      <c r="J122" s="330" t="s">
        <v>1180</v>
      </c>
      <c r="K122" s="354"/>
    </row>
    <row r="123" spans="2:11" ht="5.25" customHeight="1">
      <c r="B123" s="355"/>
      <c r="C123" s="333"/>
      <c r="D123" s="333"/>
      <c r="E123" s="333"/>
      <c r="F123" s="333"/>
      <c r="G123" s="314"/>
      <c r="H123" s="333"/>
      <c r="I123" s="333"/>
      <c r="J123" s="333"/>
      <c r="K123" s="356"/>
    </row>
    <row r="124" spans="2:11" ht="15" customHeight="1">
      <c r="B124" s="355"/>
      <c r="C124" s="314" t="s">
        <v>1184</v>
      </c>
      <c r="D124" s="333"/>
      <c r="E124" s="333"/>
      <c r="F124" s="335" t="s">
        <v>1181</v>
      </c>
      <c r="G124" s="314"/>
      <c r="H124" s="314" t="s">
        <v>1220</v>
      </c>
      <c r="I124" s="314" t="s">
        <v>1183</v>
      </c>
      <c r="J124" s="314">
        <v>120</v>
      </c>
      <c r="K124" s="357"/>
    </row>
    <row r="125" spans="2:11" ht="15" customHeight="1">
      <c r="B125" s="355"/>
      <c r="C125" s="314" t="s">
        <v>1229</v>
      </c>
      <c r="D125" s="314"/>
      <c r="E125" s="314"/>
      <c r="F125" s="335" t="s">
        <v>1181</v>
      </c>
      <c r="G125" s="314"/>
      <c r="H125" s="314" t="s">
        <v>1230</v>
      </c>
      <c r="I125" s="314" t="s">
        <v>1183</v>
      </c>
      <c r="J125" s="314" t="s">
        <v>1231</v>
      </c>
      <c r="K125" s="357"/>
    </row>
    <row r="126" spans="2:11" ht="15" customHeight="1">
      <c r="B126" s="355"/>
      <c r="C126" s="314" t="s">
        <v>90</v>
      </c>
      <c r="D126" s="314"/>
      <c r="E126" s="314"/>
      <c r="F126" s="335" t="s">
        <v>1181</v>
      </c>
      <c r="G126" s="314"/>
      <c r="H126" s="314" t="s">
        <v>1232</v>
      </c>
      <c r="I126" s="314" t="s">
        <v>1183</v>
      </c>
      <c r="J126" s="314" t="s">
        <v>1231</v>
      </c>
      <c r="K126" s="357"/>
    </row>
    <row r="127" spans="2:11" ht="15" customHeight="1">
      <c r="B127" s="355"/>
      <c r="C127" s="314" t="s">
        <v>1192</v>
      </c>
      <c r="D127" s="314"/>
      <c r="E127" s="314"/>
      <c r="F127" s="335" t="s">
        <v>1187</v>
      </c>
      <c r="G127" s="314"/>
      <c r="H127" s="314" t="s">
        <v>1193</v>
      </c>
      <c r="I127" s="314" t="s">
        <v>1183</v>
      </c>
      <c r="J127" s="314">
        <v>15</v>
      </c>
      <c r="K127" s="357"/>
    </row>
    <row r="128" spans="2:11" ht="15" customHeight="1">
      <c r="B128" s="355"/>
      <c r="C128" s="337" t="s">
        <v>1194</v>
      </c>
      <c r="D128" s="337"/>
      <c r="E128" s="337"/>
      <c r="F128" s="338" t="s">
        <v>1187</v>
      </c>
      <c r="G128" s="337"/>
      <c r="H128" s="337" t="s">
        <v>1195</v>
      </c>
      <c r="I128" s="337" t="s">
        <v>1183</v>
      </c>
      <c r="J128" s="337">
        <v>15</v>
      </c>
      <c r="K128" s="357"/>
    </row>
    <row r="129" spans="2:11" ht="15" customHeight="1">
      <c r="B129" s="355"/>
      <c r="C129" s="337" t="s">
        <v>1196</v>
      </c>
      <c r="D129" s="337"/>
      <c r="E129" s="337"/>
      <c r="F129" s="338" t="s">
        <v>1187</v>
      </c>
      <c r="G129" s="337"/>
      <c r="H129" s="337" t="s">
        <v>1197</v>
      </c>
      <c r="I129" s="337" t="s">
        <v>1183</v>
      </c>
      <c r="J129" s="337">
        <v>20</v>
      </c>
      <c r="K129" s="357"/>
    </row>
    <row r="130" spans="2:11" ht="15" customHeight="1">
      <c r="B130" s="355"/>
      <c r="C130" s="337" t="s">
        <v>1198</v>
      </c>
      <c r="D130" s="337"/>
      <c r="E130" s="337"/>
      <c r="F130" s="338" t="s">
        <v>1187</v>
      </c>
      <c r="G130" s="337"/>
      <c r="H130" s="337" t="s">
        <v>1199</v>
      </c>
      <c r="I130" s="337" t="s">
        <v>1183</v>
      </c>
      <c r="J130" s="337">
        <v>20</v>
      </c>
      <c r="K130" s="357"/>
    </row>
    <row r="131" spans="2:11" ht="15" customHeight="1">
      <c r="B131" s="355"/>
      <c r="C131" s="314" t="s">
        <v>1186</v>
      </c>
      <c r="D131" s="314"/>
      <c r="E131" s="314"/>
      <c r="F131" s="335" t="s">
        <v>1187</v>
      </c>
      <c r="G131" s="314"/>
      <c r="H131" s="314" t="s">
        <v>1220</v>
      </c>
      <c r="I131" s="314" t="s">
        <v>1183</v>
      </c>
      <c r="J131" s="314">
        <v>50</v>
      </c>
      <c r="K131" s="357"/>
    </row>
    <row r="132" spans="2:11" ht="15" customHeight="1">
      <c r="B132" s="355"/>
      <c r="C132" s="314" t="s">
        <v>1200</v>
      </c>
      <c r="D132" s="314"/>
      <c r="E132" s="314"/>
      <c r="F132" s="335" t="s">
        <v>1187</v>
      </c>
      <c r="G132" s="314"/>
      <c r="H132" s="314" t="s">
        <v>1220</v>
      </c>
      <c r="I132" s="314" t="s">
        <v>1183</v>
      </c>
      <c r="J132" s="314">
        <v>50</v>
      </c>
      <c r="K132" s="357"/>
    </row>
    <row r="133" spans="2:11" ht="15" customHeight="1">
      <c r="B133" s="355"/>
      <c r="C133" s="314" t="s">
        <v>1206</v>
      </c>
      <c r="D133" s="314"/>
      <c r="E133" s="314"/>
      <c r="F133" s="335" t="s">
        <v>1187</v>
      </c>
      <c r="G133" s="314"/>
      <c r="H133" s="314" t="s">
        <v>1220</v>
      </c>
      <c r="I133" s="314" t="s">
        <v>1183</v>
      </c>
      <c r="J133" s="314">
        <v>50</v>
      </c>
      <c r="K133" s="357"/>
    </row>
    <row r="134" spans="2:11" ht="15" customHeight="1">
      <c r="B134" s="355"/>
      <c r="C134" s="314" t="s">
        <v>1208</v>
      </c>
      <c r="D134" s="314"/>
      <c r="E134" s="314"/>
      <c r="F134" s="335" t="s">
        <v>1187</v>
      </c>
      <c r="G134" s="314"/>
      <c r="H134" s="314" t="s">
        <v>1220</v>
      </c>
      <c r="I134" s="314" t="s">
        <v>1183</v>
      </c>
      <c r="J134" s="314">
        <v>50</v>
      </c>
      <c r="K134" s="357"/>
    </row>
    <row r="135" spans="2:11" ht="15" customHeight="1">
      <c r="B135" s="355"/>
      <c r="C135" s="314" t="s">
        <v>142</v>
      </c>
      <c r="D135" s="314"/>
      <c r="E135" s="314"/>
      <c r="F135" s="335" t="s">
        <v>1187</v>
      </c>
      <c r="G135" s="314"/>
      <c r="H135" s="314" t="s">
        <v>1233</v>
      </c>
      <c r="I135" s="314" t="s">
        <v>1183</v>
      </c>
      <c r="J135" s="314">
        <v>255</v>
      </c>
      <c r="K135" s="357"/>
    </row>
    <row r="136" spans="2:11" ht="15" customHeight="1">
      <c r="B136" s="355"/>
      <c r="C136" s="314" t="s">
        <v>1210</v>
      </c>
      <c r="D136" s="314"/>
      <c r="E136" s="314"/>
      <c r="F136" s="335" t="s">
        <v>1181</v>
      </c>
      <c r="G136" s="314"/>
      <c r="H136" s="314" t="s">
        <v>1234</v>
      </c>
      <c r="I136" s="314" t="s">
        <v>1212</v>
      </c>
      <c r="J136" s="314"/>
      <c r="K136" s="357"/>
    </row>
    <row r="137" spans="2:11" ht="15" customHeight="1">
      <c r="B137" s="355"/>
      <c r="C137" s="314" t="s">
        <v>1213</v>
      </c>
      <c r="D137" s="314"/>
      <c r="E137" s="314"/>
      <c r="F137" s="335" t="s">
        <v>1181</v>
      </c>
      <c r="G137" s="314"/>
      <c r="H137" s="314" t="s">
        <v>1235</v>
      </c>
      <c r="I137" s="314" t="s">
        <v>1215</v>
      </c>
      <c r="J137" s="314"/>
      <c r="K137" s="357"/>
    </row>
    <row r="138" spans="2:11" ht="15" customHeight="1">
      <c r="B138" s="355"/>
      <c r="C138" s="314" t="s">
        <v>1216</v>
      </c>
      <c r="D138" s="314"/>
      <c r="E138" s="314"/>
      <c r="F138" s="335" t="s">
        <v>1181</v>
      </c>
      <c r="G138" s="314"/>
      <c r="H138" s="314" t="s">
        <v>1216</v>
      </c>
      <c r="I138" s="314" t="s">
        <v>1215</v>
      </c>
      <c r="J138" s="314"/>
      <c r="K138" s="357"/>
    </row>
    <row r="139" spans="2:11" ht="15" customHeight="1">
      <c r="B139" s="355"/>
      <c r="C139" s="314" t="s">
        <v>37</v>
      </c>
      <c r="D139" s="314"/>
      <c r="E139" s="314"/>
      <c r="F139" s="335" t="s">
        <v>1181</v>
      </c>
      <c r="G139" s="314"/>
      <c r="H139" s="314" t="s">
        <v>1236</v>
      </c>
      <c r="I139" s="314" t="s">
        <v>1215</v>
      </c>
      <c r="J139" s="314"/>
      <c r="K139" s="357"/>
    </row>
    <row r="140" spans="2:11" ht="15" customHeight="1">
      <c r="B140" s="355"/>
      <c r="C140" s="314" t="s">
        <v>1237</v>
      </c>
      <c r="D140" s="314"/>
      <c r="E140" s="314"/>
      <c r="F140" s="335" t="s">
        <v>1181</v>
      </c>
      <c r="G140" s="314"/>
      <c r="H140" s="314" t="s">
        <v>1238</v>
      </c>
      <c r="I140" s="314" t="s">
        <v>1215</v>
      </c>
      <c r="J140" s="314"/>
      <c r="K140" s="357"/>
    </row>
    <row r="141" spans="2:11" ht="15" customHeight="1">
      <c r="B141" s="358"/>
      <c r="C141" s="359"/>
      <c r="D141" s="359"/>
      <c r="E141" s="359"/>
      <c r="F141" s="359"/>
      <c r="G141" s="359"/>
      <c r="H141" s="359"/>
      <c r="I141" s="359"/>
      <c r="J141" s="359"/>
      <c r="K141" s="360"/>
    </row>
    <row r="142" spans="2:11" ht="18.75" customHeight="1">
      <c r="B142" s="310"/>
      <c r="C142" s="310"/>
      <c r="D142" s="310"/>
      <c r="E142" s="310"/>
      <c r="F142" s="347"/>
      <c r="G142" s="310"/>
      <c r="H142" s="310"/>
      <c r="I142" s="310"/>
      <c r="J142" s="310"/>
      <c r="K142" s="310"/>
    </row>
    <row r="143" spans="2:11" ht="18.75" customHeight="1"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</row>
    <row r="144" spans="2:11" ht="7.5" customHeight="1">
      <c r="B144" s="322"/>
      <c r="C144" s="323"/>
      <c r="D144" s="323"/>
      <c r="E144" s="323"/>
      <c r="F144" s="323"/>
      <c r="G144" s="323"/>
      <c r="H144" s="323"/>
      <c r="I144" s="323"/>
      <c r="J144" s="323"/>
      <c r="K144" s="324"/>
    </row>
    <row r="145" spans="2:11" ht="45" customHeight="1">
      <c r="B145" s="325"/>
      <c r="C145" s="326" t="s">
        <v>1239</v>
      </c>
      <c r="D145" s="326"/>
      <c r="E145" s="326"/>
      <c r="F145" s="326"/>
      <c r="G145" s="326"/>
      <c r="H145" s="326"/>
      <c r="I145" s="326"/>
      <c r="J145" s="326"/>
      <c r="K145" s="327"/>
    </row>
    <row r="146" spans="2:11" ht="17.25" customHeight="1">
      <c r="B146" s="325"/>
      <c r="C146" s="328" t="s">
        <v>1175</v>
      </c>
      <c r="D146" s="328"/>
      <c r="E146" s="328"/>
      <c r="F146" s="328" t="s">
        <v>1176</v>
      </c>
      <c r="G146" s="329"/>
      <c r="H146" s="328" t="s">
        <v>137</v>
      </c>
      <c r="I146" s="328" t="s">
        <v>56</v>
      </c>
      <c r="J146" s="328" t="s">
        <v>1177</v>
      </c>
      <c r="K146" s="327"/>
    </row>
    <row r="147" spans="2:11" ht="17.25" customHeight="1">
      <c r="B147" s="325"/>
      <c r="C147" s="330" t="s">
        <v>1178</v>
      </c>
      <c r="D147" s="330"/>
      <c r="E147" s="330"/>
      <c r="F147" s="331" t="s">
        <v>1179</v>
      </c>
      <c r="G147" s="332"/>
      <c r="H147" s="330"/>
      <c r="I147" s="330"/>
      <c r="J147" s="330" t="s">
        <v>1180</v>
      </c>
      <c r="K147" s="327"/>
    </row>
    <row r="148" spans="2:11" ht="5.25" customHeight="1">
      <c r="B148" s="336"/>
      <c r="C148" s="333"/>
      <c r="D148" s="333"/>
      <c r="E148" s="333"/>
      <c r="F148" s="333"/>
      <c r="G148" s="334"/>
      <c r="H148" s="333"/>
      <c r="I148" s="333"/>
      <c r="J148" s="333"/>
      <c r="K148" s="357"/>
    </row>
    <row r="149" spans="2:11" ht="15" customHeight="1">
      <c r="B149" s="336"/>
      <c r="C149" s="361" t="s">
        <v>1184</v>
      </c>
      <c r="D149" s="314"/>
      <c r="E149" s="314"/>
      <c r="F149" s="362" t="s">
        <v>1181</v>
      </c>
      <c r="G149" s="314"/>
      <c r="H149" s="361" t="s">
        <v>1220</v>
      </c>
      <c r="I149" s="361" t="s">
        <v>1183</v>
      </c>
      <c r="J149" s="361">
        <v>120</v>
      </c>
      <c r="K149" s="357"/>
    </row>
    <row r="150" spans="2:11" ht="15" customHeight="1">
      <c r="B150" s="336"/>
      <c r="C150" s="361" t="s">
        <v>1229</v>
      </c>
      <c r="D150" s="314"/>
      <c r="E150" s="314"/>
      <c r="F150" s="362" t="s">
        <v>1181</v>
      </c>
      <c r="G150" s="314"/>
      <c r="H150" s="361" t="s">
        <v>1240</v>
      </c>
      <c r="I150" s="361" t="s">
        <v>1183</v>
      </c>
      <c r="J150" s="361" t="s">
        <v>1231</v>
      </c>
      <c r="K150" s="357"/>
    </row>
    <row r="151" spans="2:11" ht="15" customHeight="1">
      <c r="B151" s="336"/>
      <c r="C151" s="361" t="s">
        <v>90</v>
      </c>
      <c r="D151" s="314"/>
      <c r="E151" s="314"/>
      <c r="F151" s="362" t="s">
        <v>1181</v>
      </c>
      <c r="G151" s="314"/>
      <c r="H151" s="361" t="s">
        <v>1241</v>
      </c>
      <c r="I151" s="361" t="s">
        <v>1183</v>
      </c>
      <c r="J151" s="361" t="s">
        <v>1231</v>
      </c>
      <c r="K151" s="357"/>
    </row>
    <row r="152" spans="2:11" ht="15" customHeight="1">
      <c r="B152" s="336"/>
      <c r="C152" s="361" t="s">
        <v>1186</v>
      </c>
      <c r="D152" s="314"/>
      <c r="E152" s="314"/>
      <c r="F152" s="362" t="s">
        <v>1187</v>
      </c>
      <c r="G152" s="314"/>
      <c r="H152" s="361" t="s">
        <v>1220</v>
      </c>
      <c r="I152" s="361" t="s">
        <v>1183</v>
      </c>
      <c r="J152" s="361">
        <v>50</v>
      </c>
      <c r="K152" s="357"/>
    </row>
    <row r="153" spans="2:11" ht="15" customHeight="1">
      <c r="B153" s="336"/>
      <c r="C153" s="361" t="s">
        <v>1189</v>
      </c>
      <c r="D153" s="314"/>
      <c r="E153" s="314"/>
      <c r="F153" s="362" t="s">
        <v>1181</v>
      </c>
      <c r="G153" s="314"/>
      <c r="H153" s="361" t="s">
        <v>1220</v>
      </c>
      <c r="I153" s="361" t="s">
        <v>1191</v>
      </c>
      <c r="J153" s="361"/>
      <c r="K153" s="357"/>
    </row>
    <row r="154" spans="2:11" ht="15" customHeight="1">
      <c r="B154" s="336"/>
      <c r="C154" s="361" t="s">
        <v>1200</v>
      </c>
      <c r="D154" s="314"/>
      <c r="E154" s="314"/>
      <c r="F154" s="362" t="s">
        <v>1187</v>
      </c>
      <c r="G154" s="314"/>
      <c r="H154" s="361" t="s">
        <v>1220</v>
      </c>
      <c r="I154" s="361" t="s">
        <v>1183</v>
      </c>
      <c r="J154" s="361">
        <v>50</v>
      </c>
      <c r="K154" s="357"/>
    </row>
    <row r="155" spans="2:11" ht="15" customHeight="1">
      <c r="B155" s="336"/>
      <c r="C155" s="361" t="s">
        <v>1208</v>
      </c>
      <c r="D155" s="314"/>
      <c r="E155" s="314"/>
      <c r="F155" s="362" t="s">
        <v>1187</v>
      </c>
      <c r="G155" s="314"/>
      <c r="H155" s="361" t="s">
        <v>1220</v>
      </c>
      <c r="I155" s="361" t="s">
        <v>1183</v>
      </c>
      <c r="J155" s="361">
        <v>50</v>
      </c>
      <c r="K155" s="357"/>
    </row>
    <row r="156" spans="2:11" ht="15" customHeight="1">
      <c r="B156" s="336"/>
      <c r="C156" s="361" t="s">
        <v>1206</v>
      </c>
      <c r="D156" s="314"/>
      <c r="E156" s="314"/>
      <c r="F156" s="362" t="s">
        <v>1187</v>
      </c>
      <c r="G156" s="314"/>
      <c r="H156" s="361" t="s">
        <v>1220</v>
      </c>
      <c r="I156" s="361" t="s">
        <v>1183</v>
      </c>
      <c r="J156" s="361">
        <v>50</v>
      </c>
      <c r="K156" s="357"/>
    </row>
    <row r="157" spans="2:11" ht="15" customHeight="1">
      <c r="B157" s="336"/>
      <c r="C157" s="361" t="s">
        <v>121</v>
      </c>
      <c r="D157" s="314"/>
      <c r="E157" s="314"/>
      <c r="F157" s="362" t="s">
        <v>1181</v>
      </c>
      <c r="G157" s="314"/>
      <c r="H157" s="361" t="s">
        <v>1242</v>
      </c>
      <c r="I157" s="361" t="s">
        <v>1183</v>
      </c>
      <c r="J157" s="361" t="s">
        <v>1243</v>
      </c>
      <c r="K157" s="357"/>
    </row>
    <row r="158" spans="2:11" ht="15" customHeight="1">
      <c r="B158" s="336"/>
      <c r="C158" s="361" t="s">
        <v>1244</v>
      </c>
      <c r="D158" s="314"/>
      <c r="E158" s="314"/>
      <c r="F158" s="362" t="s">
        <v>1181</v>
      </c>
      <c r="G158" s="314"/>
      <c r="H158" s="361" t="s">
        <v>1245</v>
      </c>
      <c r="I158" s="361" t="s">
        <v>1215</v>
      </c>
      <c r="J158" s="361"/>
      <c r="K158" s="357"/>
    </row>
    <row r="159" spans="2:11" ht="15" customHeight="1">
      <c r="B159" s="363"/>
      <c r="C159" s="345"/>
      <c r="D159" s="345"/>
      <c r="E159" s="345"/>
      <c r="F159" s="345"/>
      <c r="G159" s="345"/>
      <c r="H159" s="345"/>
      <c r="I159" s="345"/>
      <c r="J159" s="345"/>
      <c r="K159" s="364"/>
    </row>
    <row r="160" spans="2:11" ht="18.75" customHeight="1">
      <c r="B160" s="310"/>
      <c r="C160" s="314"/>
      <c r="D160" s="314"/>
      <c r="E160" s="314"/>
      <c r="F160" s="335"/>
      <c r="G160" s="314"/>
      <c r="H160" s="314"/>
      <c r="I160" s="314"/>
      <c r="J160" s="314"/>
      <c r="K160" s="310"/>
    </row>
    <row r="161" spans="2:11" ht="18.75" customHeight="1"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</row>
    <row r="162" spans="2:11" ht="7.5" customHeight="1">
      <c r="B162" s="300"/>
      <c r="C162" s="301"/>
      <c r="D162" s="301"/>
      <c r="E162" s="301"/>
      <c r="F162" s="301"/>
      <c r="G162" s="301"/>
      <c r="H162" s="301"/>
      <c r="I162" s="301"/>
      <c r="J162" s="301"/>
      <c r="K162" s="302"/>
    </row>
    <row r="163" spans="2:11" ht="45" customHeight="1">
      <c r="B163" s="303"/>
      <c r="C163" s="304" t="s">
        <v>1246</v>
      </c>
      <c r="D163" s="304"/>
      <c r="E163" s="304"/>
      <c r="F163" s="304"/>
      <c r="G163" s="304"/>
      <c r="H163" s="304"/>
      <c r="I163" s="304"/>
      <c r="J163" s="304"/>
      <c r="K163" s="305"/>
    </row>
    <row r="164" spans="2:11" ht="17.25" customHeight="1">
      <c r="B164" s="303"/>
      <c r="C164" s="328" t="s">
        <v>1175</v>
      </c>
      <c r="D164" s="328"/>
      <c r="E164" s="328"/>
      <c r="F164" s="328" t="s">
        <v>1176</v>
      </c>
      <c r="G164" s="365"/>
      <c r="H164" s="366" t="s">
        <v>137</v>
      </c>
      <c r="I164" s="366" t="s">
        <v>56</v>
      </c>
      <c r="J164" s="328" t="s">
        <v>1177</v>
      </c>
      <c r="K164" s="305"/>
    </row>
    <row r="165" spans="2:11" ht="17.25" customHeight="1">
      <c r="B165" s="306"/>
      <c r="C165" s="330" t="s">
        <v>1178</v>
      </c>
      <c r="D165" s="330"/>
      <c r="E165" s="330"/>
      <c r="F165" s="331" t="s">
        <v>1179</v>
      </c>
      <c r="G165" s="367"/>
      <c r="H165" s="368"/>
      <c r="I165" s="368"/>
      <c r="J165" s="330" t="s">
        <v>1180</v>
      </c>
      <c r="K165" s="308"/>
    </row>
    <row r="166" spans="2:11" ht="5.25" customHeight="1">
      <c r="B166" s="336"/>
      <c r="C166" s="333"/>
      <c r="D166" s="333"/>
      <c r="E166" s="333"/>
      <c r="F166" s="333"/>
      <c r="G166" s="334"/>
      <c r="H166" s="333"/>
      <c r="I166" s="333"/>
      <c r="J166" s="333"/>
      <c r="K166" s="357"/>
    </row>
    <row r="167" spans="2:11" ht="15" customHeight="1">
      <c r="B167" s="336"/>
      <c r="C167" s="314" t="s">
        <v>1184</v>
      </c>
      <c r="D167" s="314"/>
      <c r="E167" s="314"/>
      <c r="F167" s="335" t="s">
        <v>1181</v>
      </c>
      <c r="G167" s="314"/>
      <c r="H167" s="314" t="s">
        <v>1220</v>
      </c>
      <c r="I167" s="314" t="s">
        <v>1183</v>
      </c>
      <c r="J167" s="314">
        <v>120</v>
      </c>
      <c r="K167" s="357"/>
    </row>
    <row r="168" spans="2:11" ht="15" customHeight="1">
      <c r="B168" s="336"/>
      <c r="C168" s="314" t="s">
        <v>1229</v>
      </c>
      <c r="D168" s="314"/>
      <c r="E168" s="314"/>
      <c r="F168" s="335" t="s">
        <v>1181</v>
      </c>
      <c r="G168" s="314"/>
      <c r="H168" s="314" t="s">
        <v>1230</v>
      </c>
      <c r="I168" s="314" t="s">
        <v>1183</v>
      </c>
      <c r="J168" s="314" t="s">
        <v>1231</v>
      </c>
      <c r="K168" s="357"/>
    </row>
    <row r="169" spans="2:11" ht="15" customHeight="1">
      <c r="B169" s="336"/>
      <c r="C169" s="314" t="s">
        <v>90</v>
      </c>
      <c r="D169" s="314"/>
      <c r="E169" s="314"/>
      <c r="F169" s="335" t="s">
        <v>1181</v>
      </c>
      <c r="G169" s="314"/>
      <c r="H169" s="314" t="s">
        <v>1247</v>
      </c>
      <c r="I169" s="314" t="s">
        <v>1183</v>
      </c>
      <c r="J169" s="314" t="s">
        <v>1231</v>
      </c>
      <c r="K169" s="357"/>
    </row>
    <row r="170" spans="2:11" ht="15" customHeight="1">
      <c r="B170" s="336"/>
      <c r="C170" s="314" t="s">
        <v>1186</v>
      </c>
      <c r="D170" s="314"/>
      <c r="E170" s="314"/>
      <c r="F170" s="335" t="s">
        <v>1187</v>
      </c>
      <c r="G170" s="314"/>
      <c r="H170" s="314" t="s">
        <v>1247</v>
      </c>
      <c r="I170" s="314" t="s">
        <v>1183</v>
      </c>
      <c r="J170" s="314">
        <v>50</v>
      </c>
      <c r="K170" s="357"/>
    </row>
    <row r="171" spans="2:11" ht="15" customHeight="1">
      <c r="B171" s="336"/>
      <c r="C171" s="314" t="s">
        <v>1189</v>
      </c>
      <c r="D171" s="314"/>
      <c r="E171" s="314"/>
      <c r="F171" s="335" t="s">
        <v>1181</v>
      </c>
      <c r="G171" s="314"/>
      <c r="H171" s="314" t="s">
        <v>1247</v>
      </c>
      <c r="I171" s="314" t="s">
        <v>1191</v>
      </c>
      <c r="J171" s="314"/>
      <c r="K171" s="357"/>
    </row>
    <row r="172" spans="2:11" ht="15" customHeight="1">
      <c r="B172" s="336"/>
      <c r="C172" s="314" t="s">
        <v>1200</v>
      </c>
      <c r="D172" s="314"/>
      <c r="E172" s="314"/>
      <c r="F172" s="335" t="s">
        <v>1187</v>
      </c>
      <c r="G172" s="314"/>
      <c r="H172" s="314" t="s">
        <v>1247</v>
      </c>
      <c r="I172" s="314" t="s">
        <v>1183</v>
      </c>
      <c r="J172" s="314">
        <v>50</v>
      </c>
      <c r="K172" s="357"/>
    </row>
    <row r="173" spans="2:11" ht="15" customHeight="1">
      <c r="B173" s="336"/>
      <c r="C173" s="314" t="s">
        <v>1208</v>
      </c>
      <c r="D173" s="314"/>
      <c r="E173" s="314"/>
      <c r="F173" s="335" t="s">
        <v>1187</v>
      </c>
      <c r="G173" s="314"/>
      <c r="H173" s="314" t="s">
        <v>1247</v>
      </c>
      <c r="I173" s="314" t="s">
        <v>1183</v>
      </c>
      <c r="J173" s="314">
        <v>50</v>
      </c>
      <c r="K173" s="357"/>
    </row>
    <row r="174" spans="2:11" ht="15" customHeight="1">
      <c r="B174" s="336"/>
      <c r="C174" s="314" t="s">
        <v>1206</v>
      </c>
      <c r="D174" s="314"/>
      <c r="E174" s="314"/>
      <c r="F174" s="335" t="s">
        <v>1187</v>
      </c>
      <c r="G174" s="314"/>
      <c r="H174" s="314" t="s">
        <v>1247</v>
      </c>
      <c r="I174" s="314" t="s">
        <v>1183</v>
      </c>
      <c r="J174" s="314">
        <v>50</v>
      </c>
      <c r="K174" s="357"/>
    </row>
    <row r="175" spans="2:11" ht="15" customHeight="1">
      <c r="B175" s="336"/>
      <c r="C175" s="314" t="s">
        <v>136</v>
      </c>
      <c r="D175" s="314"/>
      <c r="E175" s="314"/>
      <c r="F175" s="335" t="s">
        <v>1181</v>
      </c>
      <c r="G175" s="314"/>
      <c r="H175" s="314" t="s">
        <v>1248</v>
      </c>
      <c r="I175" s="314" t="s">
        <v>1249</v>
      </c>
      <c r="J175" s="314"/>
      <c r="K175" s="357"/>
    </row>
    <row r="176" spans="2:11" ht="15" customHeight="1">
      <c r="B176" s="336"/>
      <c r="C176" s="314" t="s">
        <v>56</v>
      </c>
      <c r="D176" s="314"/>
      <c r="E176" s="314"/>
      <c r="F176" s="335" t="s">
        <v>1181</v>
      </c>
      <c r="G176" s="314"/>
      <c r="H176" s="314" t="s">
        <v>1250</v>
      </c>
      <c r="I176" s="314" t="s">
        <v>1251</v>
      </c>
      <c r="J176" s="314">
        <v>1</v>
      </c>
      <c r="K176" s="357"/>
    </row>
    <row r="177" spans="2:11" ht="15" customHeight="1">
      <c r="B177" s="336"/>
      <c r="C177" s="314" t="s">
        <v>52</v>
      </c>
      <c r="D177" s="314"/>
      <c r="E177" s="314"/>
      <c r="F177" s="335" t="s">
        <v>1181</v>
      </c>
      <c r="G177" s="314"/>
      <c r="H177" s="314" t="s">
        <v>1252</v>
      </c>
      <c r="I177" s="314" t="s">
        <v>1183</v>
      </c>
      <c r="J177" s="314">
        <v>20</v>
      </c>
      <c r="K177" s="357"/>
    </row>
    <row r="178" spans="2:11" ht="15" customHeight="1">
      <c r="B178" s="336"/>
      <c r="C178" s="314" t="s">
        <v>137</v>
      </c>
      <c r="D178" s="314"/>
      <c r="E178" s="314"/>
      <c r="F178" s="335" t="s">
        <v>1181</v>
      </c>
      <c r="G178" s="314"/>
      <c r="H178" s="314" t="s">
        <v>1253</v>
      </c>
      <c r="I178" s="314" t="s">
        <v>1183</v>
      </c>
      <c r="J178" s="314">
        <v>255</v>
      </c>
      <c r="K178" s="357"/>
    </row>
    <row r="179" spans="2:11" ht="15" customHeight="1">
      <c r="B179" s="336"/>
      <c r="C179" s="314" t="s">
        <v>138</v>
      </c>
      <c r="D179" s="314"/>
      <c r="E179" s="314"/>
      <c r="F179" s="335" t="s">
        <v>1181</v>
      </c>
      <c r="G179" s="314"/>
      <c r="H179" s="314" t="s">
        <v>1146</v>
      </c>
      <c r="I179" s="314" t="s">
        <v>1183</v>
      </c>
      <c r="J179" s="314">
        <v>10</v>
      </c>
      <c r="K179" s="357"/>
    </row>
    <row r="180" spans="2:11" ht="15" customHeight="1">
      <c r="B180" s="336"/>
      <c r="C180" s="314" t="s">
        <v>139</v>
      </c>
      <c r="D180" s="314"/>
      <c r="E180" s="314"/>
      <c r="F180" s="335" t="s">
        <v>1181</v>
      </c>
      <c r="G180" s="314"/>
      <c r="H180" s="314" t="s">
        <v>1254</v>
      </c>
      <c r="I180" s="314" t="s">
        <v>1215</v>
      </c>
      <c r="J180" s="314"/>
      <c r="K180" s="357"/>
    </row>
    <row r="181" spans="2:11" ht="15" customHeight="1">
      <c r="B181" s="336"/>
      <c r="C181" s="314" t="s">
        <v>1255</v>
      </c>
      <c r="D181" s="314"/>
      <c r="E181" s="314"/>
      <c r="F181" s="335" t="s">
        <v>1181</v>
      </c>
      <c r="G181" s="314"/>
      <c r="H181" s="314" t="s">
        <v>1256</v>
      </c>
      <c r="I181" s="314" t="s">
        <v>1215</v>
      </c>
      <c r="J181" s="314"/>
      <c r="K181" s="357"/>
    </row>
    <row r="182" spans="2:11" ht="15" customHeight="1">
      <c r="B182" s="336"/>
      <c r="C182" s="314" t="s">
        <v>1244</v>
      </c>
      <c r="D182" s="314"/>
      <c r="E182" s="314"/>
      <c r="F182" s="335" t="s">
        <v>1181</v>
      </c>
      <c r="G182" s="314"/>
      <c r="H182" s="314" t="s">
        <v>1257</v>
      </c>
      <c r="I182" s="314" t="s">
        <v>1215</v>
      </c>
      <c r="J182" s="314"/>
      <c r="K182" s="357"/>
    </row>
    <row r="183" spans="2:11" ht="15" customHeight="1">
      <c r="B183" s="336"/>
      <c r="C183" s="314" t="s">
        <v>141</v>
      </c>
      <c r="D183" s="314"/>
      <c r="E183" s="314"/>
      <c r="F183" s="335" t="s">
        <v>1187</v>
      </c>
      <c r="G183" s="314"/>
      <c r="H183" s="314" t="s">
        <v>1258</v>
      </c>
      <c r="I183" s="314" t="s">
        <v>1183</v>
      </c>
      <c r="J183" s="314">
        <v>50</v>
      </c>
      <c r="K183" s="357"/>
    </row>
    <row r="184" spans="2:11" ht="15" customHeight="1">
      <c r="B184" s="336"/>
      <c r="C184" s="314" t="s">
        <v>1259</v>
      </c>
      <c r="D184" s="314"/>
      <c r="E184" s="314"/>
      <c r="F184" s="335" t="s">
        <v>1187</v>
      </c>
      <c r="G184" s="314"/>
      <c r="H184" s="314" t="s">
        <v>1260</v>
      </c>
      <c r="I184" s="314" t="s">
        <v>1261</v>
      </c>
      <c r="J184" s="314"/>
      <c r="K184" s="357"/>
    </row>
    <row r="185" spans="2:11" ht="15" customHeight="1">
      <c r="B185" s="336"/>
      <c r="C185" s="314" t="s">
        <v>1262</v>
      </c>
      <c r="D185" s="314"/>
      <c r="E185" s="314"/>
      <c r="F185" s="335" t="s">
        <v>1187</v>
      </c>
      <c r="G185" s="314"/>
      <c r="H185" s="314" t="s">
        <v>1263</v>
      </c>
      <c r="I185" s="314" t="s">
        <v>1261</v>
      </c>
      <c r="J185" s="314"/>
      <c r="K185" s="357"/>
    </row>
    <row r="186" spans="2:11" ht="15" customHeight="1">
      <c r="B186" s="336"/>
      <c r="C186" s="314" t="s">
        <v>1264</v>
      </c>
      <c r="D186" s="314"/>
      <c r="E186" s="314"/>
      <c r="F186" s="335" t="s">
        <v>1187</v>
      </c>
      <c r="G186" s="314"/>
      <c r="H186" s="314" t="s">
        <v>1265</v>
      </c>
      <c r="I186" s="314" t="s">
        <v>1261</v>
      </c>
      <c r="J186" s="314"/>
      <c r="K186" s="357"/>
    </row>
    <row r="187" spans="2:11" ht="15" customHeight="1">
      <c r="B187" s="336"/>
      <c r="C187" s="369" t="s">
        <v>1266</v>
      </c>
      <c r="D187" s="314"/>
      <c r="E187" s="314"/>
      <c r="F187" s="335" t="s">
        <v>1187</v>
      </c>
      <c r="G187" s="314"/>
      <c r="H187" s="314" t="s">
        <v>1267</v>
      </c>
      <c r="I187" s="314" t="s">
        <v>1268</v>
      </c>
      <c r="J187" s="370" t="s">
        <v>1269</v>
      </c>
      <c r="K187" s="357"/>
    </row>
    <row r="188" spans="2:11" ht="15" customHeight="1">
      <c r="B188" s="336"/>
      <c r="C188" s="320" t="s">
        <v>41</v>
      </c>
      <c r="D188" s="314"/>
      <c r="E188" s="314"/>
      <c r="F188" s="335" t="s">
        <v>1181</v>
      </c>
      <c r="G188" s="314"/>
      <c r="H188" s="310" t="s">
        <v>1270</v>
      </c>
      <c r="I188" s="314" t="s">
        <v>1271</v>
      </c>
      <c r="J188" s="314"/>
      <c r="K188" s="357"/>
    </row>
    <row r="189" spans="2:11" ht="15" customHeight="1">
      <c r="B189" s="336"/>
      <c r="C189" s="320" t="s">
        <v>1272</v>
      </c>
      <c r="D189" s="314"/>
      <c r="E189" s="314"/>
      <c r="F189" s="335" t="s">
        <v>1181</v>
      </c>
      <c r="G189" s="314"/>
      <c r="H189" s="314" t="s">
        <v>1273</v>
      </c>
      <c r="I189" s="314" t="s">
        <v>1215</v>
      </c>
      <c r="J189" s="314"/>
      <c r="K189" s="357"/>
    </row>
    <row r="190" spans="2:11" ht="15" customHeight="1">
      <c r="B190" s="336"/>
      <c r="C190" s="320" t="s">
        <v>1274</v>
      </c>
      <c r="D190" s="314"/>
      <c r="E190" s="314"/>
      <c r="F190" s="335" t="s">
        <v>1181</v>
      </c>
      <c r="G190" s="314"/>
      <c r="H190" s="314" t="s">
        <v>1275</v>
      </c>
      <c r="I190" s="314" t="s">
        <v>1215</v>
      </c>
      <c r="J190" s="314"/>
      <c r="K190" s="357"/>
    </row>
    <row r="191" spans="2:11" ht="15" customHeight="1">
      <c r="B191" s="336"/>
      <c r="C191" s="320" t="s">
        <v>1276</v>
      </c>
      <c r="D191" s="314"/>
      <c r="E191" s="314"/>
      <c r="F191" s="335" t="s">
        <v>1187</v>
      </c>
      <c r="G191" s="314"/>
      <c r="H191" s="314" t="s">
        <v>1277</v>
      </c>
      <c r="I191" s="314" t="s">
        <v>1215</v>
      </c>
      <c r="J191" s="314"/>
      <c r="K191" s="357"/>
    </row>
    <row r="192" spans="2:11" ht="15" customHeight="1">
      <c r="B192" s="363"/>
      <c r="C192" s="371"/>
      <c r="D192" s="345"/>
      <c r="E192" s="345"/>
      <c r="F192" s="345"/>
      <c r="G192" s="345"/>
      <c r="H192" s="345"/>
      <c r="I192" s="345"/>
      <c r="J192" s="345"/>
      <c r="K192" s="364"/>
    </row>
    <row r="193" spans="2:11" ht="18.75" customHeight="1">
      <c r="B193" s="310"/>
      <c r="C193" s="314"/>
      <c r="D193" s="314"/>
      <c r="E193" s="314"/>
      <c r="F193" s="335"/>
      <c r="G193" s="314"/>
      <c r="H193" s="314"/>
      <c r="I193" s="314"/>
      <c r="J193" s="314"/>
      <c r="K193" s="310"/>
    </row>
    <row r="194" spans="2:11" ht="18.75" customHeight="1">
      <c r="B194" s="310"/>
      <c r="C194" s="314"/>
      <c r="D194" s="314"/>
      <c r="E194" s="314"/>
      <c r="F194" s="335"/>
      <c r="G194" s="314"/>
      <c r="H194" s="314"/>
      <c r="I194" s="314"/>
      <c r="J194" s="314"/>
      <c r="K194" s="310"/>
    </row>
    <row r="195" spans="2:11" ht="18.75" customHeight="1"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</row>
    <row r="196" spans="2:11" ht="13.5">
      <c r="B196" s="300"/>
      <c r="C196" s="301"/>
      <c r="D196" s="301"/>
      <c r="E196" s="301"/>
      <c r="F196" s="301"/>
      <c r="G196" s="301"/>
      <c r="H196" s="301"/>
      <c r="I196" s="301"/>
      <c r="J196" s="301"/>
      <c r="K196" s="302"/>
    </row>
    <row r="197" spans="2:11" ht="21">
      <c r="B197" s="303"/>
      <c r="C197" s="304" t="s">
        <v>1278</v>
      </c>
      <c r="D197" s="304"/>
      <c r="E197" s="304"/>
      <c r="F197" s="304"/>
      <c r="G197" s="304"/>
      <c r="H197" s="304"/>
      <c r="I197" s="304"/>
      <c r="J197" s="304"/>
      <c r="K197" s="305"/>
    </row>
    <row r="198" spans="2:11" ht="25.5" customHeight="1">
      <c r="B198" s="303"/>
      <c r="C198" s="372" t="s">
        <v>1279</v>
      </c>
      <c r="D198" s="372"/>
      <c r="E198" s="372"/>
      <c r="F198" s="372" t="s">
        <v>1280</v>
      </c>
      <c r="G198" s="373"/>
      <c r="H198" s="372" t="s">
        <v>1281</v>
      </c>
      <c r="I198" s="372"/>
      <c r="J198" s="372"/>
      <c r="K198" s="305"/>
    </row>
    <row r="199" spans="2:11" ht="5.25" customHeight="1">
      <c r="B199" s="336"/>
      <c r="C199" s="333"/>
      <c r="D199" s="333"/>
      <c r="E199" s="333"/>
      <c r="F199" s="333"/>
      <c r="G199" s="314"/>
      <c r="H199" s="333"/>
      <c r="I199" s="333"/>
      <c r="J199" s="333"/>
      <c r="K199" s="357"/>
    </row>
    <row r="200" spans="2:11" ht="15" customHeight="1">
      <c r="B200" s="336"/>
      <c r="C200" s="314" t="s">
        <v>1271</v>
      </c>
      <c r="D200" s="314"/>
      <c r="E200" s="314"/>
      <c r="F200" s="335" t="s">
        <v>42</v>
      </c>
      <c r="G200" s="314"/>
      <c r="H200" s="314" t="s">
        <v>1282</v>
      </c>
      <c r="I200" s="314"/>
      <c r="J200" s="314"/>
      <c r="K200" s="357"/>
    </row>
    <row r="201" spans="2:11" ht="15" customHeight="1">
      <c r="B201" s="336"/>
      <c r="C201" s="342"/>
      <c r="D201" s="314"/>
      <c r="E201" s="314"/>
      <c r="F201" s="335" t="s">
        <v>43</v>
      </c>
      <c r="G201" s="314"/>
      <c r="H201" s="314" t="s">
        <v>1283</v>
      </c>
      <c r="I201" s="314"/>
      <c r="J201" s="314"/>
      <c r="K201" s="357"/>
    </row>
    <row r="202" spans="2:11" ht="15" customHeight="1">
      <c r="B202" s="336"/>
      <c r="C202" s="342"/>
      <c r="D202" s="314"/>
      <c r="E202" s="314"/>
      <c r="F202" s="335" t="s">
        <v>46</v>
      </c>
      <c r="G202" s="314"/>
      <c r="H202" s="314" t="s">
        <v>1284</v>
      </c>
      <c r="I202" s="314"/>
      <c r="J202" s="314"/>
      <c r="K202" s="357"/>
    </row>
    <row r="203" spans="2:11" ht="15" customHeight="1">
      <c r="B203" s="336"/>
      <c r="C203" s="314"/>
      <c r="D203" s="314"/>
      <c r="E203" s="314"/>
      <c r="F203" s="335" t="s">
        <v>44</v>
      </c>
      <c r="G203" s="314"/>
      <c r="H203" s="314" t="s">
        <v>1285</v>
      </c>
      <c r="I203" s="314"/>
      <c r="J203" s="314"/>
      <c r="K203" s="357"/>
    </row>
    <row r="204" spans="2:11" ht="15" customHeight="1">
      <c r="B204" s="336"/>
      <c r="C204" s="314"/>
      <c r="D204" s="314"/>
      <c r="E204" s="314"/>
      <c r="F204" s="335" t="s">
        <v>45</v>
      </c>
      <c r="G204" s="314"/>
      <c r="H204" s="314" t="s">
        <v>1286</v>
      </c>
      <c r="I204" s="314"/>
      <c r="J204" s="314"/>
      <c r="K204" s="357"/>
    </row>
    <row r="205" spans="2:11" ht="15" customHeight="1">
      <c r="B205" s="336"/>
      <c r="C205" s="314"/>
      <c r="D205" s="314"/>
      <c r="E205" s="314"/>
      <c r="F205" s="335"/>
      <c r="G205" s="314"/>
      <c r="H205" s="314"/>
      <c r="I205" s="314"/>
      <c r="J205" s="314"/>
      <c r="K205" s="357"/>
    </row>
    <row r="206" spans="2:11" ht="15" customHeight="1">
      <c r="B206" s="336"/>
      <c r="C206" s="314" t="s">
        <v>1227</v>
      </c>
      <c r="D206" s="314"/>
      <c r="E206" s="314"/>
      <c r="F206" s="335" t="s">
        <v>78</v>
      </c>
      <c r="G206" s="314"/>
      <c r="H206" s="314" t="s">
        <v>1287</v>
      </c>
      <c r="I206" s="314"/>
      <c r="J206" s="314"/>
      <c r="K206" s="357"/>
    </row>
    <row r="207" spans="2:11" ht="15" customHeight="1">
      <c r="B207" s="336"/>
      <c r="C207" s="342"/>
      <c r="D207" s="314"/>
      <c r="E207" s="314"/>
      <c r="F207" s="335" t="s">
        <v>1125</v>
      </c>
      <c r="G207" s="314"/>
      <c r="H207" s="314" t="s">
        <v>1126</v>
      </c>
      <c r="I207" s="314"/>
      <c r="J207" s="314"/>
      <c r="K207" s="357"/>
    </row>
    <row r="208" spans="2:11" ht="15" customHeight="1">
      <c r="B208" s="336"/>
      <c r="C208" s="314"/>
      <c r="D208" s="314"/>
      <c r="E208" s="314"/>
      <c r="F208" s="335" t="s">
        <v>1123</v>
      </c>
      <c r="G208" s="314"/>
      <c r="H208" s="314" t="s">
        <v>1288</v>
      </c>
      <c r="I208" s="314"/>
      <c r="J208" s="314"/>
      <c r="K208" s="357"/>
    </row>
    <row r="209" spans="2:11" ht="15" customHeight="1">
      <c r="B209" s="374"/>
      <c r="C209" s="342"/>
      <c r="D209" s="342"/>
      <c r="E209" s="342"/>
      <c r="F209" s="335" t="s">
        <v>1127</v>
      </c>
      <c r="G209" s="320"/>
      <c r="H209" s="361" t="s">
        <v>1128</v>
      </c>
      <c r="I209" s="361"/>
      <c r="J209" s="361"/>
      <c r="K209" s="375"/>
    </row>
    <row r="210" spans="2:11" ht="15" customHeight="1">
      <c r="B210" s="374"/>
      <c r="C210" s="342"/>
      <c r="D210" s="342"/>
      <c r="E210" s="342"/>
      <c r="F210" s="335" t="s">
        <v>1129</v>
      </c>
      <c r="G210" s="320"/>
      <c r="H210" s="361" t="s">
        <v>1289</v>
      </c>
      <c r="I210" s="361"/>
      <c r="J210" s="361"/>
      <c r="K210" s="375"/>
    </row>
    <row r="211" spans="2:11" ht="15" customHeight="1">
      <c r="B211" s="374"/>
      <c r="C211" s="342"/>
      <c r="D211" s="342"/>
      <c r="E211" s="342"/>
      <c r="F211" s="376"/>
      <c r="G211" s="320"/>
      <c r="H211" s="377"/>
      <c r="I211" s="377"/>
      <c r="J211" s="377"/>
      <c r="K211" s="375"/>
    </row>
    <row r="212" spans="2:11" ht="15" customHeight="1">
      <c r="B212" s="374"/>
      <c r="C212" s="314" t="s">
        <v>1251</v>
      </c>
      <c r="D212" s="342"/>
      <c r="E212" s="342"/>
      <c r="F212" s="335">
        <v>1</v>
      </c>
      <c r="G212" s="320"/>
      <c r="H212" s="361" t="s">
        <v>1290</v>
      </c>
      <c r="I212" s="361"/>
      <c r="J212" s="361"/>
      <c r="K212" s="375"/>
    </row>
    <row r="213" spans="2:11" ht="15" customHeight="1">
      <c r="B213" s="374"/>
      <c r="C213" s="342"/>
      <c r="D213" s="342"/>
      <c r="E213" s="342"/>
      <c r="F213" s="335">
        <v>2</v>
      </c>
      <c r="G213" s="320"/>
      <c r="H213" s="361" t="s">
        <v>1291</v>
      </c>
      <c r="I213" s="361"/>
      <c r="J213" s="361"/>
      <c r="K213" s="375"/>
    </row>
    <row r="214" spans="2:11" ht="15" customHeight="1">
      <c r="B214" s="374"/>
      <c r="C214" s="342"/>
      <c r="D214" s="342"/>
      <c r="E214" s="342"/>
      <c r="F214" s="335">
        <v>3</v>
      </c>
      <c r="G214" s="320"/>
      <c r="H214" s="361" t="s">
        <v>1292</v>
      </c>
      <c r="I214" s="361"/>
      <c r="J214" s="361"/>
      <c r="K214" s="375"/>
    </row>
    <row r="215" spans="2:11" ht="15" customHeight="1">
      <c r="B215" s="374"/>
      <c r="C215" s="342"/>
      <c r="D215" s="342"/>
      <c r="E215" s="342"/>
      <c r="F215" s="335">
        <v>4</v>
      </c>
      <c r="G215" s="320"/>
      <c r="H215" s="361" t="s">
        <v>1293</v>
      </c>
      <c r="I215" s="361"/>
      <c r="J215" s="361"/>
      <c r="K215" s="375"/>
    </row>
    <row r="216" spans="2:11" ht="12.75" customHeight="1">
      <c r="B216" s="378"/>
      <c r="C216" s="379"/>
      <c r="D216" s="379"/>
      <c r="E216" s="379"/>
      <c r="F216" s="379"/>
      <c r="G216" s="379"/>
      <c r="H216" s="379"/>
      <c r="I216" s="379"/>
      <c r="J216" s="379"/>
      <c r="K216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116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117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58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118</v>
      </c>
      <c r="G12" s="47"/>
      <c r="H12" s="47"/>
      <c r="I12" s="158" t="s">
        <v>25</v>
      </c>
      <c r="J12" s="159" t="str">
        <f>'Rekapitulace stavby'!AN8</f>
        <v>30. 1. 2018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58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119</v>
      </c>
      <c r="F15" s="47"/>
      <c r="G15" s="47"/>
      <c r="H15" s="47"/>
      <c r="I15" s="158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58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58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58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21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37</v>
      </c>
      <c r="E27" s="47"/>
      <c r="F27" s="47"/>
      <c r="G27" s="47"/>
      <c r="H27" s="47"/>
      <c r="I27" s="156"/>
      <c r="J27" s="167">
        <f>ROUND(J86,2)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68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69">
        <f>ROUND(SUM(BE86:BE152),2)</f>
        <v>0</v>
      </c>
      <c r="G30" s="47"/>
      <c r="H30" s="47"/>
      <c r="I30" s="170">
        <v>0.21</v>
      </c>
      <c r="J30" s="169">
        <f>ROUND(ROUND((SUM(BE86:BE152)),2)*I30,2)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69">
        <f>ROUND(SUM(BF86:BF152),2)</f>
        <v>0</v>
      </c>
      <c r="G31" s="47"/>
      <c r="H31" s="47"/>
      <c r="I31" s="170">
        <v>0.15</v>
      </c>
      <c r="J31" s="169">
        <f>ROUND(ROUND((SUM(BF86:BF152)),2)*I31,2)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69">
        <f>ROUND(SUM(BG86:BG152),2)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69">
        <f>ROUND(SUM(BH86:BH152),2)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69">
        <f>ROUND(SUM(BI86:BI152),2)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47</v>
      </c>
      <c r="E36" s="98"/>
      <c r="F36" s="98"/>
      <c r="G36" s="173" t="s">
        <v>48</v>
      </c>
      <c r="H36" s="174" t="s">
        <v>49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120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>II/186 KLATOVY - PLÁNICKÁ ULICE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116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1316 - II/186 KLATOVY - PLÁNICKÁ ULICE - SO101 KOMUNIKACE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KLATOVY II/186</v>
      </c>
      <c r="G49" s="47"/>
      <c r="H49" s="47"/>
      <c r="I49" s="158" t="s">
        <v>25</v>
      </c>
      <c r="J49" s="159" t="str">
        <f>IF(J12="","",J12)</f>
        <v>30. 1. 2018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SÚSPK</v>
      </c>
      <c r="G51" s="47"/>
      <c r="H51" s="47"/>
      <c r="I51" s="158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121</v>
      </c>
      <c r="D54" s="171"/>
      <c r="E54" s="171"/>
      <c r="F54" s="171"/>
      <c r="G54" s="171"/>
      <c r="H54" s="171"/>
      <c r="I54" s="185"/>
      <c r="J54" s="186" t="s">
        <v>122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123</v>
      </c>
      <c r="D56" s="47"/>
      <c r="E56" s="47"/>
      <c r="F56" s="47"/>
      <c r="G56" s="47"/>
      <c r="H56" s="47"/>
      <c r="I56" s="156"/>
      <c r="J56" s="167">
        <f>J86</f>
        <v>0</v>
      </c>
      <c r="K56" s="51"/>
      <c r="AU56" s="24" t="s">
        <v>124</v>
      </c>
    </row>
    <row r="57" spans="2:11" s="8" customFormat="1" ht="24.95" customHeight="1">
      <c r="B57" s="189"/>
      <c r="C57" s="190"/>
      <c r="D57" s="191" t="s">
        <v>125</v>
      </c>
      <c r="E57" s="192"/>
      <c r="F57" s="192"/>
      <c r="G57" s="192"/>
      <c r="H57" s="192"/>
      <c r="I57" s="193"/>
      <c r="J57" s="194">
        <f>J87</f>
        <v>0</v>
      </c>
      <c r="K57" s="195"/>
    </row>
    <row r="58" spans="2:11" s="9" customFormat="1" ht="19.9" customHeight="1">
      <c r="B58" s="196"/>
      <c r="C58" s="197"/>
      <c r="D58" s="198" t="s">
        <v>126</v>
      </c>
      <c r="E58" s="199"/>
      <c r="F58" s="199"/>
      <c r="G58" s="199"/>
      <c r="H58" s="199"/>
      <c r="I58" s="200"/>
      <c r="J58" s="201">
        <f>J88</f>
        <v>0</v>
      </c>
      <c r="K58" s="202"/>
    </row>
    <row r="59" spans="2:11" s="9" customFormat="1" ht="19.9" customHeight="1">
      <c r="B59" s="196"/>
      <c r="C59" s="197"/>
      <c r="D59" s="198" t="s">
        <v>127</v>
      </c>
      <c r="E59" s="199"/>
      <c r="F59" s="199"/>
      <c r="G59" s="199"/>
      <c r="H59" s="199"/>
      <c r="I59" s="200"/>
      <c r="J59" s="201">
        <f>J102</f>
        <v>0</v>
      </c>
      <c r="K59" s="202"/>
    </row>
    <row r="60" spans="2:11" s="9" customFormat="1" ht="19.9" customHeight="1">
      <c r="B60" s="196"/>
      <c r="C60" s="197"/>
      <c r="D60" s="198" t="s">
        <v>128</v>
      </c>
      <c r="E60" s="199"/>
      <c r="F60" s="199"/>
      <c r="G60" s="199"/>
      <c r="H60" s="199"/>
      <c r="I60" s="200"/>
      <c r="J60" s="201">
        <f>J110</f>
        <v>0</v>
      </c>
      <c r="K60" s="202"/>
    </row>
    <row r="61" spans="2:11" s="9" customFormat="1" ht="19.9" customHeight="1">
      <c r="B61" s="196"/>
      <c r="C61" s="197"/>
      <c r="D61" s="198" t="s">
        <v>129</v>
      </c>
      <c r="E61" s="199"/>
      <c r="F61" s="199"/>
      <c r="G61" s="199"/>
      <c r="H61" s="199"/>
      <c r="I61" s="200"/>
      <c r="J61" s="201">
        <f>J119</f>
        <v>0</v>
      </c>
      <c r="K61" s="202"/>
    </row>
    <row r="62" spans="2:11" s="9" customFormat="1" ht="19.9" customHeight="1">
      <c r="B62" s="196"/>
      <c r="C62" s="197"/>
      <c r="D62" s="198" t="s">
        <v>130</v>
      </c>
      <c r="E62" s="199"/>
      <c r="F62" s="199"/>
      <c r="G62" s="199"/>
      <c r="H62" s="199"/>
      <c r="I62" s="200"/>
      <c r="J62" s="201">
        <f>J139</f>
        <v>0</v>
      </c>
      <c r="K62" s="202"/>
    </row>
    <row r="63" spans="2:11" s="9" customFormat="1" ht="19.9" customHeight="1">
      <c r="B63" s="196"/>
      <c r="C63" s="197"/>
      <c r="D63" s="198" t="s">
        <v>131</v>
      </c>
      <c r="E63" s="199"/>
      <c r="F63" s="199"/>
      <c r="G63" s="199"/>
      <c r="H63" s="199"/>
      <c r="I63" s="200"/>
      <c r="J63" s="201">
        <f>J142</f>
        <v>0</v>
      </c>
      <c r="K63" s="202"/>
    </row>
    <row r="64" spans="2:11" s="8" customFormat="1" ht="24.95" customHeight="1">
      <c r="B64" s="189"/>
      <c r="C64" s="190"/>
      <c r="D64" s="191" t="s">
        <v>132</v>
      </c>
      <c r="E64" s="192"/>
      <c r="F64" s="192"/>
      <c r="G64" s="192"/>
      <c r="H64" s="192"/>
      <c r="I64" s="193"/>
      <c r="J64" s="194">
        <f>J144</f>
        <v>0</v>
      </c>
      <c r="K64" s="195"/>
    </row>
    <row r="65" spans="2:11" s="9" customFormat="1" ht="19.9" customHeight="1">
      <c r="B65" s="196"/>
      <c r="C65" s="197"/>
      <c r="D65" s="198" t="s">
        <v>133</v>
      </c>
      <c r="E65" s="199"/>
      <c r="F65" s="199"/>
      <c r="G65" s="199"/>
      <c r="H65" s="199"/>
      <c r="I65" s="200"/>
      <c r="J65" s="201">
        <f>J145</f>
        <v>0</v>
      </c>
      <c r="K65" s="202"/>
    </row>
    <row r="66" spans="2:11" s="9" customFormat="1" ht="19.9" customHeight="1">
      <c r="B66" s="196"/>
      <c r="C66" s="197"/>
      <c r="D66" s="198" t="s">
        <v>134</v>
      </c>
      <c r="E66" s="199"/>
      <c r="F66" s="199"/>
      <c r="G66" s="199"/>
      <c r="H66" s="199"/>
      <c r="I66" s="200"/>
      <c r="J66" s="201">
        <f>J150</f>
        <v>0</v>
      </c>
      <c r="K66" s="202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135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II/186 KLATOVY - PLÁNICKÁ ULICE</v>
      </c>
      <c r="F76" s="76"/>
      <c r="G76" s="76"/>
      <c r="H76" s="76"/>
      <c r="I76" s="203"/>
      <c r="J76" s="74"/>
      <c r="K76" s="74"/>
      <c r="L76" s="72"/>
    </row>
    <row r="77" spans="2:12" s="1" customFormat="1" ht="14.4" customHeight="1">
      <c r="B77" s="46"/>
      <c r="C77" s="76" t="s">
        <v>116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E9</f>
        <v>1316 - II/186 KLATOVY - PLÁNICKÁ ULICE - SO101 KOMUNIKACE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5" t="str">
        <f>F12</f>
        <v>KLATOVY II/186</v>
      </c>
      <c r="G80" s="74"/>
      <c r="H80" s="74"/>
      <c r="I80" s="206" t="s">
        <v>25</v>
      </c>
      <c r="J80" s="85" t="str">
        <f>IF(J12="","",J12)</f>
        <v>30. 1. 2018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5" t="str">
        <f>E15</f>
        <v>SÚSPK</v>
      </c>
      <c r="G82" s="74"/>
      <c r="H82" s="74"/>
      <c r="I82" s="206" t="s">
        <v>33</v>
      </c>
      <c r="J82" s="205" t="str">
        <f>E21</f>
        <v>MACÁN PROJEKCE DS s.r.o.</v>
      </c>
      <c r="K82" s="74"/>
      <c r="L82" s="72"/>
    </row>
    <row r="83" spans="2:12" s="1" customFormat="1" ht="14.4" customHeight="1">
      <c r="B83" s="46"/>
      <c r="C83" s="76" t="s">
        <v>31</v>
      </c>
      <c r="D83" s="74"/>
      <c r="E83" s="74"/>
      <c r="F83" s="205" t="str">
        <f>IF(E18="","",E18)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56</v>
      </c>
      <c r="E85" s="209" t="s">
        <v>52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122</v>
      </c>
      <c r="K85" s="211" t="s">
        <v>141</v>
      </c>
      <c r="L85" s="212"/>
      <c r="M85" s="102" t="s">
        <v>142</v>
      </c>
      <c r="N85" s="103" t="s">
        <v>41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123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P87+P144</f>
        <v>0</v>
      </c>
      <c r="Q86" s="106"/>
      <c r="R86" s="214">
        <f>R87+R144</f>
        <v>177.357911</v>
      </c>
      <c r="S86" s="106"/>
      <c r="T86" s="215">
        <f>T87+T144</f>
        <v>3468.1104000000005</v>
      </c>
      <c r="AT86" s="24" t="s">
        <v>70</v>
      </c>
      <c r="AU86" s="24" t="s">
        <v>124</v>
      </c>
      <c r="BK86" s="216">
        <f>BK87+BK144</f>
        <v>0</v>
      </c>
    </row>
    <row r="87" spans="2:63" s="11" customFormat="1" ht="37.4" customHeight="1">
      <c r="B87" s="217"/>
      <c r="C87" s="218"/>
      <c r="D87" s="219" t="s">
        <v>70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P88+P102+P110+P119+P139+P142</f>
        <v>0</v>
      </c>
      <c r="Q87" s="225"/>
      <c r="R87" s="226">
        <f>R88+R102+R110+R119+R139+R142</f>
        <v>177.357911</v>
      </c>
      <c r="S87" s="225"/>
      <c r="T87" s="227">
        <f>T88+T102+T110+T119+T139+T142</f>
        <v>3468.1104000000005</v>
      </c>
      <c r="AR87" s="228" t="s">
        <v>79</v>
      </c>
      <c r="AT87" s="229" t="s">
        <v>70</v>
      </c>
      <c r="AU87" s="229" t="s">
        <v>71</v>
      </c>
      <c r="AY87" s="228" t="s">
        <v>151</v>
      </c>
      <c r="BK87" s="230">
        <f>BK88+BK102+BK110+BK119+BK139+BK142</f>
        <v>0</v>
      </c>
    </row>
    <row r="88" spans="2:63" s="11" customFormat="1" ht="19.9" customHeight="1">
      <c r="B88" s="217"/>
      <c r="C88" s="218"/>
      <c r="D88" s="219" t="s">
        <v>70</v>
      </c>
      <c r="E88" s="231" t="s">
        <v>79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SUM(P89:P101)</f>
        <v>0</v>
      </c>
      <c r="Q88" s="225"/>
      <c r="R88" s="226">
        <f>SUM(R89:R101)</f>
        <v>32.123211</v>
      </c>
      <c r="S88" s="225"/>
      <c r="T88" s="227">
        <f>SUM(T89:T101)</f>
        <v>3413.3664000000003</v>
      </c>
      <c r="AR88" s="228" t="s">
        <v>79</v>
      </c>
      <c r="AT88" s="229" t="s">
        <v>70</v>
      </c>
      <c r="AU88" s="229" t="s">
        <v>79</v>
      </c>
      <c r="AY88" s="228" t="s">
        <v>151</v>
      </c>
      <c r="BK88" s="230">
        <f>SUM(BK89:BK101)</f>
        <v>0</v>
      </c>
    </row>
    <row r="89" spans="2:65" s="1" customFormat="1" ht="38.25" customHeight="1">
      <c r="B89" s="46"/>
      <c r="C89" s="233" t="s">
        <v>79</v>
      </c>
      <c r="D89" s="233" t="s">
        <v>153</v>
      </c>
      <c r="E89" s="234" t="s">
        <v>154</v>
      </c>
      <c r="F89" s="235" t="s">
        <v>155</v>
      </c>
      <c r="G89" s="236" t="s">
        <v>156</v>
      </c>
      <c r="H89" s="237">
        <v>649.3</v>
      </c>
      <c r="I89" s="238"/>
      <c r="J89" s="239">
        <f>ROUND(I89*H89,2)</f>
        <v>0</v>
      </c>
      <c r="K89" s="235" t="s">
        <v>157</v>
      </c>
      <c r="L89" s="72"/>
      <c r="M89" s="240" t="s">
        <v>21</v>
      </c>
      <c r="N89" s="241" t="s">
        <v>42</v>
      </c>
      <c r="O89" s="47"/>
      <c r="P89" s="242">
        <f>O89*H89</f>
        <v>0</v>
      </c>
      <c r="Q89" s="242">
        <v>7E-05</v>
      </c>
      <c r="R89" s="242">
        <f>Q89*H89</f>
        <v>0.04545099999999999</v>
      </c>
      <c r="S89" s="242">
        <v>0.128</v>
      </c>
      <c r="T89" s="243">
        <f>S89*H89</f>
        <v>83.1104</v>
      </c>
      <c r="AR89" s="24" t="s">
        <v>158</v>
      </c>
      <c r="AT89" s="24" t="s">
        <v>153</v>
      </c>
      <c r="AU89" s="24" t="s">
        <v>81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79</v>
      </c>
      <c r="BK89" s="244">
        <f>ROUND(I89*H89,2)</f>
        <v>0</v>
      </c>
      <c r="BL89" s="24" t="s">
        <v>158</v>
      </c>
      <c r="BM89" s="24" t="s">
        <v>159</v>
      </c>
    </row>
    <row r="90" spans="2:47" s="1" customFormat="1" ht="13.5">
      <c r="B90" s="46"/>
      <c r="C90" s="74"/>
      <c r="D90" s="245" t="s">
        <v>160</v>
      </c>
      <c r="E90" s="74"/>
      <c r="F90" s="246" t="s">
        <v>161</v>
      </c>
      <c r="G90" s="74"/>
      <c r="H90" s="74"/>
      <c r="I90" s="203"/>
      <c r="J90" s="74"/>
      <c r="K90" s="74"/>
      <c r="L90" s="72"/>
      <c r="M90" s="247"/>
      <c r="N90" s="47"/>
      <c r="O90" s="47"/>
      <c r="P90" s="47"/>
      <c r="Q90" s="47"/>
      <c r="R90" s="47"/>
      <c r="S90" s="47"/>
      <c r="T90" s="95"/>
      <c r="AT90" s="24" t="s">
        <v>160</v>
      </c>
      <c r="AU90" s="24" t="s">
        <v>81</v>
      </c>
    </row>
    <row r="91" spans="2:51" s="12" customFormat="1" ht="13.5">
      <c r="B91" s="248"/>
      <c r="C91" s="249"/>
      <c r="D91" s="245" t="s">
        <v>162</v>
      </c>
      <c r="E91" s="250" t="s">
        <v>21</v>
      </c>
      <c r="F91" s="251" t="s">
        <v>163</v>
      </c>
      <c r="G91" s="249"/>
      <c r="H91" s="252">
        <v>649.3</v>
      </c>
      <c r="I91" s="253"/>
      <c r="J91" s="249"/>
      <c r="K91" s="249"/>
      <c r="L91" s="254"/>
      <c r="M91" s="255"/>
      <c r="N91" s="256"/>
      <c r="O91" s="256"/>
      <c r="P91" s="256"/>
      <c r="Q91" s="256"/>
      <c r="R91" s="256"/>
      <c r="S91" s="256"/>
      <c r="T91" s="257"/>
      <c r="AT91" s="258" t="s">
        <v>162</v>
      </c>
      <c r="AU91" s="258" t="s">
        <v>81</v>
      </c>
      <c r="AV91" s="12" t="s">
        <v>81</v>
      </c>
      <c r="AW91" s="12" t="s">
        <v>35</v>
      </c>
      <c r="AX91" s="12" t="s">
        <v>79</v>
      </c>
      <c r="AY91" s="258" t="s">
        <v>151</v>
      </c>
    </row>
    <row r="92" spans="2:65" s="1" customFormat="1" ht="38.25" customHeight="1">
      <c r="B92" s="46"/>
      <c r="C92" s="233" t="s">
        <v>81</v>
      </c>
      <c r="D92" s="233" t="s">
        <v>153</v>
      </c>
      <c r="E92" s="234" t="s">
        <v>164</v>
      </c>
      <c r="F92" s="235" t="s">
        <v>165</v>
      </c>
      <c r="G92" s="236" t="s">
        <v>156</v>
      </c>
      <c r="H92" s="237">
        <v>12986</v>
      </c>
      <c r="I92" s="238"/>
      <c r="J92" s="239">
        <f>ROUND(I92*H92,2)</f>
        <v>0</v>
      </c>
      <c r="K92" s="235" t="s">
        <v>157</v>
      </c>
      <c r="L92" s="72"/>
      <c r="M92" s="240" t="s">
        <v>21</v>
      </c>
      <c r="N92" s="241" t="s">
        <v>42</v>
      </c>
      <c r="O92" s="47"/>
      <c r="P92" s="242">
        <f>O92*H92</f>
        <v>0</v>
      </c>
      <c r="Q92" s="242">
        <v>0.00016</v>
      </c>
      <c r="R92" s="242">
        <f>Q92*H92</f>
        <v>2.07776</v>
      </c>
      <c r="S92" s="242">
        <v>0.256</v>
      </c>
      <c r="T92" s="243">
        <f>S92*H92</f>
        <v>3324.416</v>
      </c>
      <c r="AR92" s="24" t="s">
        <v>158</v>
      </c>
      <c r="AT92" s="24" t="s">
        <v>153</v>
      </c>
      <c r="AU92" s="24" t="s">
        <v>81</v>
      </c>
      <c r="AY92" s="24" t="s">
        <v>151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79</v>
      </c>
      <c r="BK92" s="244">
        <f>ROUND(I92*H92,2)</f>
        <v>0</v>
      </c>
      <c r="BL92" s="24" t="s">
        <v>158</v>
      </c>
      <c r="BM92" s="24" t="s">
        <v>166</v>
      </c>
    </row>
    <row r="93" spans="2:47" s="1" customFormat="1" ht="13.5">
      <c r="B93" s="46"/>
      <c r="C93" s="74"/>
      <c r="D93" s="245" t="s">
        <v>160</v>
      </c>
      <c r="E93" s="74"/>
      <c r="F93" s="246" t="s">
        <v>167</v>
      </c>
      <c r="G93" s="74"/>
      <c r="H93" s="74"/>
      <c r="I93" s="203"/>
      <c r="J93" s="74"/>
      <c r="K93" s="74"/>
      <c r="L93" s="72"/>
      <c r="M93" s="247"/>
      <c r="N93" s="47"/>
      <c r="O93" s="47"/>
      <c r="P93" s="47"/>
      <c r="Q93" s="47"/>
      <c r="R93" s="47"/>
      <c r="S93" s="47"/>
      <c r="T93" s="95"/>
      <c r="AT93" s="24" t="s">
        <v>160</v>
      </c>
      <c r="AU93" s="24" t="s">
        <v>81</v>
      </c>
    </row>
    <row r="94" spans="2:65" s="1" customFormat="1" ht="25.5" customHeight="1">
      <c r="B94" s="46"/>
      <c r="C94" s="233" t="s">
        <v>168</v>
      </c>
      <c r="D94" s="233" t="s">
        <v>153</v>
      </c>
      <c r="E94" s="234" t="s">
        <v>169</v>
      </c>
      <c r="F94" s="235" t="s">
        <v>170</v>
      </c>
      <c r="G94" s="236" t="s">
        <v>171</v>
      </c>
      <c r="H94" s="237">
        <v>146</v>
      </c>
      <c r="I94" s="238"/>
      <c r="J94" s="239">
        <f>ROUND(I94*H94,2)</f>
        <v>0</v>
      </c>
      <c r="K94" s="235" t="s">
        <v>157</v>
      </c>
      <c r="L94" s="72"/>
      <c r="M94" s="240" t="s">
        <v>21</v>
      </c>
      <c r="N94" s="241" t="s">
        <v>42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0.04</v>
      </c>
      <c r="T94" s="243">
        <f>S94*H94</f>
        <v>5.84</v>
      </c>
      <c r="AR94" s="24" t="s">
        <v>158</v>
      </c>
      <c r="AT94" s="24" t="s">
        <v>153</v>
      </c>
      <c r="AU94" s="24" t="s">
        <v>81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79</v>
      </c>
      <c r="BK94" s="244">
        <f>ROUND(I94*H94,2)</f>
        <v>0</v>
      </c>
      <c r="BL94" s="24" t="s">
        <v>158</v>
      </c>
      <c r="BM94" s="24" t="s">
        <v>172</v>
      </c>
    </row>
    <row r="95" spans="2:65" s="1" customFormat="1" ht="25.5" customHeight="1">
      <c r="B95" s="46"/>
      <c r="C95" s="233" t="s">
        <v>158</v>
      </c>
      <c r="D95" s="233" t="s">
        <v>153</v>
      </c>
      <c r="E95" s="234" t="s">
        <v>173</v>
      </c>
      <c r="F95" s="235" t="s">
        <v>174</v>
      </c>
      <c r="G95" s="236" t="s">
        <v>175</v>
      </c>
      <c r="H95" s="237">
        <v>30</v>
      </c>
      <c r="I95" s="238"/>
      <c r="J95" s="239">
        <f>ROUND(I95*H95,2)</f>
        <v>0</v>
      </c>
      <c r="K95" s="235" t="s">
        <v>176</v>
      </c>
      <c r="L95" s="72"/>
      <c r="M95" s="240" t="s">
        <v>21</v>
      </c>
      <c r="N95" s="241" t="s">
        <v>42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158</v>
      </c>
      <c r="AT95" s="24" t="s">
        <v>153</v>
      </c>
      <c r="AU95" s="24" t="s">
        <v>81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79</v>
      </c>
      <c r="BK95" s="244">
        <f>ROUND(I95*H95,2)</f>
        <v>0</v>
      </c>
      <c r="BL95" s="24" t="s">
        <v>158</v>
      </c>
      <c r="BM95" s="24" t="s">
        <v>177</v>
      </c>
    </row>
    <row r="96" spans="2:51" s="12" customFormat="1" ht="13.5">
      <c r="B96" s="248"/>
      <c r="C96" s="249"/>
      <c r="D96" s="245" t="s">
        <v>162</v>
      </c>
      <c r="E96" s="250" t="s">
        <v>21</v>
      </c>
      <c r="F96" s="251" t="s">
        <v>178</v>
      </c>
      <c r="G96" s="249"/>
      <c r="H96" s="252">
        <v>30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162</v>
      </c>
      <c r="AU96" s="258" t="s">
        <v>81</v>
      </c>
      <c r="AV96" s="12" t="s">
        <v>81</v>
      </c>
      <c r="AW96" s="12" t="s">
        <v>35</v>
      </c>
      <c r="AX96" s="12" t="s">
        <v>79</v>
      </c>
      <c r="AY96" s="258" t="s">
        <v>151</v>
      </c>
    </row>
    <row r="97" spans="2:65" s="1" customFormat="1" ht="38.25" customHeight="1">
      <c r="B97" s="46"/>
      <c r="C97" s="233" t="s">
        <v>179</v>
      </c>
      <c r="D97" s="233" t="s">
        <v>153</v>
      </c>
      <c r="E97" s="234" t="s">
        <v>180</v>
      </c>
      <c r="F97" s="235" t="s">
        <v>181</v>
      </c>
      <c r="G97" s="236" t="s">
        <v>175</v>
      </c>
      <c r="H97" s="237">
        <v>30</v>
      </c>
      <c r="I97" s="238"/>
      <c r="J97" s="239">
        <f>ROUND(I97*H97,2)</f>
        <v>0</v>
      </c>
      <c r="K97" s="235" t="s">
        <v>176</v>
      </c>
      <c r="L97" s="72"/>
      <c r="M97" s="240" t="s">
        <v>21</v>
      </c>
      <c r="N97" s="241" t="s">
        <v>42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158</v>
      </c>
      <c r="AT97" s="24" t="s">
        <v>153</v>
      </c>
      <c r="AU97" s="24" t="s">
        <v>81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79</v>
      </c>
      <c r="BK97" s="244">
        <f>ROUND(I97*H97,2)</f>
        <v>0</v>
      </c>
      <c r="BL97" s="24" t="s">
        <v>158</v>
      </c>
      <c r="BM97" s="24" t="s">
        <v>182</v>
      </c>
    </row>
    <row r="98" spans="2:65" s="1" customFormat="1" ht="25.5" customHeight="1">
      <c r="B98" s="46"/>
      <c r="C98" s="233" t="s">
        <v>183</v>
      </c>
      <c r="D98" s="233" t="s">
        <v>153</v>
      </c>
      <c r="E98" s="234" t="s">
        <v>184</v>
      </c>
      <c r="F98" s="235" t="s">
        <v>185</v>
      </c>
      <c r="G98" s="236" t="s">
        <v>175</v>
      </c>
      <c r="H98" s="237">
        <v>30</v>
      </c>
      <c r="I98" s="238"/>
      <c r="J98" s="239">
        <f>ROUND(I98*H98,2)</f>
        <v>0</v>
      </c>
      <c r="K98" s="235" t="s">
        <v>176</v>
      </c>
      <c r="L98" s="72"/>
      <c r="M98" s="240" t="s">
        <v>21</v>
      </c>
      <c r="N98" s="241" t="s">
        <v>42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158</v>
      </c>
      <c r="AT98" s="24" t="s">
        <v>153</v>
      </c>
      <c r="AU98" s="24" t="s">
        <v>81</v>
      </c>
      <c r="AY98" s="24" t="s">
        <v>151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79</v>
      </c>
      <c r="BK98" s="244">
        <f>ROUND(I98*H98,2)</f>
        <v>0</v>
      </c>
      <c r="BL98" s="24" t="s">
        <v>158</v>
      </c>
      <c r="BM98" s="24" t="s">
        <v>186</v>
      </c>
    </row>
    <row r="99" spans="2:47" s="1" customFormat="1" ht="13.5">
      <c r="B99" s="46"/>
      <c r="C99" s="74"/>
      <c r="D99" s="245" t="s">
        <v>160</v>
      </c>
      <c r="E99" s="74"/>
      <c r="F99" s="246" t="s">
        <v>187</v>
      </c>
      <c r="G99" s="74"/>
      <c r="H99" s="74"/>
      <c r="I99" s="203"/>
      <c r="J99" s="74"/>
      <c r="K99" s="74"/>
      <c r="L99" s="72"/>
      <c r="M99" s="247"/>
      <c r="N99" s="47"/>
      <c r="O99" s="47"/>
      <c r="P99" s="47"/>
      <c r="Q99" s="47"/>
      <c r="R99" s="47"/>
      <c r="S99" s="47"/>
      <c r="T99" s="95"/>
      <c r="AT99" s="24" t="s">
        <v>160</v>
      </c>
      <c r="AU99" s="24" t="s">
        <v>81</v>
      </c>
    </row>
    <row r="100" spans="2:65" s="1" customFormat="1" ht="16.5" customHeight="1">
      <c r="B100" s="46"/>
      <c r="C100" s="259" t="s">
        <v>188</v>
      </c>
      <c r="D100" s="259" t="s">
        <v>189</v>
      </c>
      <c r="E100" s="260" t="s">
        <v>190</v>
      </c>
      <c r="F100" s="261" t="s">
        <v>191</v>
      </c>
      <c r="G100" s="262" t="s">
        <v>192</v>
      </c>
      <c r="H100" s="263">
        <v>30</v>
      </c>
      <c r="I100" s="264"/>
      <c r="J100" s="265">
        <f>ROUND(I100*H100,2)</f>
        <v>0</v>
      </c>
      <c r="K100" s="261" t="s">
        <v>176</v>
      </c>
      <c r="L100" s="266"/>
      <c r="M100" s="267" t="s">
        <v>21</v>
      </c>
      <c r="N100" s="268" t="s">
        <v>42</v>
      </c>
      <c r="O100" s="47"/>
      <c r="P100" s="242">
        <f>O100*H100</f>
        <v>0</v>
      </c>
      <c r="Q100" s="242">
        <v>1</v>
      </c>
      <c r="R100" s="242">
        <f>Q100*H100</f>
        <v>30</v>
      </c>
      <c r="S100" s="242">
        <v>0</v>
      </c>
      <c r="T100" s="243">
        <f>S100*H100</f>
        <v>0</v>
      </c>
      <c r="AR100" s="24" t="s">
        <v>193</v>
      </c>
      <c r="AT100" s="24" t="s">
        <v>189</v>
      </c>
      <c r="AU100" s="24" t="s">
        <v>81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79</v>
      </c>
      <c r="BK100" s="244">
        <f>ROUND(I100*H100,2)</f>
        <v>0</v>
      </c>
      <c r="BL100" s="24" t="s">
        <v>158</v>
      </c>
      <c r="BM100" s="24" t="s">
        <v>194</v>
      </c>
    </row>
    <row r="101" spans="2:65" s="1" customFormat="1" ht="25.5" customHeight="1">
      <c r="B101" s="46"/>
      <c r="C101" s="233" t="s">
        <v>193</v>
      </c>
      <c r="D101" s="233" t="s">
        <v>153</v>
      </c>
      <c r="E101" s="234" t="s">
        <v>195</v>
      </c>
      <c r="F101" s="235" t="s">
        <v>196</v>
      </c>
      <c r="G101" s="236" t="s">
        <v>175</v>
      </c>
      <c r="H101" s="237">
        <v>30</v>
      </c>
      <c r="I101" s="238"/>
      <c r="J101" s="239">
        <f>ROUND(I101*H101,2)</f>
        <v>0</v>
      </c>
      <c r="K101" s="235" t="s">
        <v>21</v>
      </c>
      <c r="L101" s="72"/>
      <c r="M101" s="240" t="s">
        <v>21</v>
      </c>
      <c r="N101" s="241" t="s">
        <v>42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81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79</v>
      </c>
      <c r="BK101" s="244">
        <f>ROUND(I101*H101,2)</f>
        <v>0</v>
      </c>
      <c r="BL101" s="24" t="s">
        <v>158</v>
      </c>
      <c r="BM101" s="24" t="s">
        <v>197</v>
      </c>
    </row>
    <row r="102" spans="2:63" s="11" customFormat="1" ht="29.85" customHeight="1">
      <c r="B102" s="217"/>
      <c r="C102" s="218"/>
      <c r="D102" s="219" t="s">
        <v>70</v>
      </c>
      <c r="E102" s="231" t="s">
        <v>179</v>
      </c>
      <c r="F102" s="231" t="s">
        <v>198</v>
      </c>
      <c r="G102" s="218"/>
      <c r="H102" s="218"/>
      <c r="I102" s="221"/>
      <c r="J102" s="232">
        <f>BK102</f>
        <v>0</v>
      </c>
      <c r="K102" s="218"/>
      <c r="L102" s="223"/>
      <c r="M102" s="224"/>
      <c r="N102" s="225"/>
      <c r="O102" s="225"/>
      <c r="P102" s="226">
        <f>SUM(P103:P109)</f>
        <v>0</v>
      </c>
      <c r="Q102" s="225"/>
      <c r="R102" s="226">
        <f>SUM(R103:R109)</f>
        <v>18.44012</v>
      </c>
      <c r="S102" s="225"/>
      <c r="T102" s="227">
        <f>SUM(T103:T109)</f>
        <v>0</v>
      </c>
      <c r="AR102" s="228" t="s">
        <v>79</v>
      </c>
      <c r="AT102" s="229" t="s">
        <v>70</v>
      </c>
      <c r="AU102" s="229" t="s">
        <v>79</v>
      </c>
      <c r="AY102" s="228" t="s">
        <v>151</v>
      </c>
      <c r="BK102" s="230">
        <f>SUM(BK103:BK109)</f>
        <v>0</v>
      </c>
    </row>
    <row r="103" spans="2:65" s="1" customFormat="1" ht="38.25" customHeight="1">
      <c r="B103" s="46"/>
      <c r="C103" s="233" t="s">
        <v>199</v>
      </c>
      <c r="D103" s="233" t="s">
        <v>153</v>
      </c>
      <c r="E103" s="234" t="s">
        <v>200</v>
      </c>
      <c r="F103" s="235" t="s">
        <v>201</v>
      </c>
      <c r="G103" s="236" t="s">
        <v>156</v>
      </c>
      <c r="H103" s="237">
        <v>649.3</v>
      </c>
      <c r="I103" s="238"/>
      <c r="J103" s="239">
        <f>ROUND(I103*H103,2)</f>
        <v>0</v>
      </c>
      <c r="K103" s="235" t="s">
        <v>157</v>
      </c>
      <c r="L103" s="72"/>
      <c r="M103" s="240" t="s">
        <v>21</v>
      </c>
      <c r="N103" s="241" t="s">
        <v>42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158</v>
      </c>
      <c r="AT103" s="24" t="s">
        <v>153</v>
      </c>
      <c r="AU103" s="24" t="s">
        <v>81</v>
      </c>
      <c r="AY103" s="24" t="s">
        <v>151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79</v>
      </c>
      <c r="BK103" s="244">
        <f>ROUND(I103*H103,2)</f>
        <v>0</v>
      </c>
      <c r="BL103" s="24" t="s">
        <v>158</v>
      </c>
      <c r="BM103" s="24" t="s">
        <v>202</v>
      </c>
    </row>
    <row r="104" spans="2:47" s="1" customFormat="1" ht="13.5">
      <c r="B104" s="46"/>
      <c r="C104" s="74"/>
      <c r="D104" s="245" t="s">
        <v>160</v>
      </c>
      <c r="E104" s="74"/>
      <c r="F104" s="246" t="s">
        <v>203</v>
      </c>
      <c r="G104" s="74"/>
      <c r="H104" s="74"/>
      <c r="I104" s="203"/>
      <c r="J104" s="74"/>
      <c r="K104" s="74"/>
      <c r="L104" s="72"/>
      <c r="M104" s="247"/>
      <c r="N104" s="47"/>
      <c r="O104" s="47"/>
      <c r="P104" s="47"/>
      <c r="Q104" s="47"/>
      <c r="R104" s="47"/>
      <c r="S104" s="47"/>
      <c r="T104" s="95"/>
      <c r="AT104" s="24" t="s">
        <v>160</v>
      </c>
      <c r="AU104" s="24" t="s">
        <v>81</v>
      </c>
    </row>
    <row r="105" spans="2:51" s="12" customFormat="1" ht="13.5">
      <c r="B105" s="248"/>
      <c r="C105" s="249"/>
      <c r="D105" s="245" t="s">
        <v>162</v>
      </c>
      <c r="E105" s="250" t="s">
        <v>21</v>
      </c>
      <c r="F105" s="251" t="s">
        <v>163</v>
      </c>
      <c r="G105" s="249"/>
      <c r="H105" s="252">
        <v>649.3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162</v>
      </c>
      <c r="AU105" s="258" t="s">
        <v>81</v>
      </c>
      <c r="AV105" s="12" t="s">
        <v>81</v>
      </c>
      <c r="AW105" s="12" t="s">
        <v>35</v>
      </c>
      <c r="AX105" s="12" t="s">
        <v>79</v>
      </c>
      <c r="AY105" s="258" t="s">
        <v>151</v>
      </c>
    </row>
    <row r="106" spans="2:65" s="1" customFormat="1" ht="25.5" customHeight="1">
      <c r="B106" s="46"/>
      <c r="C106" s="233" t="s">
        <v>204</v>
      </c>
      <c r="D106" s="233" t="s">
        <v>153</v>
      </c>
      <c r="E106" s="234" t="s">
        <v>205</v>
      </c>
      <c r="F106" s="235" t="s">
        <v>206</v>
      </c>
      <c r="G106" s="236" t="s">
        <v>156</v>
      </c>
      <c r="H106" s="237">
        <v>25972</v>
      </c>
      <c r="I106" s="238"/>
      <c r="J106" s="239">
        <f>ROUND(I106*H106,2)</f>
        <v>0</v>
      </c>
      <c r="K106" s="235" t="s">
        <v>207</v>
      </c>
      <c r="L106" s="72"/>
      <c r="M106" s="240" t="s">
        <v>21</v>
      </c>
      <c r="N106" s="241" t="s">
        <v>42</v>
      </c>
      <c r="O106" s="47"/>
      <c r="P106" s="242">
        <f>O106*H106</f>
        <v>0</v>
      </c>
      <c r="Q106" s="242">
        <v>0.00071</v>
      </c>
      <c r="R106" s="242">
        <f>Q106*H106</f>
        <v>18.44012</v>
      </c>
      <c r="S106" s="242">
        <v>0</v>
      </c>
      <c r="T106" s="243">
        <f>S106*H106</f>
        <v>0</v>
      </c>
      <c r="AR106" s="24" t="s">
        <v>158</v>
      </c>
      <c r="AT106" s="24" t="s">
        <v>153</v>
      </c>
      <c r="AU106" s="24" t="s">
        <v>81</v>
      </c>
      <c r="AY106" s="24" t="s">
        <v>151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79</v>
      </c>
      <c r="BK106" s="244">
        <f>ROUND(I106*H106,2)</f>
        <v>0</v>
      </c>
      <c r="BL106" s="24" t="s">
        <v>158</v>
      </c>
      <c r="BM106" s="24" t="s">
        <v>208</v>
      </c>
    </row>
    <row r="107" spans="2:51" s="12" customFormat="1" ht="13.5">
      <c r="B107" s="248"/>
      <c r="C107" s="249"/>
      <c r="D107" s="245" t="s">
        <v>162</v>
      </c>
      <c r="E107" s="250" t="s">
        <v>21</v>
      </c>
      <c r="F107" s="251" t="s">
        <v>209</v>
      </c>
      <c r="G107" s="249"/>
      <c r="H107" s="252">
        <v>25972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162</v>
      </c>
      <c r="AU107" s="258" t="s">
        <v>81</v>
      </c>
      <c r="AV107" s="12" t="s">
        <v>81</v>
      </c>
      <c r="AW107" s="12" t="s">
        <v>35</v>
      </c>
      <c r="AX107" s="12" t="s">
        <v>79</v>
      </c>
      <c r="AY107" s="258" t="s">
        <v>151</v>
      </c>
    </row>
    <row r="108" spans="2:65" s="1" customFormat="1" ht="25.5" customHeight="1">
      <c r="B108" s="46"/>
      <c r="C108" s="233" t="s">
        <v>210</v>
      </c>
      <c r="D108" s="233" t="s">
        <v>153</v>
      </c>
      <c r="E108" s="234" t="s">
        <v>211</v>
      </c>
      <c r="F108" s="235" t="s">
        <v>212</v>
      </c>
      <c r="G108" s="236" t="s">
        <v>156</v>
      </c>
      <c r="H108" s="237">
        <v>12986</v>
      </c>
      <c r="I108" s="238"/>
      <c r="J108" s="239">
        <f>ROUND(I108*H108,2)</f>
        <v>0</v>
      </c>
      <c r="K108" s="235" t="s">
        <v>157</v>
      </c>
      <c r="L108" s="72"/>
      <c r="M108" s="240" t="s">
        <v>21</v>
      </c>
      <c r="N108" s="241" t="s">
        <v>42</v>
      </c>
      <c r="O108" s="47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AR108" s="24" t="s">
        <v>158</v>
      </c>
      <c r="AT108" s="24" t="s">
        <v>153</v>
      </c>
      <c r="AU108" s="24" t="s">
        <v>81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79</v>
      </c>
      <c r="BK108" s="244">
        <f>ROUND(I108*H108,2)</f>
        <v>0</v>
      </c>
      <c r="BL108" s="24" t="s">
        <v>158</v>
      </c>
      <c r="BM108" s="24" t="s">
        <v>213</v>
      </c>
    </row>
    <row r="109" spans="2:65" s="1" customFormat="1" ht="38.25" customHeight="1">
      <c r="B109" s="46"/>
      <c r="C109" s="233" t="s">
        <v>214</v>
      </c>
      <c r="D109" s="233" t="s">
        <v>153</v>
      </c>
      <c r="E109" s="234" t="s">
        <v>215</v>
      </c>
      <c r="F109" s="235" t="s">
        <v>216</v>
      </c>
      <c r="G109" s="236" t="s">
        <v>156</v>
      </c>
      <c r="H109" s="237">
        <v>12986</v>
      </c>
      <c r="I109" s="238"/>
      <c r="J109" s="239">
        <f>ROUND(I109*H109,2)</f>
        <v>0</v>
      </c>
      <c r="K109" s="235" t="s">
        <v>157</v>
      </c>
      <c r="L109" s="72"/>
      <c r="M109" s="240" t="s">
        <v>21</v>
      </c>
      <c r="N109" s="241" t="s">
        <v>42</v>
      </c>
      <c r="O109" s="47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4" t="s">
        <v>158</v>
      </c>
      <c r="AT109" s="24" t="s">
        <v>153</v>
      </c>
      <c r="AU109" s="24" t="s">
        <v>81</v>
      </c>
      <c r="AY109" s="24" t="s">
        <v>151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79</v>
      </c>
      <c r="BK109" s="244">
        <f>ROUND(I109*H109,2)</f>
        <v>0</v>
      </c>
      <c r="BL109" s="24" t="s">
        <v>158</v>
      </c>
      <c r="BM109" s="24" t="s">
        <v>217</v>
      </c>
    </row>
    <row r="110" spans="2:63" s="11" customFormat="1" ht="29.85" customHeight="1">
      <c r="B110" s="217"/>
      <c r="C110" s="218"/>
      <c r="D110" s="219" t="s">
        <v>70</v>
      </c>
      <c r="E110" s="231" t="s">
        <v>193</v>
      </c>
      <c r="F110" s="231" t="s">
        <v>218</v>
      </c>
      <c r="G110" s="218"/>
      <c r="H110" s="218"/>
      <c r="I110" s="221"/>
      <c r="J110" s="232">
        <f>BK110</f>
        <v>0</v>
      </c>
      <c r="K110" s="218"/>
      <c r="L110" s="223"/>
      <c r="M110" s="224"/>
      <c r="N110" s="225"/>
      <c r="O110" s="225"/>
      <c r="P110" s="226">
        <f>SUM(P111:P118)</f>
        <v>0</v>
      </c>
      <c r="Q110" s="225"/>
      <c r="R110" s="226">
        <f>SUM(R111:R118)</f>
        <v>110.81889000000001</v>
      </c>
      <c r="S110" s="225"/>
      <c r="T110" s="227">
        <f>SUM(T111:T118)</f>
        <v>15.75</v>
      </c>
      <c r="AR110" s="228" t="s">
        <v>79</v>
      </c>
      <c r="AT110" s="229" t="s">
        <v>70</v>
      </c>
      <c r="AU110" s="229" t="s">
        <v>79</v>
      </c>
      <c r="AY110" s="228" t="s">
        <v>151</v>
      </c>
      <c r="BK110" s="230">
        <f>SUM(BK111:BK118)</f>
        <v>0</v>
      </c>
    </row>
    <row r="111" spans="2:65" s="1" customFormat="1" ht="25.5" customHeight="1">
      <c r="B111" s="46"/>
      <c r="C111" s="233" t="s">
        <v>219</v>
      </c>
      <c r="D111" s="233" t="s">
        <v>153</v>
      </c>
      <c r="E111" s="234" t="s">
        <v>220</v>
      </c>
      <c r="F111" s="235" t="s">
        <v>221</v>
      </c>
      <c r="G111" s="236" t="s">
        <v>171</v>
      </c>
      <c r="H111" s="237">
        <v>10</v>
      </c>
      <c r="I111" s="238"/>
      <c r="J111" s="239">
        <f>ROUND(I111*H111,2)</f>
        <v>0</v>
      </c>
      <c r="K111" s="235" t="s">
        <v>176</v>
      </c>
      <c r="L111" s="72"/>
      <c r="M111" s="240" t="s">
        <v>21</v>
      </c>
      <c r="N111" s="241" t="s">
        <v>42</v>
      </c>
      <c r="O111" s="47"/>
      <c r="P111" s="242">
        <f>O111*H111</f>
        <v>0</v>
      </c>
      <c r="Q111" s="242">
        <v>0.00241</v>
      </c>
      <c r="R111" s="242">
        <f>Q111*H111</f>
        <v>0.024099999999999996</v>
      </c>
      <c r="S111" s="242">
        <v>0</v>
      </c>
      <c r="T111" s="243">
        <f>S111*H111</f>
        <v>0</v>
      </c>
      <c r="AR111" s="24" t="s">
        <v>158</v>
      </c>
      <c r="AT111" s="24" t="s">
        <v>153</v>
      </c>
      <c r="AU111" s="24" t="s">
        <v>81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79</v>
      </c>
      <c r="BK111" s="244">
        <f>ROUND(I111*H111,2)</f>
        <v>0</v>
      </c>
      <c r="BL111" s="24" t="s">
        <v>158</v>
      </c>
      <c r="BM111" s="24" t="s">
        <v>222</v>
      </c>
    </row>
    <row r="112" spans="2:47" s="1" customFormat="1" ht="13.5">
      <c r="B112" s="46"/>
      <c r="C112" s="74"/>
      <c r="D112" s="245" t="s">
        <v>160</v>
      </c>
      <c r="E112" s="74"/>
      <c r="F112" s="246" t="s">
        <v>223</v>
      </c>
      <c r="G112" s="74"/>
      <c r="H112" s="74"/>
      <c r="I112" s="203"/>
      <c r="J112" s="74"/>
      <c r="K112" s="74"/>
      <c r="L112" s="72"/>
      <c r="M112" s="247"/>
      <c r="N112" s="47"/>
      <c r="O112" s="47"/>
      <c r="P112" s="47"/>
      <c r="Q112" s="47"/>
      <c r="R112" s="47"/>
      <c r="S112" s="47"/>
      <c r="T112" s="95"/>
      <c r="AT112" s="24" t="s">
        <v>160</v>
      </c>
      <c r="AU112" s="24" t="s">
        <v>81</v>
      </c>
    </row>
    <row r="113" spans="2:65" s="1" customFormat="1" ht="25.5" customHeight="1">
      <c r="B113" s="46"/>
      <c r="C113" s="233" t="s">
        <v>224</v>
      </c>
      <c r="D113" s="233" t="s">
        <v>153</v>
      </c>
      <c r="E113" s="234" t="s">
        <v>225</v>
      </c>
      <c r="F113" s="235" t="s">
        <v>226</v>
      </c>
      <c r="G113" s="236" t="s">
        <v>227</v>
      </c>
      <c r="H113" s="237">
        <v>35</v>
      </c>
      <c r="I113" s="238"/>
      <c r="J113" s="239">
        <f>ROUND(I113*H113,2)</f>
        <v>0</v>
      </c>
      <c r="K113" s="235" t="s">
        <v>157</v>
      </c>
      <c r="L113" s="72"/>
      <c r="M113" s="240" t="s">
        <v>21</v>
      </c>
      <c r="N113" s="241" t="s">
        <v>42</v>
      </c>
      <c r="O113" s="47"/>
      <c r="P113" s="242">
        <f>O113*H113</f>
        <v>0</v>
      </c>
      <c r="Q113" s="242">
        <v>0.67851</v>
      </c>
      <c r="R113" s="242">
        <f>Q113*H113</f>
        <v>23.74785</v>
      </c>
      <c r="S113" s="242">
        <v>0.45</v>
      </c>
      <c r="T113" s="243">
        <f>S113*H113</f>
        <v>15.75</v>
      </c>
      <c r="AR113" s="24" t="s">
        <v>158</v>
      </c>
      <c r="AT113" s="24" t="s">
        <v>153</v>
      </c>
      <c r="AU113" s="24" t="s">
        <v>81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228</v>
      </c>
    </row>
    <row r="114" spans="2:65" s="1" customFormat="1" ht="25.5" customHeight="1">
      <c r="B114" s="46"/>
      <c r="C114" s="233" t="s">
        <v>10</v>
      </c>
      <c r="D114" s="233" t="s">
        <v>153</v>
      </c>
      <c r="E114" s="234" t="s">
        <v>229</v>
      </c>
      <c r="F114" s="235" t="s">
        <v>230</v>
      </c>
      <c r="G114" s="236" t="s">
        <v>227</v>
      </c>
      <c r="H114" s="237">
        <v>67</v>
      </c>
      <c r="I114" s="238"/>
      <c r="J114" s="239">
        <f>ROUND(I114*H114,2)</f>
        <v>0</v>
      </c>
      <c r="K114" s="235" t="s">
        <v>176</v>
      </c>
      <c r="L114" s="72"/>
      <c r="M114" s="240" t="s">
        <v>21</v>
      </c>
      <c r="N114" s="241" t="s">
        <v>42</v>
      </c>
      <c r="O114" s="47"/>
      <c r="P114" s="242">
        <f>O114*H114</f>
        <v>0</v>
      </c>
      <c r="Q114" s="242">
        <v>0.21734</v>
      </c>
      <c r="R114" s="242">
        <f>Q114*H114</f>
        <v>14.56178</v>
      </c>
      <c r="S114" s="242">
        <v>0</v>
      </c>
      <c r="T114" s="243">
        <f>S114*H114</f>
        <v>0</v>
      </c>
      <c r="AR114" s="24" t="s">
        <v>158</v>
      </c>
      <c r="AT114" s="24" t="s">
        <v>153</v>
      </c>
      <c r="AU114" s="24" t="s">
        <v>81</v>
      </c>
      <c r="AY114" s="24" t="s">
        <v>151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79</v>
      </c>
      <c r="BK114" s="244">
        <f>ROUND(I114*H114,2)</f>
        <v>0</v>
      </c>
      <c r="BL114" s="24" t="s">
        <v>158</v>
      </c>
      <c r="BM114" s="24" t="s">
        <v>231</v>
      </c>
    </row>
    <row r="115" spans="2:65" s="1" customFormat="1" ht="16.5" customHeight="1">
      <c r="B115" s="46"/>
      <c r="C115" s="259" t="s">
        <v>232</v>
      </c>
      <c r="D115" s="259" t="s">
        <v>189</v>
      </c>
      <c r="E115" s="260" t="s">
        <v>233</v>
      </c>
      <c r="F115" s="261" t="s">
        <v>234</v>
      </c>
      <c r="G115" s="262" t="s">
        <v>227</v>
      </c>
      <c r="H115" s="263">
        <v>67</v>
      </c>
      <c r="I115" s="264"/>
      <c r="J115" s="265">
        <f>ROUND(I115*H115,2)</f>
        <v>0</v>
      </c>
      <c r="K115" s="261" t="s">
        <v>176</v>
      </c>
      <c r="L115" s="266"/>
      <c r="M115" s="267" t="s">
        <v>21</v>
      </c>
      <c r="N115" s="268" t="s">
        <v>42</v>
      </c>
      <c r="O115" s="47"/>
      <c r="P115" s="242">
        <f>O115*H115</f>
        <v>0</v>
      </c>
      <c r="Q115" s="242">
        <v>0.0506</v>
      </c>
      <c r="R115" s="242">
        <f>Q115*H115</f>
        <v>3.3902</v>
      </c>
      <c r="S115" s="242">
        <v>0</v>
      </c>
      <c r="T115" s="243">
        <f>S115*H115</f>
        <v>0</v>
      </c>
      <c r="AR115" s="24" t="s">
        <v>193</v>
      </c>
      <c r="AT115" s="24" t="s">
        <v>189</v>
      </c>
      <c r="AU115" s="24" t="s">
        <v>81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79</v>
      </c>
      <c r="BK115" s="244">
        <f>ROUND(I115*H115,2)</f>
        <v>0</v>
      </c>
      <c r="BL115" s="24" t="s">
        <v>158</v>
      </c>
      <c r="BM115" s="24" t="s">
        <v>235</v>
      </c>
    </row>
    <row r="116" spans="2:65" s="1" customFormat="1" ht="16.5" customHeight="1">
      <c r="B116" s="46"/>
      <c r="C116" s="259" t="s">
        <v>236</v>
      </c>
      <c r="D116" s="259" t="s">
        <v>189</v>
      </c>
      <c r="E116" s="260" t="s">
        <v>237</v>
      </c>
      <c r="F116" s="261" t="s">
        <v>238</v>
      </c>
      <c r="G116" s="262" t="s">
        <v>227</v>
      </c>
      <c r="H116" s="263">
        <v>67</v>
      </c>
      <c r="I116" s="264"/>
      <c r="J116" s="265">
        <f>ROUND(I116*H116,2)</f>
        <v>0</v>
      </c>
      <c r="K116" s="261" t="s">
        <v>176</v>
      </c>
      <c r="L116" s="266"/>
      <c r="M116" s="267" t="s">
        <v>21</v>
      </c>
      <c r="N116" s="268" t="s">
        <v>42</v>
      </c>
      <c r="O116" s="47"/>
      <c r="P116" s="242">
        <f>O116*H116</f>
        <v>0</v>
      </c>
      <c r="Q116" s="242">
        <v>0.004</v>
      </c>
      <c r="R116" s="242">
        <f>Q116*H116</f>
        <v>0.268</v>
      </c>
      <c r="S116" s="242">
        <v>0</v>
      </c>
      <c r="T116" s="243">
        <f>S116*H116</f>
        <v>0</v>
      </c>
      <c r="AR116" s="24" t="s">
        <v>193</v>
      </c>
      <c r="AT116" s="24" t="s">
        <v>189</v>
      </c>
      <c r="AU116" s="24" t="s">
        <v>81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79</v>
      </c>
      <c r="BK116" s="244">
        <f>ROUND(I116*H116,2)</f>
        <v>0</v>
      </c>
      <c r="BL116" s="24" t="s">
        <v>158</v>
      </c>
      <c r="BM116" s="24" t="s">
        <v>239</v>
      </c>
    </row>
    <row r="117" spans="2:65" s="1" customFormat="1" ht="16.5" customHeight="1">
      <c r="B117" s="46"/>
      <c r="C117" s="233" t="s">
        <v>240</v>
      </c>
      <c r="D117" s="233" t="s">
        <v>153</v>
      </c>
      <c r="E117" s="234" t="s">
        <v>241</v>
      </c>
      <c r="F117" s="235" t="s">
        <v>242</v>
      </c>
      <c r="G117" s="236" t="s">
        <v>227</v>
      </c>
      <c r="H117" s="237">
        <v>67</v>
      </c>
      <c r="I117" s="238"/>
      <c r="J117" s="239">
        <f>ROUND(I117*H117,2)</f>
        <v>0</v>
      </c>
      <c r="K117" s="235" t="s">
        <v>157</v>
      </c>
      <c r="L117" s="72"/>
      <c r="M117" s="240" t="s">
        <v>21</v>
      </c>
      <c r="N117" s="241" t="s">
        <v>42</v>
      </c>
      <c r="O117" s="47"/>
      <c r="P117" s="242">
        <f>O117*H117</f>
        <v>0</v>
      </c>
      <c r="Q117" s="242">
        <v>0.42368</v>
      </c>
      <c r="R117" s="242">
        <f>Q117*H117</f>
        <v>28.38656</v>
      </c>
      <c r="S117" s="242">
        <v>0</v>
      </c>
      <c r="T117" s="243">
        <f>S117*H117</f>
        <v>0</v>
      </c>
      <c r="AR117" s="24" t="s">
        <v>158</v>
      </c>
      <c r="AT117" s="24" t="s">
        <v>153</v>
      </c>
      <c r="AU117" s="24" t="s">
        <v>81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79</v>
      </c>
      <c r="BK117" s="244">
        <f>ROUND(I117*H117,2)</f>
        <v>0</v>
      </c>
      <c r="BL117" s="24" t="s">
        <v>158</v>
      </c>
      <c r="BM117" s="24" t="s">
        <v>243</v>
      </c>
    </row>
    <row r="118" spans="2:65" s="1" customFormat="1" ht="25.5" customHeight="1">
      <c r="B118" s="46"/>
      <c r="C118" s="233" t="s">
        <v>244</v>
      </c>
      <c r="D118" s="233" t="s">
        <v>153</v>
      </c>
      <c r="E118" s="234" t="s">
        <v>245</v>
      </c>
      <c r="F118" s="235" t="s">
        <v>246</v>
      </c>
      <c r="G118" s="236" t="s">
        <v>227</v>
      </c>
      <c r="H118" s="237">
        <v>130</v>
      </c>
      <c r="I118" s="238"/>
      <c r="J118" s="239">
        <f>ROUND(I118*H118,2)</f>
        <v>0</v>
      </c>
      <c r="K118" s="235" t="s">
        <v>157</v>
      </c>
      <c r="L118" s="72"/>
      <c r="M118" s="240" t="s">
        <v>21</v>
      </c>
      <c r="N118" s="241" t="s">
        <v>42</v>
      </c>
      <c r="O118" s="47"/>
      <c r="P118" s="242">
        <f>O118*H118</f>
        <v>0</v>
      </c>
      <c r="Q118" s="242">
        <v>0.31108</v>
      </c>
      <c r="R118" s="242">
        <f>Q118*H118</f>
        <v>40.440400000000004</v>
      </c>
      <c r="S118" s="242">
        <v>0</v>
      </c>
      <c r="T118" s="243">
        <f>S118*H118</f>
        <v>0</v>
      </c>
      <c r="AR118" s="24" t="s">
        <v>158</v>
      </c>
      <c r="AT118" s="24" t="s">
        <v>153</v>
      </c>
      <c r="AU118" s="24" t="s">
        <v>81</v>
      </c>
      <c r="AY118" s="24" t="s">
        <v>151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79</v>
      </c>
      <c r="BK118" s="244">
        <f>ROUND(I118*H118,2)</f>
        <v>0</v>
      </c>
      <c r="BL118" s="24" t="s">
        <v>158</v>
      </c>
      <c r="BM118" s="24" t="s">
        <v>247</v>
      </c>
    </row>
    <row r="119" spans="2:63" s="11" customFormat="1" ht="29.85" customHeight="1">
      <c r="B119" s="217"/>
      <c r="C119" s="218"/>
      <c r="D119" s="219" t="s">
        <v>70</v>
      </c>
      <c r="E119" s="231" t="s">
        <v>199</v>
      </c>
      <c r="F119" s="231" t="s">
        <v>248</v>
      </c>
      <c r="G119" s="218"/>
      <c r="H119" s="218"/>
      <c r="I119" s="221"/>
      <c r="J119" s="232">
        <f>BK119</f>
        <v>0</v>
      </c>
      <c r="K119" s="218"/>
      <c r="L119" s="223"/>
      <c r="M119" s="224"/>
      <c r="N119" s="225"/>
      <c r="O119" s="225"/>
      <c r="P119" s="226">
        <f>SUM(P120:P138)</f>
        <v>0</v>
      </c>
      <c r="Q119" s="225"/>
      <c r="R119" s="226">
        <f>SUM(R120:R138)</f>
        <v>15.975689999999998</v>
      </c>
      <c r="S119" s="225"/>
      <c r="T119" s="227">
        <f>SUM(T120:T138)</f>
        <v>38.994</v>
      </c>
      <c r="AR119" s="228" t="s">
        <v>79</v>
      </c>
      <c r="AT119" s="229" t="s">
        <v>70</v>
      </c>
      <c r="AU119" s="229" t="s">
        <v>79</v>
      </c>
      <c r="AY119" s="228" t="s">
        <v>151</v>
      </c>
      <c r="BK119" s="230">
        <f>SUM(BK120:BK138)</f>
        <v>0</v>
      </c>
    </row>
    <row r="120" spans="2:65" s="1" customFormat="1" ht="16.5" customHeight="1">
      <c r="B120" s="46"/>
      <c r="C120" s="233" t="s">
        <v>249</v>
      </c>
      <c r="D120" s="233" t="s">
        <v>153</v>
      </c>
      <c r="E120" s="234" t="s">
        <v>250</v>
      </c>
      <c r="F120" s="235" t="s">
        <v>251</v>
      </c>
      <c r="G120" s="236" t="s">
        <v>156</v>
      </c>
      <c r="H120" s="237">
        <v>649.3</v>
      </c>
      <c r="I120" s="238"/>
      <c r="J120" s="239">
        <f>ROUND(I120*H120,2)</f>
        <v>0</v>
      </c>
      <c r="K120" s="235" t="s">
        <v>21</v>
      </c>
      <c r="L120" s="72"/>
      <c r="M120" s="240" t="s">
        <v>21</v>
      </c>
      <c r="N120" s="241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252</v>
      </c>
    </row>
    <row r="121" spans="2:51" s="12" customFormat="1" ht="13.5">
      <c r="B121" s="248"/>
      <c r="C121" s="249"/>
      <c r="D121" s="245" t="s">
        <v>162</v>
      </c>
      <c r="E121" s="250" t="s">
        <v>21</v>
      </c>
      <c r="F121" s="251" t="s">
        <v>163</v>
      </c>
      <c r="G121" s="249"/>
      <c r="H121" s="252">
        <v>649.3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162</v>
      </c>
      <c r="AU121" s="258" t="s">
        <v>81</v>
      </c>
      <c r="AV121" s="12" t="s">
        <v>81</v>
      </c>
      <c r="AW121" s="12" t="s">
        <v>35</v>
      </c>
      <c r="AX121" s="12" t="s">
        <v>79</v>
      </c>
      <c r="AY121" s="258" t="s">
        <v>151</v>
      </c>
    </row>
    <row r="122" spans="2:65" s="1" customFormat="1" ht="25.5" customHeight="1">
      <c r="B122" s="46"/>
      <c r="C122" s="233" t="s">
        <v>9</v>
      </c>
      <c r="D122" s="233" t="s">
        <v>153</v>
      </c>
      <c r="E122" s="234" t="s">
        <v>253</v>
      </c>
      <c r="F122" s="235" t="s">
        <v>254</v>
      </c>
      <c r="G122" s="236" t="s">
        <v>171</v>
      </c>
      <c r="H122" s="237">
        <v>1645</v>
      </c>
      <c r="I122" s="238"/>
      <c r="J122" s="239">
        <f>ROUND(I122*H122,2)</f>
        <v>0</v>
      </c>
      <c r="K122" s="235" t="s">
        <v>207</v>
      </c>
      <c r="L122" s="72"/>
      <c r="M122" s="240" t="s">
        <v>21</v>
      </c>
      <c r="N122" s="241" t="s">
        <v>42</v>
      </c>
      <c r="O122" s="47"/>
      <c r="P122" s="242">
        <f>O122*H122</f>
        <v>0</v>
      </c>
      <c r="Q122" s="242">
        <v>0.00033</v>
      </c>
      <c r="R122" s="242">
        <f>Q122*H122</f>
        <v>0.5428499999999999</v>
      </c>
      <c r="S122" s="242">
        <v>0</v>
      </c>
      <c r="T122" s="243">
        <f>S122*H122</f>
        <v>0</v>
      </c>
      <c r="AR122" s="24" t="s">
        <v>158</v>
      </c>
      <c r="AT122" s="24" t="s">
        <v>153</v>
      </c>
      <c r="AU122" s="24" t="s">
        <v>81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79</v>
      </c>
      <c r="BK122" s="244">
        <f>ROUND(I122*H122,2)</f>
        <v>0</v>
      </c>
      <c r="BL122" s="24" t="s">
        <v>158</v>
      </c>
      <c r="BM122" s="24" t="s">
        <v>255</v>
      </c>
    </row>
    <row r="123" spans="2:47" s="1" customFormat="1" ht="13.5">
      <c r="B123" s="46"/>
      <c r="C123" s="74"/>
      <c r="D123" s="245" t="s">
        <v>160</v>
      </c>
      <c r="E123" s="74"/>
      <c r="F123" s="246" t="s">
        <v>256</v>
      </c>
      <c r="G123" s="74"/>
      <c r="H123" s="74"/>
      <c r="I123" s="203"/>
      <c r="J123" s="74"/>
      <c r="K123" s="74"/>
      <c r="L123" s="72"/>
      <c r="M123" s="247"/>
      <c r="N123" s="47"/>
      <c r="O123" s="47"/>
      <c r="P123" s="47"/>
      <c r="Q123" s="47"/>
      <c r="R123" s="47"/>
      <c r="S123" s="47"/>
      <c r="T123" s="95"/>
      <c r="AT123" s="24" t="s">
        <v>160</v>
      </c>
      <c r="AU123" s="24" t="s">
        <v>81</v>
      </c>
    </row>
    <row r="124" spans="2:51" s="12" customFormat="1" ht="13.5">
      <c r="B124" s="248"/>
      <c r="C124" s="249"/>
      <c r="D124" s="245" t="s">
        <v>162</v>
      </c>
      <c r="E124" s="250" t="s">
        <v>21</v>
      </c>
      <c r="F124" s="251" t="s">
        <v>257</v>
      </c>
      <c r="G124" s="249"/>
      <c r="H124" s="252">
        <v>1645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162</v>
      </c>
      <c r="AU124" s="258" t="s">
        <v>81</v>
      </c>
      <c r="AV124" s="12" t="s">
        <v>81</v>
      </c>
      <c r="AW124" s="12" t="s">
        <v>35</v>
      </c>
      <c r="AX124" s="12" t="s">
        <v>79</v>
      </c>
      <c r="AY124" s="258" t="s">
        <v>151</v>
      </c>
    </row>
    <row r="125" spans="2:65" s="1" customFormat="1" ht="25.5" customHeight="1">
      <c r="B125" s="46"/>
      <c r="C125" s="233" t="s">
        <v>258</v>
      </c>
      <c r="D125" s="233" t="s">
        <v>153</v>
      </c>
      <c r="E125" s="234" t="s">
        <v>259</v>
      </c>
      <c r="F125" s="235" t="s">
        <v>260</v>
      </c>
      <c r="G125" s="236" t="s">
        <v>171</v>
      </c>
      <c r="H125" s="237">
        <v>128</v>
      </c>
      <c r="I125" s="238"/>
      <c r="J125" s="239">
        <f>ROUND(I125*H125,2)</f>
        <v>0</v>
      </c>
      <c r="K125" s="235" t="s">
        <v>176</v>
      </c>
      <c r="L125" s="72"/>
      <c r="M125" s="240" t="s">
        <v>21</v>
      </c>
      <c r="N125" s="241" t="s">
        <v>42</v>
      </c>
      <c r="O125" s="47"/>
      <c r="P125" s="242">
        <f>O125*H125</f>
        <v>0</v>
      </c>
      <c r="Q125" s="242">
        <v>0.00016</v>
      </c>
      <c r="R125" s="242">
        <f>Q125*H125</f>
        <v>0.02048</v>
      </c>
      <c r="S125" s="242">
        <v>0</v>
      </c>
      <c r="T125" s="243">
        <f>S125*H125</f>
        <v>0</v>
      </c>
      <c r="AR125" s="24" t="s">
        <v>158</v>
      </c>
      <c r="AT125" s="24" t="s">
        <v>153</v>
      </c>
      <c r="AU125" s="24" t="s">
        <v>81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79</v>
      </c>
      <c r="BK125" s="244">
        <f>ROUND(I125*H125,2)</f>
        <v>0</v>
      </c>
      <c r="BL125" s="24" t="s">
        <v>158</v>
      </c>
      <c r="BM125" s="24" t="s">
        <v>261</v>
      </c>
    </row>
    <row r="126" spans="2:47" s="1" customFormat="1" ht="13.5">
      <c r="B126" s="46"/>
      <c r="C126" s="74"/>
      <c r="D126" s="245" t="s">
        <v>160</v>
      </c>
      <c r="E126" s="74"/>
      <c r="F126" s="246" t="s">
        <v>262</v>
      </c>
      <c r="G126" s="74"/>
      <c r="H126" s="74"/>
      <c r="I126" s="203"/>
      <c r="J126" s="74"/>
      <c r="K126" s="74"/>
      <c r="L126" s="72"/>
      <c r="M126" s="247"/>
      <c r="N126" s="47"/>
      <c r="O126" s="47"/>
      <c r="P126" s="47"/>
      <c r="Q126" s="47"/>
      <c r="R126" s="47"/>
      <c r="S126" s="47"/>
      <c r="T126" s="95"/>
      <c r="AT126" s="24" t="s">
        <v>160</v>
      </c>
      <c r="AU126" s="24" t="s">
        <v>81</v>
      </c>
    </row>
    <row r="127" spans="2:65" s="1" customFormat="1" ht="25.5" customHeight="1">
      <c r="B127" s="46"/>
      <c r="C127" s="233" t="s">
        <v>263</v>
      </c>
      <c r="D127" s="233" t="s">
        <v>153</v>
      </c>
      <c r="E127" s="234" t="s">
        <v>264</v>
      </c>
      <c r="F127" s="235" t="s">
        <v>265</v>
      </c>
      <c r="G127" s="236" t="s">
        <v>171</v>
      </c>
      <c r="H127" s="237">
        <v>2912</v>
      </c>
      <c r="I127" s="238"/>
      <c r="J127" s="239">
        <f>ROUND(I127*H127,2)</f>
        <v>0</v>
      </c>
      <c r="K127" s="235" t="s">
        <v>157</v>
      </c>
      <c r="L127" s="72"/>
      <c r="M127" s="240" t="s">
        <v>21</v>
      </c>
      <c r="N127" s="241" t="s">
        <v>42</v>
      </c>
      <c r="O127" s="47"/>
      <c r="P127" s="242">
        <f>O127*H127</f>
        <v>0</v>
      </c>
      <c r="Q127" s="242">
        <v>0.00065</v>
      </c>
      <c r="R127" s="242">
        <f>Q127*H127</f>
        <v>1.8927999999999998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81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79</v>
      </c>
      <c r="BK127" s="244">
        <f>ROUND(I127*H127,2)</f>
        <v>0</v>
      </c>
      <c r="BL127" s="24" t="s">
        <v>158</v>
      </c>
      <c r="BM127" s="24" t="s">
        <v>266</v>
      </c>
    </row>
    <row r="128" spans="2:51" s="12" customFormat="1" ht="13.5">
      <c r="B128" s="248"/>
      <c r="C128" s="249"/>
      <c r="D128" s="245" t="s">
        <v>162</v>
      </c>
      <c r="E128" s="250" t="s">
        <v>21</v>
      </c>
      <c r="F128" s="251" t="s">
        <v>267</v>
      </c>
      <c r="G128" s="249"/>
      <c r="H128" s="252">
        <v>2912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162</v>
      </c>
      <c r="AU128" s="258" t="s">
        <v>81</v>
      </c>
      <c r="AV128" s="12" t="s">
        <v>81</v>
      </c>
      <c r="AW128" s="12" t="s">
        <v>35</v>
      </c>
      <c r="AX128" s="12" t="s">
        <v>79</v>
      </c>
      <c r="AY128" s="258" t="s">
        <v>151</v>
      </c>
    </row>
    <row r="129" spans="2:65" s="1" customFormat="1" ht="25.5" customHeight="1">
      <c r="B129" s="46"/>
      <c r="C129" s="233" t="s">
        <v>268</v>
      </c>
      <c r="D129" s="233" t="s">
        <v>153</v>
      </c>
      <c r="E129" s="234" t="s">
        <v>269</v>
      </c>
      <c r="F129" s="235" t="s">
        <v>270</v>
      </c>
      <c r="G129" s="236" t="s">
        <v>156</v>
      </c>
      <c r="H129" s="237">
        <v>140.5</v>
      </c>
      <c r="I129" s="238"/>
      <c r="J129" s="239">
        <f>ROUND(I129*H129,2)</f>
        <v>0</v>
      </c>
      <c r="K129" s="235" t="s">
        <v>157</v>
      </c>
      <c r="L129" s="72"/>
      <c r="M129" s="240" t="s">
        <v>21</v>
      </c>
      <c r="N129" s="241" t="s">
        <v>42</v>
      </c>
      <c r="O129" s="47"/>
      <c r="P129" s="242">
        <f>O129*H129</f>
        <v>0</v>
      </c>
      <c r="Q129" s="242">
        <v>0.0026</v>
      </c>
      <c r="R129" s="242">
        <f>Q129*H129</f>
        <v>0.36529999999999996</v>
      </c>
      <c r="S129" s="242">
        <v>0</v>
      </c>
      <c r="T129" s="243">
        <f>S129*H129</f>
        <v>0</v>
      </c>
      <c r="AR129" s="24" t="s">
        <v>158</v>
      </c>
      <c r="AT129" s="24" t="s">
        <v>153</v>
      </c>
      <c r="AU129" s="24" t="s">
        <v>81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79</v>
      </c>
      <c r="BK129" s="244">
        <f>ROUND(I129*H129,2)</f>
        <v>0</v>
      </c>
      <c r="BL129" s="24" t="s">
        <v>158</v>
      </c>
      <c r="BM129" s="24" t="s">
        <v>271</v>
      </c>
    </row>
    <row r="130" spans="2:51" s="12" customFormat="1" ht="13.5">
      <c r="B130" s="248"/>
      <c r="C130" s="249"/>
      <c r="D130" s="245" t="s">
        <v>162</v>
      </c>
      <c r="E130" s="250" t="s">
        <v>21</v>
      </c>
      <c r="F130" s="251" t="s">
        <v>272</v>
      </c>
      <c r="G130" s="249"/>
      <c r="H130" s="252">
        <v>140.5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162</v>
      </c>
      <c r="AU130" s="258" t="s">
        <v>81</v>
      </c>
      <c r="AV130" s="12" t="s">
        <v>81</v>
      </c>
      <c r="AW130" s="12" t="s">
        <v>35</v>
      </c>
      <c r="AX130" s="12" t="s">
        <v>79</v>
      </c>
      <c r="AY130" s="258" t="s">
        <v>151</v>
      </c>
    </row>
    <row r="131" spans="2:65" s="1" customFormat="1" ht="25.5" customHeight="1">
      <c r="B131" s="46"/>
      <c r="C131" s="233" t="s">
        <v>273</v>
      </c>
      <c r="D131" s="233" t="s">
        <v>153</v>
      </c>
      <c r="E131" s="234" t="s">
        <v>274</v>
      </c>
      <c r="F131" s="235" t="s">
        <v>275</v>
      </c>
      <c r="G131" s="236" t="s">
        <v>227</v>
      </c>
      <c r="H131" s="237">
        <v>2</v>
      </c>
      <c r="I131" s="238"/>
      <c r="J131" s="239">
        <f>ROUND(I131*H131,2)</f>
        <v>0</v>
      </c>
      <c r="K131" s="235" t="s">
        <v>176</v>
      </c>
      <c r="L131" s="72"/>
      <c r="M131" s="240" t="s">
        <v>21</v>
      </c>
      <c r="N131" s="241" t="s">
        <v>42</v>
      </c>
      <c r="O131" s="47"/>
      <c r="P131" s="242">
        <f>O131*H131</f>
        <v>0</v>
      </c>
      <c r="Q131" s="242">
        <v>0.00219</v>
      </c>
      <c r="R131" s="242">
        <f>Q131*H131</f>
        <v>0.00438</v>
      </c>
      <c r="S131" s="242">
        <v>0</v>
      </c>
      <c r="T131" s="243">
        <f>S131*H131</f>
        <v>0</v>
      </c>
      <c r="AR131" s="24" t="s">
        <v>158</v>
      </c>
      <c r="AT131" s="24" t="s">
        <v>153</v>
      </c>
      <c r="AU131" s="24" t="s">
        <v>81</v>
      </c>
      <c r="AY131" s="24" t="s">
        <v>151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79</v>
      </c>
      <c r="BK131" s="244">
        <f>ROUND(I131*H131,2)</f>
        <v>0</v>
      </c>
      <c r="BL131" s="24" t="s">
        <v>158</v>
      </c>
      <c r="BM131" s="24" t="s">
        <v>276</v>
      </c>
    </row>
    <row r="132" spans="2:47" s="1" customFormat="1" ht="13.5">
      <c r="B132" s="46"/>
      <c r="C132" s="74"/>
      <c r="D132" s="245" t="s">
        <v>160</v>
      </c>
      <c r="E132" s="74"/>
      <c r="F132" s="246" t="s">
        <v>277</v>
      </c>
      <c r="G132" s="74"/>
      <c r="H132" s="74"/>
      <c r="I132" s="203"/>
      <c r="J132" s="74"/>
      <c r="K132" s="74"/>
      <c r="L132" s="72"/>
      <c r="M132" s="247"/>
      <c r="N132" s="47"/>
      <c r="O132" s="47"/>
      <c r="P132" s="47"/>
      <c r="Q132" s="47"/>
      <c r="R132" s="47"/>
      <c r="S132" s="47"/>
      <c r="T132" s="95"/>
      <c r="AT132" s="24" t="s">
        <v>160</v>
      </c>
      <c r="AU132" s="24" t="s">
        <v>81</v>
      </c>
    </row>
    <row r="133" spans="2:65" s="1" customFormat="1" ht="51" customHeight="1">
      <c r="B133" s="46"/>
      <c r="C133" s="233" t="s">
        <v>278</v>
      </c>
      <c r="D133" s="233" t="s">
        <v>153</v>
      </c>
      <c r="E133" s="234" t="s">
        <v>279</v>
      </c>
      <c r="F133" s="235" t="s">
        <v>280</v>
      </c>
      <c r="G133" s="236" t="s">
        <v>171</v>
      </c>
      <c r="H133" s="237">
        <v>146</v>
      </c>
      <c r="I133" s="238"/>
      <c r="J133" s="239">
        <f>ROUND(I133*H133,2)</f>
        <v>0</v>
      </c>
      <c r="K133" s="235" t="s">
        <v>157</v>
      </c>
      <c r="L133" s="72"/>
      <c r="M133" s="240" t="s">
        <v>21</v>
      </c>
      <c r="N133" s="241" t="s">
        <v>42</v>
      </c>
      <c r="O133" s="47"/>
      <c r="P133" s="242">
        <f>O133*H133</f>
        <v>0</v>
      </c>
      <c r="Q133" s="242">
        <v>0.08978</v>
      </c>
      <c r="R133" s="242">
        <f>Q133*H133</f>
        <v>13.10788</v>
      </c>
      <c r="S133" s="242">
        <v>0</v>
      </c>
      <c r="T133" s="243">
        <f>S133*H133</f>
        <v>0</v>
      </c>
      <c r="AR133" s="24" t="s">
        <v>158</v>
      </c>
      <c r="AT133" s="24" t="s">
        <v>153</v>
      </c>
      <c r="AU133" s="24" t="s">
        <v>81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79</v>
      </c>
      <c r="BK133" s="244">
        <f>ROUND(I133*H133,2)</f>
        <v>0</v>
      </c>
      <c r="BL133" s="24" t="s">
        <v>158</v>
      </c>
      <c r="BM133" s="24" t="s">
        <v>281</v>
      </c>
    </row>
    <row r="134" spans="2:51" s="12" customFormat="1" ht="13.5">
      <c r="B134" s="248"/>
      <c r="C134" s="249"/>
      <c r="D134" s="245" t="s">
        <v>162</v>
      </c>
      <c r="E134" s="250" t="s">
        <v>21</v>
      </c>
      <c r="F134" s="251" t="s">
        <v>282</v>
      </c>
      <c r="G134" s="249"/>
      <c r="H134" s="252">
        <v>146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162</v>
      </c>
      <c r="AU134" s="258" t="s">
        <v>81</v>
      </c>
      <c r="AV134" s="12" t="s">
        <v>81</v>
      </c>
      <c r="AW134" s="12" t="s">
        <v>35</v>
      </c>
      <c r="AX134" s="12" t="s">
        <v>79</v>
      </c>
      <c r="AY134" s="258" t="s">
        <v>151</v>
      </c>
    </row>
    <row r="135" spans="2:65" s="1" customFormat="1" ht="25.5" customHeight="1">
      <c r="B135" s="46"/>
      <c r="C135" s="233" t="s">
        <v>283</v>
      </c>
      <c r="D135" s="233" t="s">
        <v>153</v>
      </c>
      <c r="E135" s="234" t="s">
        <v>284</v>
      </c>
      <c r="F135" s="235" t="s">
        <v>285</v>
      </c>
      <c r="G135" s="236" t="s">
        <v>171</v>
      </c>
      <c r="H135" s="237">
        <v>150</v>
      </c>
      <c r="I135" s="238"/>
      <c r="J135" s="239">
        <f>ROUND(I135*H135,2)</f>
        <v>0</v>
      </c>
      <c r="K135" s="235" t="s">
        <v>207</v>
      </c>
      <c r="L135" s="72"/>
      <c r="M135" s="240" t="s">
        <v>21</v>
      </c>
      <c r="N135" s="241" t="s">
        <v>42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158</v>
      </c>
      <c r="AT135" s="24" t="s">
        <v>153</v>
      </c>
      <c r="AU135" s="24" t="s">
        <v>81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79</v>
      </c>
      <c r="BK135" s="244">
        <f>ROUND(I135*H135,2)</f>
        <v>0</v>
      </c>
      <c r="BL135" s="24" t="s">
        <v>158</v>
      </c>
      <c r="BM135" s="24" t="s">
        <v>286</v>
      </c>
    </row>
    <row r="136" spans="2:65" s="1" customFormat="1" ht="38.25" customHeight="1">
      <c r="B136" s="46"/>
      <c r="C136" s="233" t="s">
        <v>287</v>
      </c>
      <c r="D136" s="233" t="s">
        <v>153</v>
      </c>
      <c r="E136" s="234" t="s">
        <v>288</v>
      </c>
      <c r="F136" s="235" t="s">
        <v>289</v>
      </c>
      <c r="G136" s="236" t="s">
        <v>171</v>
      </c>
      <c r="H136" s="237">
        <v>150</v>
      </c>
      <c r="I136" s="238"/>
      <c r="J136" s="239">
        <f>ROUND(I136*H136,2)</f>
        <v>0</v>
      </c>
      <c r="K136" s="235" t="s">
        <v>207</v>
      </c>
      <c r="L136" s="72"/>
      <c r="M136" s="240" t="s">
        <v>21</v>
      </c>
      <c r="N136" s="241" t="s">
        <v>42</v>
      </c>
      <c r="O136" s="47"/>
      <c r="P136" s="242">
        <f>O136*H136</f>
        <v>0</v>
      </c>
      <c r="Q136" s="242">
        <v>0.00028</v>
      </c>
      <c r="R136" s="242">
        <f>Q136*H136</f>
        <v>0.041999999999999996</v>
      </c>
      <c r="S136" s="242">
        <v>0</v>
      </c>
      <c r="T136" s="243">
        <f>S136*H136</f>
        <v>0</v>
      </c>
      <c r="AR136" s="24" t="s">
        <v>158</v>
      </c>
      <c r="AT136" s="24" t="s">
        <v>153</v>
      </c>
      <c r="AU136" s="24" t="s">
        <v>81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290</v>
      </c>
    </row>
    <row r="137" spans="2:65" s="1" customFormat="1" ht="25.5" customHeight="1">
      <c r="B137" s="46"/>
      <c r="C137" s="233" t="s">
        <v>291</v>
      </c>
      <c r="D137" s="233" t="s">
        <v>153</v>
      </c>
      <c r="E137" s="234" t="s">
        <v>292</v>
      </c>
      <c r="F137" s="235" t="s">
        <v>293</v>
      </c>
      <c r="G137" s="236" t="s">
        <v>171</v>
      </c>
      <c r="H137" s="237">
        <v>150</v>
      </c>
      <c r="I137" s="238"/>
      <c r="J137" s="239">
        <f>ROUND(I137*H137,2)</f>
        <v>0</v>
      </c>
      <c r="K137" s="235" t="s">
        <v>207</v>
      </c>
      <c r="L137" s="72"/>
      <c r="M137" s="240" t="s">
        <v>21</v>
      </c>
      <c r="N137" s="241" t="s">
        <v>42</v>
      </c>
      <c r="O137" s="47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81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79</v>
      </c>
      <c r="BK137" s="244">
        <f>ROUND(I137*H137,2)</f>
        <v>0</v>
      </c>
      <c r="BL137" s="24" t="s">
        <v>158</v>
      </c>
      <c r="BM137" s="24" t="s">
        <v>294</v>
      </c>
    </row>
    <row r="138" spans="2:65" s="1" customFormat="1" ht="16.5" customHeight="1">
      <c r="B138" s="46"/>
      <c r="C138" s="233" t="s">
        <v>295</v>
      </c>
      <c r="D138" s="233" t="s">
        <v>153</v>
      </c>
      <c r="E138" s="234" t="s">
        <v>296</v>
      </c>
      <c r="F138" s="235" t="s">
        <v>297</v>
      </c>
      <c r="G138" s="236" t="s">
        <v>298</v>
      </c>
      <c r="H138" s="237">
        <v>67</v>
      </c>
      <c r="I138" s="238"/>
      <c r="J138" s="239">
        <f>ROUND(I138*H138,2)</f>
        <v>0</v>
      </c>
      <c r="K138" s="235" t="s">
        <v>21</v>
      </c>
      <c r="L138" s="72"/>
      <c r="M138" s="240" t="s">
        <v>21</v>
      </c>
      <c r="N138" s="241" t="s">
        <v>42</v>
      </c>
      <c r="O138" s="47"/>
      <c r="P138" s="242">
        <f>O138*H138</f>
        <v>0</v>
      </c>
      <c r="Q138" s="242">
        <v>0</v>
      </c>
      <c r="R138" s="242">
        <f>Q138*H138</f>
        <v>0</v>
      </c>
      <c r="S138" s="242">
        <v>0.582</v>
      </c>
      <c r="T138" s="243">
        <f>S138*H138</f>
        <v>38.994</v>
      </c>
      <c r="AR138" s="24" t="s">
        <v>158</v>
      </c>
      <c r="AT138" s="24" t="s">
        <v>153</v>
      </c>
      <c r="AU138" s="24" t="s">
        <v>81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79</v>
      </c>
      <c r="BK138" s="244">
        <f>ROUND(I138*H138,2)</f>
        <v>0</v>
      </c>
      <c r="BL138" s="24" t="s">
        <v>158</v>
      </c>
      <c r="BM138" s="24" t="s">
        <v>299</v>
      </c>
    </row>
    <row r="139" spans="2:63" s="11" customFormat="1" ht="29.85" customHeight="1">
      <c r="B139" s="217"/>
      <c r="C139" s="218"/>
      <c r="D139" s="219" t="s">
        <v>70</v>
      </c>
      <c r="E139" s="231" t="s">
        <v>300</v>
      </c>
      <c r="F139" s="231" t="s">
        <v>301</v>
      </c>
      <c r="G139" s="218"/>
      <c r="H139" s="218"/>
      <c r="I139" s="221"/>
      <c r="J139" s="232">
        <f>BK139</f>
        <v>0</v>
      </c>
      <c r="K139" s="218"/>
      <c r="L139" s="223"/>
      <c r="M139" s="224"/>
      <c r="N139" s="225"/>
      <c r="O139" s="225"/>
      <c r="P139" s="226">
        <f>SUM(P140:P141)</f>
        <v>0</v>
      </c>
      <c r="Q139" s="225"/>
      <c r="R139" s="226">
        <f>SUM(R140:R141)</f>
        <v>0</v>
      </c>
      <c r="S139" s="225"/>
      <c r="T139" s="227">
        <f>SUM(T140:T141)</f>
        <v>0</v>
      </c>
      <c r="AR139" s="228" t="s">
        <v>79</v>
      </c>
      <c r="AT139" s="229" t="s">
        <v>70</v>
      </c>
      <c r="AU139" s="229" t="s">
        <v>79</v>
      </c>
      <c r="AY139" s="228" t="s">
        <v>151</v>
      </c>
      <c r="BK139" s="230">
        <f>SUM(BK140:BK141)</f>
        <v>0</v>
      </c>
    </row>
    <row r="140" spans="2:65" s="1" customFormat="1" ht="25.5" customHeight="1">
      <c r="B140" s="46"/>
      <c r="C140" s="233" t="s">
        <v>302</v>
      </c>
      <c r="D140" s="233" t="s">
        <v>153</v>
      </c>
      <c r="E140" s="234" t="s">
        <v>303</v>
      </c>
      <c r="F140" s="235" t="s">
        <v>304</v>
      </c>
      <c r="G140" s="236" t="s">
        <v>192</v>
      </c>
      <c r="H140" s="237">
        <v>5.84</v>
      </c>
      <c r="I140" s="238"/>
      <c r="J140" s="239">
        <f>ROUND(I140*H140,2)</f>
        <v>0</v>
      </c>
      <c r="K140" s="235" t="s">
        <v>21</v>
      </c>
      <c r="L140" s="72"/>
      <c r="M140" s="240" t="s">
        <v>21</v>
      </c>
      <c r="N140" s="241" t="s">
        <v>42</v>
      </c>
      <c r="O140" s="47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AR140" s="24" t="s">
        <v>158</v>
      </c>
      <c r="AT140" s="24" t="s">
        <v>153</v>
      </c>
      <c r="AU140" s="24" t="s">
        <v>81</v>
      </c>
      <c r="AY140" s="24" t="s">
        <v>151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79</v>
      </c>
      <c r="BK140" s="244">
        <f>ROUND(I140*H140,2)</f>
        <v>0</v>
      </c>
      <c r="BL140" s="24" t="s">
        <v>158</v>
      </c>
      <c r="BM140" s="24" t="s">
        <v>305</v>
      </c>
    </row>
    <row r="141" spans="2:47" s="1" customFormat="1" ht="13.5">
      <c r="B141" s="46"/>
      <c r="C141" s="74"/>
      <c r="D141" s="245" t="s">
        <v>160</v>
      </c>
      <c r="E141" s="74"/>
      <c r="F141" s="246" t="s">
        <v>306</v>
      </c>
      <c r="G141" s="74"/>
      <c r="H141" s="74"/>
      <c r="I141" s="203"/>
      <c r="J141" s="74"/>
      <c r="K141" s="74"/>
      <c r="L141" s="72"/>
      <c r="M141" s="247"/>
      <c r="N141" s="47"/>
      <c r="O141" s="47"/>
      <c r="P141" s="47"/>
      <c r="Q141" s="47"/>
      <c r="R141" s="47"/>
      <c r="S141" s="47"/>
      <c r="T141" s="95"/>
      <c r="AT141" s="24" t="s">
        <v>160</v>
      </c>
      <c r="AU141" s="24" t="s">
        <v>81</v>
      </c>
    </row>
    <row r="142" spans="2:63" s="11" customFormat="1" ht="29.85" customHeight="1">
      <c r="B142" s="217"/>
      <c r="C142" s="218"/>
      <c r="D142" s="219" t="s">
        <v>70</v>
      </c>
      <c r="E142" s="231" t="s">
        <v>307</v>
      </c>
      <c r="F142" s="231" t="s">
        <v>308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P143</f>
        <v>0</v>
      </c>
      <c r="Q142" s="225"/>
      <c r="R142" s="226">
        <f>R143</f>
        <v>0</v>
      </c>
      <c r="S142" s="225"/>
      <c r="T142" s="227">
        <f>T143</f>
        <v>0</v>
      </c>
      <c r="AR142" s="228" t="s">
        <v>79</v>
      </c>
      <c r="AT142" s="229" t="s">
        <v>70</v>
      </c>
      <c r="AU142" s="229" t="s">
        <v>79</v>
      </c>
      <c r="AY142" s="228" t="s">
        <v>151</v>
      </c>
      <c r="BK142" s="230">
        <f>BK143</f>
        <v>0</v>
      </c>
    </row>
    <row r="143" spans="2:65" s="1" customFormat="1" ht="25.5" customHeight="1">
      <c r="B143" s="46"/>
      <c r="C143" s="233" t="s">
        <v>309</v>
      </c>
      <c r="D143" s="233" t="s">
        <v>153</v>
      </c>
      <c r="E143" s="234" t="s">
        <v>310</v>
      </c>
      <c r="F143" s="235" t="s">
        <v>311</v>
      </c>
      <c r="G143" s="236" t="s">
        <v>192</v>
      </c>
      <c r="H143" s="237">
        <v>177.358</v>
      </c>
      <c r="I143" s="238"/>
      <c r="J143" s="239">
        <f>ROUND(I143*H143,2)</f>
        <v>0</v>
      </c>
      <c r="K143" s="235" t="s">
        <v>207</v>
      </c>
      <c r="L143" s="72"/>
      <c r="M143" s="240" t="s">
        <v>21</v>
      </c>
      <c r="N143" s="241" t="s">
        <v>42</v>
      </c>
      <c r="O143" s="47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4" t="s">
        <v>158</v>
      </c>
      <c r="AT143" s="24" t="s">
        <v>153</v>
      </c>
      <c r="AU143" s="24" t="s">
        <v>81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79</v>
      </c>
      <c r="BK143" s="244">
        <f>ROUND(I143*H143,2)</f>
        <v>0</v>
      </c>
      <c r="BL143" s="24" t="s">
        <v>158</v>
      </c>
      <c r="BM143" s="24" t="s">
        <v>312</v>
      </c>
    </row>
    <row r="144" spans="2:63" s="11" customFormat="1" ht="37.4" customHeight="1">
      <c r="B144" s="217"/>
      <c r="C144" s="218"/>
      <c r="D144" s="219" t="s">
        <v>70</v>
      </c>
      <c r="E144" s="220" t="s">
        <v>313</v>
      </c>
      <c r="F144" s="220" t="s">
        <v>314</v>
      </c>
      <c r="G144" s="218"/>
      <c r="H144" s="218"/>
      <c r="I144" s="221"/>
      <c r="J144" s="222">
        <f>BK144</f>
        <v>0</v>
      </c>
      <c r="K144" s="218"/>
      <c r="L144" s="223"/>
      <c r="M144" s="224"/>
      <c r="N144" s="225"/>
      <c r="O144" s="225"/>
      <c r="P144" s="226">
        <f>P145+P150</f>
        <v>0</v>
      </c>
      <c r="Q144" s="225"/>
      <c r="R144" s="226">
        <f>R145+R150</f>
        <v>0</v>
      </c>
      <c r="S144" s="225"/>
      <c r="T144" s="227">
        <f>T145+T150</f>
        <v>0</v>
      </c>
      <c r="AR144" s="228" t="s">
        <v>179</v>
      </c>
      <c r="AT144" s="229" t="s">
        <v>70</v>
      </c>
      <c r="AU144" s="229" t="s">
        <v>71</v>
      </c>
      <c r="AY144" s="228" t="s">
        <v>151</v>
      </c>
      <c r="BK144" s="230">
        <f>BK145+BK150</f>
        <v>0</v>
      </c>
    </row>
    <row r="145" spans="2:63" s="11" customFormat="1" ht="19.9" customHeight="1">
      <c r="B145" s="217"/>
      <c r="C145" s="218"/>
      <c r="D145" s="219" t="s">
        <v>70</v>
      </c>
      <c r="E145" s="231" t="s">
        <v>315</v>
      </c>
      <c r="F145" s="231" t="s">
        <v>316</v>
      </c>
      <c r="G145" s="218"/>
      <c r="H145" s="218"/>
      <c r="I145" s="221"/>
      <c r="J145" s="232">
        <f>BK145</f>
        <v>0</v>
      </c>
      <c r="K145" s="218"/>
      <c r="L145" s="223"/>
      <c r="M145" s="224"/>
      <c r="N145" s="225"/>
      <c r="O145" s="225"/>
      <c r="P145" s="226">
        <f>SUM(P146:P149)</f>
        <v>0</v>
      </c>
      <c r="Q145" s="225"/>
      <c r="R145" s="226">
        <f>SUM(R146:R149)</f>
        <v>0</v>
      </c>
      <c r="S145" s="225"/>
      <c r="T145" s="227">
        <f>SUM(T146:T149)</f>
        <v>0</v>
      </c>
      <c r="AR145" s="228" t="s">
        <v>179</v>
      </c>
      <c r="AT145" s="229" t="s">
        <v>70</v>
      </c>
      <c r="AU145" s="229" t="s">
        <v>79</v>
      </c>
      <c r="AY145" s="228" t="s">
        <v>151</v>
      </c>
      <c r="BK145" s="230">
        <f>SUM(BK146:BK149)</f>
        <v>0</v>
      </c>
    </row>
    <row r="146" spans="2:65" s="1" customFormat="1" ht="25.5" customHeight="1">
      <c r="B146" s="46"/>
      <c r="C146" s="233" t="s">
        <v>317</v>
      </c>
      <c r="D146" s="233" t="s">
        <v>153</v>
      </c>
      <c r="E146" s="234" t="s">
        <v>318</v>
      </c>
      <c r="F146" s="235" t="s">
        <v>319</v>
      </c>
      <c r="G146" s="236" t="s">
        <v>320</v>
      </c>
      <c r="H146" s="237">
        <v>1</v>
      </c>
      <c r="I146" s="238"/>
      <c r="J146" s="239">
        <f>ROUND(I146*H146,2)</f>
        <v>0</v>
      </c>
      <c r="K146" s="235" t="s">
        <v>321</v>
      </c>
      <c r="L146" s="72"/>
      <c r="M146" s="240" t="s">
        <v>21</v>
      </c>
      <c r="N146" s="241" t="s">
        <v>42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322</v>
      </c>
      <c r="AT146" s="24" t="s">
        <v>153</v>
      </c>
      <c r="AU146" s="24" t="s">
        <v>81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79</v>
      </c>
      <c r="BK146" s="244">
        <f>ROUND(I146*H146,2)</f>
        <v>0</v>
      </c>
      <c r="BL146" s="24" t="s">
        <v>322</v>
      </c>
      <c r="BM146" s="24" t="s">
        <v>323</v>
      </c>
    </row>
    <row r="147" spans="2:65" s="1" customFormat="1" ht="16.5" customHeight="1">
      <c r="B147" s="46"/>
      <c r="C147" s="233" t="s">
        <v>324</v>
      </c>
      <c r="D147" s="233" t="s">
        <v>153</v>
      </c>
      <c r="E147" s="234" t="s">
        <v>325</v>
      </c>
      <c r="F147" s="235" t="s">
        <v>326</v>
      </c>
      <c r="G147" s="236" t="s">
        <v>320</v>
      </c>
      <c r="H147" s="237">
        <v>1</v>
      </c>
      <c r="I147" s="238"/>
      <c r="J147" s="239">
        <f>ROUND(I147*H147,2)</f>
        <v>0</v>
      </c>
      <c r="K147" s="235" t="s">
        <v>321</v>
      </c>
      <c r="L147" s="72"/>
      <c r="M147" s="240" t="s">
        <v>21</v>
      </c>
      <c r="N147" s="241" t="s">
        <v>42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322</v>
      </c>
      <c r="AT147" s="24" t="s">
        <v>153</v>
      </c>
      <c r="AU147" s="24" t="s">
        <v>81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79</v>
      </c>
      <c r="BK147" s="244">
        <f>ROUND(I147*H147,2)</f>
        <v>0</v>
      </c>
      <c r="BL147" s="24" t="s">
        <v>322</v>
      </c>
      <c r="BM147" s="24" t="s">
        <v>327</v>
      </c>
    </row>
    <row r="148" spans="2:65" s="1" customFormat="1" ht="16.5" customHeight="1">
      <c r="B148" s="46"/>
      <c r="C148" s="233" t="s">
        <v>328</v>
      </c>
      <c r="D148" s="233" t="s">
        <v>153</v>
      </c>
      <c r="E148" s="234" t="s">
        <v>329</v>
      </c>
      <c r="F148" s="235" t="s">
        <v>330</v>
      </c>
      <c r="G148" s="236" t="s">
        <v>331</v>
      </c>
      <c r="H148" s="237">
        <v>1</v>
      </c>
      <c r="I148" s="238"/>
      <c r="J148" s="239">
        <f>ROUND(I148*H148,2)</f>
        <v>0</v>
      </c>
      <c r="K148" s="235" t="s">
        <v>176</v>
      </c>
      <c r="L148" s="72"/>
      <c r="M148" s="240" t="s">
        <v>21</v>
      </c>
      <c r="N148" s="241" t="s">
        <v>42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322</v>
      </c>
      <c r="AT148" s="24" t="s">
        <v>153</v>
      </c>
      <c r="AU148" s="24" t="s">
        <v>81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322</v>
      </c>
      <c r="BM148" s="24" t="s">
        <v>332</v>
      </c>
    </row>
    <row r="149" spans="2:65" s="1" customFormat="1" ht="25.5" customHeight="1">
      <c r="B149" s="46"/>
      <c r="C149" s="233" t="s">
        <v>333</v>
      </c>
      <c r="D149" s="233" t="s">
        <v>153</v>
      </c>
      <c r="E149" s="234" t="s">
        <v>334</v>
      </c>
      <c r="F149" s="235" t="s">
        <v>335</v>
      </c>
      <c r="G149" s="236" t="s">
        <v>320</v>
      </c>
      <c r="H149" s="237">
        <v>1</v>
      </c>
      <c r="I149" s="238"/>
      <c r="J149" s="239">
        <f>ROUND(I149*H149,2)</f>
        <v>0</v>
      </c>
      <c r="K149" s="235" t="s">
        <v>321</v>
      </c>
      <c r="L149" s="72"/>
      <c r="M149" s="240" t="s">
        <v>21</v>
      </c>
      <c r="N149" s="241" t="s">
        <v>42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322</v>
      </c>
      <c r="AT149" s="24" t="s">
        <v>153</v>
      </c>
      <c r="AU149" s="24" t="s">
        <v>81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79</v>
      </c>
      <c r="BK149" s="244">
        <f>ROUND(I149*H149,2)</f>
        <v>0</v>
      </c>
      <c r="BL149" s="24" t="s">
        <v>322</v>
      </c>
      <c r="BM149" s="24" t="s">
        <v>336</v>
      </c>
    </row>
    <row r="150" spans="2:63" s="11" customFormat="1" ht="29.85" customHeight="1">
      <c r="B150" s="217"/>
      <c r="C150" s="218"/>
      <c r="D150" s="219" t="s">
        <v>70</v>
      </c>
      <c r="E150" s="231" t="s">
        <v>337</v>
      </c>
      <c r="F150" s="231" t="s">
        <v>338</v>
      </c>
      <c r="G150" s="218"/>
      <c r="H150" s="218"/>
      <c r="I150" s="221"/>
      <c r="J150" s="232">
        <f>BK150</f>
        <v>0</v>
      </c>
      <c r="K150" s="218"/>
      <c r="L150" s="223"/>
      <c r="M150" s="224"/>
      <c r="N150" s="225"/>
      <c r="O150" s="225"/>
      <c r="P150" s="226">
        <f>SUM(P151:P152)</f>
        <v>0</v>
      </c>
      <c r="Q150" s="225"/>
      <c r="R150" s="226">
        <f>SUM(R151:R152)</f>
        <v>0</v>
      </c>
      <c r="S150" s="225"/>
      <c r="T150" s="227">
        <f>SUM(T151:T152)</f>
        <v>0</v>
      </c>
      <c r="AR150" s="228" t="s">
        <v>179</v>
      </c>
      <c r="AT150" s="229" t="s">
        <v>70</v>
      </c>
      <c r="AU150" s="229" t="s">
        <v>79</v>
      </c>
      <c r="AY150" s="228" t="s">
        <v>151</v>
      </c>
      <c r="BK150" s="230">
        <f>SUM(BK151:BK152)</f>
        <v>0</v>
      </c>
    </row>
    <row r="151" spans="2:65" s="1" customFormat="1" ht="38.25" customHeight="1">
      <c r="B151" s="46"/>
      <c r="C151" s="233" t="s">
        <v>339</v>
      </c>
      <c r="D151" s="233" t="s">
        <v>153</v>
      </c>
      <c r="E151" s="234" t="s">
        <v>340</v>
      </c>
      <c r="F151" s="235" t="s">
        <v>341</v>
      </c>
      <c r="G151" s="236" t="s">
        <v>320</v>
      </c>
      <c r="H151" s="237">
        <v>1</v>
      </c>
      <c r="I151" s="238"/>
      <c r="J151" s="239">
        <f>ROUND(I151*H151,2)</f>
        <v>0</v>
      </c>
      <c r="K151" s="235" t="s">
        <v>321</v>
      </c>
      <c r="L151" s="72"/>
      <c r="M151" s="240" t="s">
        <v>21</v>
      </c>
      <c r="N151" s="241" t="s">
        <v>42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322</v>
      </c>
      <c r="AT151" s="24" t="s">
        <v>153</v>
      </c>
      <c r="AU151" s="24" t="s">
        <v>81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79</v>
      </c>
      <c r="BK151" s="244">
        <f>ROUND(I151*H151,2)</f>
        <v>0</v>
      </c>
      <c r="BL151" s="24" t="s">
        <v>322</v>
      </c>
      <c r="BM151" s="24" t="s">
        <v>342</v>
      </c>
    </row>
    <row r="152" spans="2:65" s="1" customFormat="1" ht="25.5" customHeight="1">
      <c r="B152" s="46"/>
      <c r="C152" s="233" t="s">
        <v>343</v>
      </c>
      <c r="D152" s="233" t="s">
        <v>153</v>
      </c>
      <c r="E152" s="234" t="s">
        <v>344</v>
      </c>
      <c r="F152" s="235" t="s">
        <v>345</v>
      </c>
      <c r="G152" s="236" t="s">
        <v>320</v>
      </c>
      <c r="H152" s="237">
        <v>1</v>
      </c>
      <c r="I152" s="238"/>
      <c r="J152" s="239">
        <f>ROUND(I152*H152,2)</f>
        <v>0</v>
      </c>
      <c r="K152" s="235" t="s">
        <v>321</v>
      </c>
      <c r="L152" s="72"/>
      <c r="M152" s="240" t="s">
        <v>21</v>
      </c>
      <c r="N152" s="269" t="s">
        <v>42</v>
      </c>
      <c r="O152" s="270"/>
      <c r="P152" s="271">
        <f>O152*H152</f>
        <v>0</v>
      </c>
      <c r="Q152" s="271">
        <v>0</v>
      </c>
      <c r="R152" s="271">
        <f>Q152*H152</f>
        <v>0</v>
      </c>
      <c r="S152" s="271">
        <v>0</v>
      </c>
      <c r="T152" s="272">
        <f>S152*H152</f>
        <v>0</v>
      </c>
      <c r="AR152" s="24" t="s">
        <v>322</v>
      </c>
      <c r="AT152" s="24" t="s">
        <v>153</v>
      </c>
      <c r="AU152" s="24" t="s">
        <v>81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79</v>
      </c>
      <c r="BK152" s="244">
        <f>ROUND(I152*H152,2)</f>
        <v>0</v>
      </c>
      <c r="BL152" s="24" t="s">
        <v>322</v>
      </c>
      <c r="BM152" s="24" t="s">
        <v>346</v>
      </c>
    </row>
    <row r="153" spans="2:12" s="1" customFormat="1" ht="6.95" customHeight="1">
      <c r="B153" s="67"/>
      <c r="C153" s="68"/>
      <c r="D153" s="68"/>
      <c r="E153" s="68"/>
      <c r="F153" s="68"/>
      <c r="G153" s="68"/>
      <c r="H153" s="68"/>
      <c r="I153" s="178"/>
      <c r="J153" s="68"/>
      <c r="K153" s="68"/>
      <c r="L153" s="72"/>
    </row>
  </sheetData>
  <sheetProtection password="CC35" sheet="1" objects="1" scenarios="1" formatColumns="0" formatRows="0" autoFilter="0"/>
  <autoFilter ref="C85:K152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116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347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58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58" t="s">
        <v>25</v>
      </c>
      <c r="J12" s="159" t="str">
        <f>'Rekapitulace stavby'!AN8</f>
        <v>30. 1. 2018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58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348</v>
      </c>
      <c r="F15" s="47"/>
      <c r="G15" s="47"/>
      <c r="H15" s="47"/>
      <c r="I15" s="158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58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58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58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21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37</v>
      </c>
      <c r="E27" s="47"/>
      <c r="F27" s="47"/>
      <c r="G27" s="47"/>
      <c r="H27" s="47"/>
      <c r="I27" s="156"/>
      <c r="J27" s="167">
        <f>ROUND(J90,2)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68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69">
        <f>ROUND(SUM(BE90:BE269),2)</f>
        <v>0</v>
      </c>
      <c r="G30" s="47"/>
      <c r="H30" s="47"/>
      <c r="I30" s="170">
        <v>0.21</v>
      </c>
      <c r="J30" s="169">
        <f>ROUND(ROUND((SUM(BE90:BE269)),2)*I30,2)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69">
        <f>ROUND(SUM(BF90:BF269),2)</f>
        <v>0</v>
      </c>
      <c r="G31" s="47"/>
      <c r="H31" s="47"/>
      <c r="I31" s="170">
        <v>0.15</v>
      </c>
      <c r="J31" s="169">
        <f>ROUND(ROUND((SUM(BF90:BF269)),2)*I31,2)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69">
        <f>ROUND(SUM(BG90:BG269),2)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69">
        <f>ROUND(SUM(BH90:BH269),2)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69">
        <f>ROUND(SUM(BI90:BI269),2)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47</v>
      </c>
      <c r="E36" s="98"/>
      <c r="F36" s="98"/>
      <c r="G36" s="173" t="s">
        <v>48</v>
      </c>
      <c r="H36" s="174" t="s">
        <v>49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120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>II/186 KLATOVY - PLÁNICKÁ ULICE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116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3016 - II/186 KLATOVY - PLÁNICKÁ ULICE - STAVEBNÍ ÚPRAVY - SO102 CHODNÍKY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KLATOVY</v>
      </c>
      <c r="G49" s="47"/>
      <c r="H49" s="47"/>
      <c r="I49" s="158" t="s">
        <v>25</v>
      </c>
      <c r="J49" s="159" t="str">
        <f>IF(J12="","",J12)</f>
        <v>30. 1. 2018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Klatovy</v>
      </c>
      <c r="G51" s="47"/>
      <c r="H51" s="47"/>
      <c r="I51" s="158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121</v>
      </c>
      <c r="D54" s="171"/>
      <c r="E54" s="171"/>
      <c r="F54" s="171"/>
      <c r="G54" s="171"/>
      <c r="H54" s="171"/>
      <c r="I54" s="185"/>
      <c r="J54" s="186" t="s">
        <v>122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123</v>
      </c>
      <c r="D56" s="47"/>
      <c r="E56" s="47"/>
      <c r="F56" s="47"/>
      <c r="G56" s="47"/>
      <c r="H56" s="47"/>
      <c r="I56" s="156"/>
      <c r="J56" s="167">
        <f>J90</f>
        <v>0</v>
      </c>
      <c r="K56" s="51"/>
      <c r="AU56" s="24" t="s">
        <v>124</v>
      </c>
    </row>
    <row r="57" spans="2:11" s="8" customFormat="1" ht="24.95" customHeight="1">
      <c r="B57" s="189"/>
      <c r="C57" s="190"/>
      <c r="D57" s="191" t="s">
        <v>125</v>
      </c>
      <c r="E57" s="192"/>
      <c r="F57" s="192"/>
      <c r="G57" s="192"/>
      <c r="H57" s="192"/>
      <c r="I57" s="193"/>
      <c r="J57" s="194">
        <f>J91</f>
        <v>0</v>
      </c>
      <c r="K57" s="195"/>
    </row>
    <row r="58" spans="2:11" s="9" customFormat="1" ht="19.9" customHeight="1">
      <c r="B58" s="196"/>
      <c r="C58" s="197"/>
      <c r="D58" s="198" t="s">
        <v>126</v>
      </c>
      <c r="E58" s="199"/>
      <c r="F58" s="199"/>
      <c r="G58" s="199"/>
      <c r="H58" s="199"/>
      <c r="I58" s="200"/>
      <c r="J58" s="201">
        <f>J92</f>
        <v>0</v>
      </c>
      <c r="K58" s="202"/>
    </row>
    <row r="59" spans="2:11" s="9" customFormat="1" ht="19.9" customHeight="1">
      <c r="B59" s="196"/>
      <c r="C59" s="197"/>
      <c r="D59" s="198" t="s">
        <v>349</v>
      </c>
      <c r="E59" s="199"/>
      <c r="F59" s="199"/>
      <c r="G59" s="199"/>
      <c r="H59" s="199"/>
      <c r="I59" s="200"/>
      <c r="J59" s="201">
        <f>J119</f>
        <v>0</v>
      </c>
      <c r="K59" s="202"/>
    </row>
    <row r="60" spans="2:11" s="9" customFormat="1" ht="19.9" customHeight="1">
      <c r="B60" s="196"/>
      <c r="C60" s="197"/>
      <c r="D60" s="198" t="s">
        <v>127</v>
      </c>
      <c r="E60" s="199"/>
      <c r="F60" s="199"/>
      <c r="G60" s="199"/>
      <c r="H60" s="199"/>
      <c r="I60" s="200"/>
      <c r="J60" s="201">
        <f>J122</f>
        <v>0</v>
      </c>
      <c r="K60" s="202"/>
    </row>
    <row r="61" spans="2:11" s="9" customFormat="1" ht="19.9" customHeight="1">
      <c r="B61" s="196"/>
      <c r="C61" s="197"/>
      <c r="D61" s="198" t="s">
        <v>128</v>
      </c>
      <c r="E61" s="199"/>
      <c r="F61" s="199"/>
      <c r="G61" s="199"/>
      <c r="H61" s="199"/>
      <c r="I61" s="200"/>
      <c r="J61" s="201">
        <f>J168</f>
        <v>0</v>
      </c>
      <c r="K61" s="202"/>
    </row>
    <row r="62" spans="2:11" s="9" customFormat="1" ht="19.9" customHeight="1">
      <c r="B62" s="196"/>
      <c r="C62" s="197"/>
      <c r="D62" s="198" t="s">
        <v>129</v>
      </c>
      <c r="E62" s="199"/>
      <c r="F62" s="199"/>
      <c r="G62" s="199"/>
      <c r="H62" s="199"/>
      <c r="I62" s="200"/>
      <c r="J62" s="201">
        <f>J180</f>
        <v>0</v>
      </c>
      <c r="K62" s="202"/>
    </row>
    <row r="63" spans="2:11" s="9" customFormat="1" ht="19.9" customHeight="1">
      <c r="B63" s="196"/>
      <c r="C63" s="197"/>
      <c r="D63" s="198" t="s">
        <v>130</v>
      </c>
      <c r="E63" s="199"/>
      <c r="F63" s="199"/>
      <c r="G63" s="199"/>
      <c r="H63" s="199"/>
      <c r="I63" s="200"/>
      <c r="J63" s="201">
        <f>J243</f>
        <v>0</v>
      </c>
      <c r="K63" s="202"/>
    </row>
    <row r="64" spans="2:11" s="9" customFormat="1" ht="19.9" customHeight="1">
      <c r="B64" s="196"/>
      <c r="C64" s="197"/>
      <c r="D64" s="198" t="s">
        <v>131</v>
      </c>
      <c r="E64" s="199"/>
      <c r="F64" s="199"/>
      <c r="G64" s="199"/>
      <c r="H64" s="199"/>
      <c r="I64" s="200"/>
      <c r="J64" s="201">
        <f>J251</f>
        <v>0</v>
      </c>
      <c r="K64" s="202"/>
    </row>
    <row r="65" spans="2:11" s="8" customFormat="1" ht="24.95" customHeight="1">
      <c r="B65" s="189"/>
      <c r="C65" s="190"/>
      <c r="D65" s="191" t="s">
        <v>350</v>
      </c>
      <c r="E65" s="192"/>
      <c r="F65" s="192"/>
      <c r="G65" s="192"/>
      <c r="H65" s="192"/>
      <c r="I65" s="193"/>
      <c r="J65" s="194">
        <f>J253</f>
        <v>0</v>
      </c>
      <c r="K65" s="195"/>
    </row>
    <row r="66" spans="2:11" s="9" customFormat="1" ht="19.9" customHeight="1">
      <c r="B66" s="196"/>
      <c r="C66" s="197"/>
      <c r="D66" s="198" t="s">
        <v>351</v>
      </c>
      <c r="E66" s="199"/>
      <c r="F66" s="199"/>
      <c r="G66" s="199"/>
      <c r="H66" s="199"/>
      <c r="I66" s="200"/>
      <c r="J66" s="201">
        <f>J254</f>
        <v>0</v>
      </c>
      <c r="K66" s="202"/>
    </row>
    <row r="67" spans="2:11" s="8" customFormat="1" ht="24.95" customHeight="1">
      <c r="B67" s="189"/>
      <c r="C67" s="190"/>
      <c r="D67" s="191" t="s">
        <v>132</v>
      </c>
      <c r="E67" s="192"/>
      <c r="F67" s="192"/>
      <c r="G67" s="192"/>
      <c r="H67" s="192"/>
      <c r="I67" s="193"/>
      <c r="J67" s="194">
        <f>J257</f>
        <v>0</v>
      </c>
      <c r="K67" s="195"/>
    </row>
    <row r="68" spans="2:11" s="9" customFormat="1" ht="19.9" customHeight="1">
      <c r="B68" s="196"/>
      <c r="C68" s="197"/>
      <c r="D68" s="198" t="s">
        <v>133</v>
      </c>
      <c r="E68" s="199"/>
      <c r="F68" s="199"/>
      <c r="G68" s="199"/>
      <c r="H68" s="199"/>
      <c r="I68" s="200"/>
      <c r="J68" s="201">
        <f>J258</f>
        <v>0</v>
      </c>
      <c r="K68" s="202"/>
    </row>
    <row r="69" spans="2:11" s="9" customFormat="1" ht="19.9" customHeight="1">
      <c r="B69" s="196"/>
      <c r="C69" s="197"/>
      <c r="D69" s="198" t="s">
        <v>134</v>
      </c>
      <c r="E69" s="199"/>
      <c r="F69" s="199"/>
      <c r="G69" s="199"/>
      <c r="H69" s="199"/>
      <c r="I69" s="200"/>
      <c r="J69" s="201">
        <f>J262</f>
        <v>0</v>
      </c>
      <c r="K69" s="202"/>
    </row>
    <row r="70" spans="2:11" s="9" customFormat="1" ht="19.9" customHeight="1">
      <c r="B70" s="196"/>
      <c r="C70" s="197"/>
      <c r="D70" s="198" t="s">
        <v>352</v>
      </c>
      <c r="E70" s="199"/>
      <c r="F70" s="199"/>
      <c r="G70" s="199"/>
      <c r="H70" s="199"/>
      <c r="I70" s="200"/>
      <c r="J70" s="201">
        <f>J268</f>
        <v>0</v>
      </c>
      <c r="K70" s="202"/>
    </row>
    <row r="71" spans="2:11" s="1" customFormat="1" ht="21.8" customHeight="1">
      <c r="B71" s="46"/>
      <c r="C71" s="47"/>
      <c r="D71" s="47"/>
      <c r="E71" s="47"/>
      <c r="F71" s="47"/>
      <c r="G71" s="47"/>
      <c r="H71" s="47"/>
      <c r="I71" s="156"/>
      <c r="J71" s="47"/>
      <c r="K71" s="51"/>
    </row>
    <row r="72" spans="2:11" s="1" customFormat="1" ht="6.95" customHeight="1">
      <c r="B72" s="67"/>
      <c r="C72" s="68"/>
      <c r="D72" s="68"/>
      <c r="E72" s="68"/>
      <c r="F72" s="68"/>
      <c r="G72" s="68"/>
      <c r="H72" s="68"/>
      <c r="I72" s="178"/>
      <c r="J72" s="68"/>
      <c r="K72" s="69"/>
    </row>
    <row r="76" spans="2:12" s="1" customFormat="1" ht="6.95" customHeight="1">
      <c r="B76" s="70"/>
      <c r="C76" s="71"/>
      <c r="D76" s="71"/>
      <c r="E76" s="71"/>
      <c r="F76" s="71"/>
      <c r="G76" s="71"/>
      <c r="H76" s="71"/>
      <c r="I76" s="181"/>
      <c r="J76" s="71"/>
      <c r="K76" s="71"/>
      <c r="L76" s="72"/>
    </row>
    <row r="77" spans="2:12" s="1" customFormat="1" ht="36.95" customHeight="1">
      <c r="B77" s="46"/>
      <c r="C77" s="73" t="s">
        <v>135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18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6.5" customHeight="1">
      <c r="B80" s="46"/>
      <c r="C80" s="74"/>
      <c r="D80" s="74"/>
      <c r="E80" s="204" t="str">
        <f>E7</f>
        <v>II/186 KLATOVY - PLÁNICKÁ ULICE</v>
      </c>
      <c r="F80" s="76"/>
      <c r="G80" s="76"/>
      <c r="H80" s="76"/>
      <c r="I80" s="203"/>
      <c r="J80" s="74"/>
      <c r="K80" s="74"/>
      <c r="L80" s="72"/>
    </row>
    <row r="81" spans="2:12" s="1" customFormat="1" ht="14.4" customHeight="1">
      <c r="B81" s="46"/>
      <c r="C81" s="76" t="s">
        <v>116</v>
      </c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E9</f>
        <v>3016 - II/186 KLATOVY - PLÁNICKÁ ULICE - STAVEBNÍ ÚPRAVY - SO102 CHODNÍKY</v>
      </c>
      <c r="F82" s="74"/>
      <c r="G82" s="74"/>
      <c r="H82" s="74"/>
      <c r="I82" s="203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5" t="str">
        <f>F12</f>
        <v>KLATOVY</v>
      </c>
      <c r="G84" s="74"/>
      <c r="H84" s="74"/>
      <c r="I84" s="206" t="s">
        <v>25</v>
      </c>
      <c r="J84" s="85" t="str">
        <f>IF(J12="","",J12)</f>
        <v>30. 1. 2018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5" t="str">
        <f>E15</f>
        <v>Město Klatovy</v>
      </c>
      <c r="G86" s="74"/>
      <c r="H86" s="74"/>
      <c r="I86" s="206" t="s">
        <v>33</v>
      </c>
      <c r="J86" s="205" t="str">
        <f>E21</f>
        <v>MACÁN PROJEKCE DS s.r.o.</v>
      </c>
      <c r="K86" s="74"/>
      <c r="L86" s="72"/>
    </row>
    <row r="87" spans="2:12" s="1" customFormat="1" ht="14.4" customHeight="1">
      <c r="B87" s="46"/>
      <c r="C87" s="76" t="s">
        <v>31</v>
      </c>
      <c r="D87" s="74"/>
      <c r="E87" s="74"/>
      <c r="F87" s="205" t="str">
        <f>IF(E18="","",E18)</f>
        <v/>
      </c>
      <c r="G87" s="74"/>
      <c r="H87" s="74"/>
      <c r="I87" s="203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3"/>
      <c r="J88" s="74"/>
      <c r="K88" s="74"/>
      <c r="L88" s="72"/>
    </row>
    <row r="89" spans="2:20" s="10" customFormat="1" ht="29.25" customHeight="1">
      <c r="B89" s="207"/>
      <c r="C89" s="208" t="s">
        <v>136</v>
      </c>
      <c r="D89" s="209" t="s">
        <v>56</v>
      </c>
      <c r="E89" s="209" t="s">
        <v>52</v>
      </c>
      <c r="F89" s="209" t="s">
        <v>137</v>
      </c>
      <c r="G89" s="209" t="s">
        <v>138</v>
      </c>
      <c r="H89" s="209" t="s">
        <v>139</v>
      </c>
      <c r="I89" s="210" t="s">
        <v>140</v>
      </c>
      <c r="J89" s="209" t="s">
        <v>122</v>
      </c>
      <c r="K89" s="211" t="s">
        <v>141</v>
      </c>
      <c r="L89" s="212"/>
      <c r="M89" s="102" t="s">
        <v>142</v>
      </c>
      <c r="N89" s="103" t="s">
        <v>41</v>
      </c>
      <c r="O89" s="103" t="s">
        <v>143</v>
      </c>
      <c r="P89" s="103" t="s">
        <v>144</v>
      </c>
      <c r="Q89" s="103" t="s">
        <v>145</v>
      </c>
      <c r="R89" s="103" t="s">
        <v>146</v>
      </c>
      <c r="S89" s="103" t="s">
        <v>147</v>
      </c>
      <c r="T89" s="104" t="s">
        <v>148</v>
      </c>
    </row>
    <row r="90" spans="2:63" s="1" customFormat="1" ht="29.25" customHeight="1">
      <c r="B90" s="46"/>
      <c r="C90" s="108" t="s">
        <v>123</v>
      </c>
      <c r="D90" s="74"/>
      <c r="E90" s="74"/>
      <c r="F90" s="74"/>
      <c r="G90" s="74"/>
      <c r="H90" s="74"/>
      <c r="I90" s="203"/>
      <c r="J90" s="213">
        <f>BK90</f>
        <v>0</v>
      </c>
      <c r="K90" s="74"/>
      <c r="L90" s="72"/>
      <c r="M90" s="105"/>
      <c r="N90" s="106"/>
      <c r="O90" s="106"/>
      <c r="P90" s="214">
        <f>P91+P253+P257</f>
        <v>0</v>
      </c>
      <c r="Q90" s="106"/>
      <c r="R90" s="214">
        <f>R91+R253+R257</f>
        <v>703.21824</v>
      </c>
      <c r="S90" s="106"/>
      <c r="T90" s="215">
        <f>T91+T253+T257</f>
        <v>1559.726</v>
      </c>
      <c r="AT90" s="24" t="s">
        <v>70</v>
      </c>
      <c r="AU90" s="24" t="s">
        <v>124</v>
      </c>
      <c r="BK90" s="216">
        <f>BK91+BK253+BK257</f>
        <v>0</v>
      </c>
    </row>
    <row r="91" spans="2:63" s="11" customFormat="1" ht="37.4" customHeight="1">
      <c r="B91" s="217"/>
      <c r="C91" s="218"/>
      <c r="D91" s="219" t="s">
        <v>70</v>
      </c>
      <c r="E91" s="220" t="s">
        <v>149</v>
      </c>
      <c r="F91" s="220" t="s">
        <v>150</v>
      </c>
      <c r="G91" s="218"/>
      <c r="H91" s="218"/>
      <c r="I91" s="221"/>
      <c r="J91" s="222">
        <f>BK91</f>
        <v>0</v>
      </c>
      <c r="K91" s="218"/>
      <c r="L91" s="223"/>
      <c r="M91" s="224"/>
      <c r="N91" s="225"/>
      <c r="O91" s="225"/>
      <c r="P91" s="226">
        <f>P92+P119+P122+P168+P180+P243+P251</f>
        <v>0</v>
      </c>
      <c r="Q91" s="225"/>
      <c r="R91" s="226">
        <f>R92+R119+R122+R168+R180+R243+R251</f>
        <v>703.0368000000001</v>
      </c>
      <c r="S91" s="225"/>
      <c r="T91" s="227">
        <f>T92+T119+T122+T168+T180+T243+T251</f>
        <v>1559.726</v>
      </c>
      <c r="AR91" s="228" t="s">
        <v>79</v>
      </c>
      <c r="AT91" s="229" t="s">
        <v>70</v>
      </c>
      <c r="AU91" s="229" t="s">
        <v>71</v>
      </c>
      <c r="AY91" s="228" t="s">
        <v>151</v>
      </c>
      <c r="BK91" s="230">
        <f>BK92+BK119+BK122+BK168+BK180+BK243+BK251</f>
        <v>0</v>
      </c>
    </row>
    <row r="92" spans="2:63" s="11" customFormat="1" ht="19.9" customHeight="1">
      <c r="B92" s="217"/>
      <c r="C92" s="218"/>
      <c r="D92" s="219" t="s">
        <v>70</v>
      </c>
      <c r="E92" s="231" t="s">
        <v>79</v>
      </c>
      <c r="F92" s="231" t="s">
        <v>152</v>
      </c>
      <c r="G92" s="218"/>
      <c r="H92" s="218"/>
      <c r="I92" s="221"/>
      <c r="J92" s="232">
        <f>BK92</f>
        <v>0</v>
      </c>
      <c r="K92" s="218"/>
      <c r="L92" s="223"/>
      <c r="M92" s="224"/>
      <c r="N92" s="225"/>
      <c r="O92" s="225"/>
      <c r="P92" s="226">
        <f>SUM(P93:P118)</f>
        <v>0</v>
      </c>
      <c r="Q92" s="225"/>
      <c r="R92" s="226">
        <f>SUM(R93:R118)</f>
        <v>216.22734</v>
      </c>
      <c r="S92" s="225"/>
      <c r="T92" s="227">
        <f>SUM(T93:T118)</f>
        <v>1559.726</v>
      </c>
      <c r="AR92" s="228" t="s">
        <v>79</v>
      </c>
      <c r="AT92" s="229" t="s">
        <v>70</v>
      </c>
      <c r="AU92" s="229" t="s">
        <v>79</v>
      </c>
      <c r="AY92" s="228" t="s">
        <v>151</v>
      </c>
      <c r="BK92" s="230">
        <f>SUM(BK93:BK118)</f>
        <v>0</v>
      </c>
    </row>
    <row r="93" spans="2:65" s="1" customFormat="1" ht="51" customHeight="1">
      <c r="B93" s="46"/>
      <c r="C93" s="233" t="s">
        <v>79</v>
      </c>
      <c r="D93" s="233" t="s">
        <v>153</v>
      </c>
      <c r="E93" s="234" t="s">
        <v>353</v>
      </c>
      <c r="F93" s="235" t="s">
        <v>354</v>
      </c>
      <c r="G93" s="236" t="s">
        <v>156</v>
      </c>
      <c r="H93" s="237">
        <v>215</v>
      </c>
      <c r="I93" s="238"/>
      <c r="J93" s="239">
        <f>ROUND(I93*H93,2)</f>
        <v>0</v>
      </c>
      <c r="K93" s="235" t="s">
        <v>355</v>
      </c>
      <c r="L93" s="72"/>
      <c r="M93" s="240" t="s">
        <v>21</v>
      </c>
      <c r="N93" s="241" t="s">
        <v>42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0.255</v>
      </c>
      <c r="T93" s="243">
        <f>S93*H93</f>
        <v>54.825</v>
      </c>
      <c r="AR93" s="24" t="s">
        <v>158</v>
      </c>
      <c r="AT93" s="24" t="s">
        <v>153</v>
      </c>
      <c r="AU93" s="24" t="s">
        <v>81</v>
      </c>
      <c r="AY93" s="24" t="s">
        <v>151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79</v>
      </c>
      <c r="BK93" s="244">
        <f>ROUND(I93*H93,2)</f>
        <v>0</v>
      </c>
      <c r="BL93" s="24" t="s">
        <v>158</v>
      </c>
      <c r="BM93" s="24" t="s">
        <v>356</v>
      </c>
    </row>
    <row r="94" spans="2:47" s="1" customFormat="1" ht="13.5">
      <c r="B94" s="46"/>
      <c r="C94" s="74"/>
      <c r="D94" s="245" t="s">
        <v>160</v>
      </c>
      <c r="E94" s="74"/>
      <c r="F94" s="246" t="s">
        <v>357</v>
      </c>
      <c r="G94" s="74"/>
      <c r="H94" s="74"/>
      <c r="I94" s="203"/>
      <c r="J94" s="74"/>
      <c r="K94" s="74"/>
      <c r="L94" s="72"/>
      <c r="M94" s="247"/>
      <c r="N94" s="47"/>
      <c r="O94" s="47"/>
      <c r="P94" s="47"/>
      <c r="Q94" s="47"/>
      <c r="R94" s="47"/>
      <c r="S94" s="47"/>
      <c r="T94" s="95"/>
      <c r="AT94" s="24" t="s">
        <v>160</v>
      </c>
      <c r="AU94" s="24" t="s">
        <v>81</v>
      </c>
    </row>
    <row r="95" spans="2:65" s="1" customFormat="1" ht="51" customHeight="1">
      <c r="B95" s="46"/>
      <c r="C95" s="233" t="s">
        <v>81</v>
      </c>
      <c r="D95" s="233" t="s">
        <v>153</v>
      </c>
      <c r="E95" s="234" t="s">
        <v>358</v>
      </c>
      <c r="F95" s="235" t="s">
        <v>359</v>
      </c>
      <c r="G95" s="236" t="s">
        <v>156</v>
      </c>
      <c r="H95" s="237">
        <v>55</v>
      </c>
      <c r="I95" s="238"/>
      <c r="J95" s="239">
        <f>ROUND(I95*H95,2)</f>
        <v>0</v>
      </c>
      <c r="K95" s="235" t="s">
        <v>355</v>
      </c>
      <c r="L95" s="72"/>
      <c r="M95" s="240" t="s">
        <v>21</v>
      </c>
      <c r="N95" s="241" t="s">
        <v>42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0.235</v>
      </c>
      <c r="T95" s="243">
        <f>S95*H95</f>
        <v>12.924999999999999</v>
      </c>
      <c r="AR95" s="24" t="s">
        <v>158</v>
      </c>
      <c r="AT95" s="24" t="s">
        <v>153</v>
      </c>
      <c r="AU95" s="24" t="s">
        <v>81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79</v>
      </c>
      <c r="BK95" s="244">
        <f>ROUND(I95*H95,2)</f>
        <v>0</v>
      </c>
      <c r="BL95" s="24" t="s">
        <v>158</v>
      </c>
      <c r="BM95" s="24" t="s">
        <v>360</v>
      </c>
    </row>
    <row r="96" spans="2:47" s="1" customFormat="1" ht="13.5">
      <c r="B96" s="46"/>
      <c r="C96" s="74"/>
      <c r="D96" s="245" t="s">
        <v>160</v>
      </c>
      <c r="E96" s="74"/>
      <c r="F96" s="246" t="s">
        <v>361</v>
      </c>
      <c r="G96" s="74"/>
      <c r="H96" s="74"/>
      <c r="I96" s="203"/>
      <c r="J96" s="74"/>
      <c r="K96" s="74"/>
      <c r="L96" s="72"/>
      <c r="M96" s="247"/>
      <c r="N96" s="47"/>
      <c r="O96" s="47"/>
      <c r="P96" s="47"/>
      <c r="Q96" s="47"/>
      <c r="R96" s="47"/>
      <c r="S96" s="47"/>
      <c r="T96" s="95"/>
      <c r="AT96" s="24" t="s">
        <v>160</v>
      </c>
      <c r="AU96" s="24" t="s">
        <v>81</v>
      </c>
    </row>
    <row r="97" spans="2:65" s="1" customFormat="1" ht="38.25" customHeight="1">
      <c r="B97" s="46"/>
      <c r="C97" s="233" t="s">
        <v>168</v>
      </c>
      <c r="D97" s="233" t="s">
        <v>153</v>
      </c>
      <c r="E97" s="234" t="s">
        <v>362</v>
      </c>
      <c r="F97" s="235" t="s">
        <v>363</v>
      </c>
      <c r="G97" s="236" t="s">
        <v>156</v>
      </c>
      <c r="H97" s="237">
        <v>1950</v>
      </c>
      <c r="I97" s="238"/>
      <c r="J97" s="239">
        <f>ROUND(I97*H97,2)</f>
        <v>0</v>
      </c>
      <c r="K97" s="235" t="s">
        <v>355</v>
      </c>
      <c r="L97" s="72"/>
      <c r="M97" s="240" t="s">
        <v>21</v>
      </c>
      <c r="N97" s="241" t="s">
        <v>42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0.22</v>
      </c>
      <c r="T97" s="243">
        <f>S97*H97</f>
        <v>429</v>
      </c>
      <c r="AR97" s="24" t="s">
        <v>158</v>
      </c>
      <c r="AT97" s="24" t="s">
        <v>153</v>
      </c>
      <c r="AU97" s="24" t="s">
        <v>81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79</v>
      </c>
      <c r="BK97" s="244">
        <f>ROUND(I97*H97,2)</f>
        <v>0</v>
      </c>
      <c r="BL97" s="24" t="s">
        <v>158</v>
      </c>
      <c r="BM97" s="24" t="s">
        <v>364</v>
      </c>
    </row>
    <row r="98" spans="2:47" s="1" customFormat="1" ht="13.5">
      <c r="B98" s="46"/>
      <c r="C98" s="74"/>
      <c r="D98" s="245" t="s">
        <v>160</v>
      </c>
      <c r="E98" s="74"/>
      <c r="F98" s="246" t="s">
        <v>365</v>
      </c>
      <c r="G98" s="74"/>
      <c r="H98" s="74"/>
      <c r="I98" s="203"/>
      <c r="J98" s="74"/>
      <c r="K98" s="74"/>
      <c r="L98" s="72"/>
      <c r="M98" s="247"/>
      <c r="N98" s="47"/>
      <c r="O98" s="47"/>
      <c r="P98" s="47"/>
      <c r="Q98" s="47"/>
      <c r="R98" s="47"/>
      <c r="S98" s="47"/>
      <c r="T98" s="95"/>
      <c r="AT98" s="24" t="s">
        <v>160</v>
      </c>
      <c r="AU98" s="24" t="s">
        <v>81</v>
      </c>
    </row>
    <row r="99" spans="2:65" s="1" customFormat="1" ht="38.25" customHeight="1">
      <c r="B99" s="46"/>
      <c r="C99" s="233" t="s">
        <v>158</v>
      </c>
      <c r="D99" s="233" t="s">
        <v>153</v>
      </c>
      <c r="E99" s="234" t="s">
        <v>366</v>
      </c>
      <c r="F99" s="235" t="s">
        <v>367</v>
      </c>
      <c r="G99" s="236" t="s">
        <v>156</v>
      </c>
      <c r="H99" s="237">
        <v>380</v>
      </c>
      <c r="I99" s="238"/>
      <c r="J99" s="239">
        <f>ROUND(I99*H99,2)</f>
        <v>0</v>
      </c>
      <c r="K99" s="235" t="s">
        <v>176</v>
      </c>
      <c r="L99" s="72"/>
      <c r="M99" s="240" t="s">
        <v>21</v>
      </c>
      <c r="N99" s="241" t="s">
        <v>42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0.582</v>
      </c>
      <c r="T99" s="243">
        <f>S99*H99</f>
        <v>221.16</v>
      </c>
      <c r="AR99" s="24" t="s">
        <v>158</v>
      </c>
      <c r="AT99" s="24" t="s">
        <v>153</v>
      </c>
      <c r="AU99" s="24" t="s">
        <v>81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79</v>
      </c>
      <c r="BK99" s="244">
        <f>ROUND(I99*H99,2)</f>
        <v>0</v>
      </c>
      <c r="BL99" s="24" t="s">
        <v>158</v>
      </c>
      <c r="BM99" s="24" t="s">
        <v>368</v>
      </c>
    </row>
    <row r="100" spans="2:47" s="1" customFormat="1" ht="13.5">
      <c r="B100" s="46"/>
      <c r="C100" s="74"/>
      <c r="D100" s="245" t="s">
        <v>160</v>
      </c>
      <c r="E100" s="74"/>
      <c r="F100" s="246" t="s">
        <v>369</v>
      </c>
      <c r="G100" s="74"/>
      <c r="H100" s="74"/>
      <c r="I100" s="203"/>
      <c r="J100" s="74"/>
      <c r="K100" s="74"/>
      <c r="L100" s="72"/>
      <c r="M100" s="247"/>
      <c r="N100" s="47"/>
      <c r="O100" s="47"/>
      <c r="P100" s="47"/>
      <c r="Q100" s="47"/>
      <c r="R100" s="47"/>
      <c r="S100" s="47"/>
      <c r="T100" s="95"/>
      <c r="AT100" s="24" t="s">
        <v>160</v>
      </c>
      <c r="AU100" s="24" t="s">
        <v>81</v>
      </c>
    </row>
    <row r="101" spans="2:65" s="1" customFormat="1" ht="38.25" customHeight="1">
      <c r="B101" s="46"/>
      <c r="C101" s="233" t="s">
        <v>179</v>
      </c>
      <c r="D101" s="233" t="s">
        <v>153</v>
      </c>
      <c r="E101" s="234" t="s">
        <v>370</v>
      </c>
      <c r="F101" s="235" t="s">
        <v>371</v>
      </c>
      <c r="G101" s="236" t="s">
        <v>156</v>
      </c>
      <c r="H101" s="237">
        <v>2526</v>
      </c>
      <c r="I101" s="238"/>
      <c r="J101" s="239">
        <f>ROUND(I101*H101,2)</f>
        <v>0</v>
      </c>
      <c r="K101" s="235" t="s">
        <v>355</v>
      </c>
      <c r="L101" s="72"/>
      <c r="M101" s="240" t="s">
        <v>21</v>
      </c>
      <c r="N101" s="241" t="s">
        <v>42</v>
      </c>
      <c r="O101" s="47"/>
      <c r="P101" s="242">
        <f>O101*H101</f>
        <v>0</v>
      </c>
      <c r="Q101" s="242">
        <v>9E-05</v>
      </c>
      <c r="R101" s="242">
        <f>Q101*H101</f>
        <v>0.22734000000000001</v>
      </c>
      <c r="S101" s="242">
        <v>0.256</v>
      </c>
      <c r="T101" s="243">
        <f>S101*H101</f>
        <v>646.6560000000001</v>
      </c>
      <c r="AR101" s="24" t="s">
        <v>158</v>
      </c>
      <c r="AT101" s="24" t="s">
        <v>153</v>
      </c>
      <c r="AU101" s="24" t="s">
        <v>81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79</v>
      </c>
      <c r="BK101" s="244">
        <f>ROUND(I101*H101,2)</f>
        <v>0</v>
      </c>
      <c r="BL101" s="24" t="s">
        <v>158</v>
      </c>
      <c r="BM101" s="24" t="s">
        <v>372</v>
      </c>
    </row>
    <row r="102" spans="2:47" s="1" customFormat="1" ht="13.5">
      <c r="B102" s="46"/>
      <c r="C102" s="74"/>
      <c r="D102" s="245" t="s">
        <v>160</v>
      </c>
      <c r="E102" s="74"/>
      <c r="F102" s="246" t="s">
        <v>373</v>
      </c>
      <c r="G102" s="74"/>
      <c r="H102" s="74"/>
      <c r="I102" s="203"/>
      <c r="J102" s="74"/>
      <c r="K102" s="74"/>
      <c r="L102" s="72"/>
      <c r="M102" s="247"/>
      <c r="N102" s="47"/>
      <c r="O102" s="47"/>
      <c r="P102" s="47"/>
      <c r="Q102" s="47"/>
      <c r="R102" s="47"/>
      <c r="S102" s="47"/>
      <c r="T102" s="95"/>
      <c r="AT102" s="24" t="s">
        <v>160</v>
      </c>
      <c r="AU102" s="24" t="s">
        <v>81</v>
      </c>
    </row>
    <row r="103" spans="2:65" s="1" customFormat="1" ht="38.25" customHeight="1">
      <c r="B103" s="46"/>
      <c r="C103" s="233" t="s">
        <v>183</v>
      </c>
      <c r="D103" s="233" t="s">
        <v>153</v>
      </c>
      <c r="E103" s="234" t="s">
        <v>374</v>
      </c>
      <c r="F103" s="235" t="s">
        <v>375</v>
      </c>
      <c r="G103" s="236" t="s">
        <v>171</v>
      </c>
      <c r="H103" s="237">
        <v>952</v>
      </c>
      <c r="I103" s="238"/>
      <c r="J103" s="239">
        <f>ROUND(I103*H103,2)</f>
        <v>0</v>
      </c>
      <c r="K103" s="235" t="s">
        <v>355</v>
      </c>
      <c r="L103" s="72"/>
      <c r="M103" s="240" t="s">
        <v>21</v>
      </c>
      <c r="N103" s="241" t="s">
        <v>42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0.205</v>
      </c>
      <c r="T103" s="243">
        <f>S103*H103</f>
        <v>195.16</v>
      </c>
      <c r="AR103" s="24" t="s">
        <v>158</v>
      </c>
      <c r="AT103" s="24" t="s">
        <v>153</v>
      </c>
      <c r="AU103" s="24" t="s">
        <v>81</v>
      </c>
      <c r="AY103" s="24" t="s">
        <v>151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79</v>
      </c>
      <c r="BK103" s="244">
        <f>ROUND(I103*H103,2)</f>
        <v>0</v>
      </c>
      <c r="BL103" s="24" t="s">
        <v>158</v>
      </c>
      <c r="BM103" s="24" t="s">
        <v>376</v>
      </c>
    </row>
    <row r="104" spans="2:47" s="1" customFormat="1" ht="13.5">
      <c r="B104" s="46"/>
      <c r="C104" s="74"/>
      <c r="D104" s="245" t="s">
        <v>160</v>
      </c>
      <c r="E104" s="74"/>
      <c r="F104" s="246" t="s">
        <v>377</v>
      </c>
      <c r="G104" s="74"/>
      <c r="H104" s="74"/>
      <c r="I104" s="203"/>
      <c r="J104" s="74"/>
      <c r="K104" s="74"/>
      <c r="L104" s="72"/>
      <c r="M104" s="247"/>
      <c r="N104" s="47"/>
      <c r="O104" s="47"/>
      <c r="P104" s="47"/>
      <c r="Q104" s="47"/>
      <c r="R104" s="47"/>
      <c r="S104" s="47"/>
      <c r="T104" s="95"/>
      <c r="AT104" s="24" t="s">
        <v>160</v>
      </c>
      <c r="AU104" s="24" t="s">
        <v>81</v>
      </c>
    </row>
    <row r="105" spans="2:51" s="12" customFormat="1" ht="13.5">
      <c r="B105" s="248"/>
      <c r="C105" s="249"/>
      <c r="D105" s="245" t="s">
        <v>162</v>
      </c>
      <c r="E105" s="250" t="s">
        <v>21</v>
      </c>
      <c r="F105" s="251" t="s">
        <v>378</v>
      </c>
      <c r="G105" s="249"/>
      <c r="H105" s="252">
        <v>952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162</v>
      </c>
      <c r="AU105" s="258" t="s">
        <v>81</v>
      </c>
      <c r="AV105" s="12" t="s">
        <v>81</v>
      </c>
      <c r="AW105" s="12" t="s">
        <v>35</v>
      </c>
      <c r="AX105" s="12" t="s">
        <v>79</v>
      </c>
      <c r="AY105" s="258" t="s">
        <v>151</v>
      </c>
    </row>
    <row r="106" spans="2:65" s="1" customFormat="1" ht="25.5" customHeight="1">
      <c r="B106" s="46"/>
      <c r="C106" s="233" t="s">
        <v>188</v>
      </c>
      <c r="D106" s="233" t="s">
        <v>153</v>
      </c>
      <c r="E106" s="234" t="s">
        <v>173</v>
      </c>
      <c r="F106" s="235" t="s">
        <v>174</v>
      </c>
      <c r="G106" s="236" t="s">
        <v>175</v>
      </c>
      <c r="H106" s="237">
        <v>108</v>
      </c>
      <c r="I106" s="238"/>
      <c r="J106" s="239">
        <f>ROUND(I106*H106,2)</f>
        <v>0</v>
      </c>
      <c r="K106" s="235" t="s">
        <v>355</v>
      </c>
      <c r="L106" s="72"/>
      <c r="M106" s="240" t="s">
        <v>21</v>
      </c>
      <c r="N106" s="241" t="s">
        <v>42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158</v>
      </c>
      <c r="AT106" s="24" t="s">
        <v>153</v>
      </c>
      <c r="AU106" s="24" t="s">
        <v>81</v>
      </c>
      <c r="AY106" s="24" t="s">
        <v>151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79</v>
      </c>
      <c r="BK106" s="244">
        <f>ROUND(I106*H106,2)</f>
        <v>0</v>
      </c>
      <c r="BL106" s="24" t="s">
        <v>158</v>
      </c>
      <c r="BM106" s="24" t="s">
        <v>379</v>
      </c>
    </row>
    <row r="107" spans="2:47" s="1" customFormat="1" ht="13.5">
      <c r="B107" s="46"/>
      <c r="C107" s="74"/>
      <c r="D107" s="245" t="s">
        <v>160</v>
      </c>
      <c r="E107" s="74"/>
      <c r="F107" s="246" t="s">
        <v>380</v>
      </c>
      <c r="G107" s="74"/>
      <c r="H107" s="74"/>
      <c r="I107" s="203"/>
      <c r="J107" s="74"/>
      <c r="K107" s="74"/>
      <c r="L107" s="72"/>
      <c r="M107" s="247"/>
      <c r="N107" s="47"/>
      <c r="O107" s="47"/>
      <c r="P107" s="47"/>
      <c r="Q107" s="47"/>
      <c r="R107" s="47"/>
      <c r="S107" s="47"/>
      <c r="T107" s="95"/>
      <c r="AT107" s="24" t="s">
        <v>160</v>
      </c>
      <c r="AU107" s="24" t="s">
        <v>81</v>
      </c>
    </row>
    <row r="108" spans="2:51" s="12" customFormat="1" ht="13.5">
      <c r="B108" s="248"/>
      <c r="C108" s="249"/>
      <c r="D108" s="245" t="s">
        <v>162</v>
      </c>
      <c r="E108" s="250" t="s">
        <v>21</v>
      </c>
      <c r="F108" s="251" t="s">
        <v>381</v>
      </c>
      <c r="G108" s="249"/>
      <c r="H108" s="252">
        <v>108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162</v>
      </c>
      <c r="AU108" s="258" t="s">
        <v>81</v>
      </c>
      <c r="AV108" s="12" t="s">
        <v>81</v>
      </c>
      <c r="AW108" s="12" t="s">
        <v>35</v>
      </c>
      <c r="AX108" s="12" t="s">
        <v>79</v>
      </c>
      <c r="AY108" s="258" t="s">
        <v>151</v>
      </c>
    </row>
    <row r="109" spans="2:65" s="1" customFormat="1" ht="38.25" customHeight="1">
      <c r="B109" s="46"/>
      <c r="C109" s="233" t="s">
        <v>193</v>
      </c>
      <c r="D109" s="233" t="s">
        <v>153</v>
      </c>
      <c r="E109" s="234" t="s">
        <v>180</v>
      </c>
      <c r="F109" s="235" t="s">
        <v>181</v>
      </c>
      <c r="G109" s="236" t="s">
        <v>175</v>
      </c>
      <c r="H109" s="237">
        <v>108</v>
      </c>
      <c r="I109" s="238"/>
      <c r="J109" s="239">
        <f>ROUND(I109*H109,2)</f>
        <v>0</v>
      </c>
      <c r="K109" s="235" t="s">
        <v>355</v>
      </c>
      <c r="L109" s="72"/>
      <c r="M109" s="240" t="s">
        <v>21</v>
      </c>
      <c r="N109" s="241" t="s">
        <v>42</v>
      </c>
      <c r="O109" s="47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4" t="s">
        <v>158</v>
      </c>
      <c r="AT109" s="24" t="s">
        <v>153</v>
      </c>
      <c r="AU109" s="24" t="s">
        <v>81</v>
      </c>
      <c r="AY109" s="24" t="s">
        <v>151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79</v>
      </c>
      <c r="BK109" s="244">
        <f>ROUND(I109*H109,2)</f>
        <v>0</v>
      </c>
      <c r="BL109" s="24" t="s">
        <v>158</v>
      </c>
      <c r="BM109" s="24" t="s">
        <v>382</v>
      </c>
    </row>
    <row r="110" spans="2:47" s="1" customFormat="1" ht="13.5">
      <c r="B110" s="46"/>
      <c r="C110" s="74"/>
      <c r="D110" s="245" t="s">
        <v>160</v>
      </c>
      <c r="E110" s="74"/>
      <c r="F110" s="246" t="s">
        <v>380</v>
      </c>
      <c r="G110" s="74"/>
      <c r="H110" s="74"/>
      <c r="I110" s="203"/>
      <c r="J110" s="74"/>
      <c r="K110" s="74"/>
      <c r="L110" s="72"/>
      <c r="M110" s="247"/>
      <c r="N110" s="47"/>
      <c r="O110" s="47"/>
      <c r="P110" s="47"/>
      <c r="Q110" s="47"/>
      <c r="R110" s="47"/>
      <c r="S110" s="47"/>
      <c r="T110" s="95"/>
      <c r="AT110" s="24" t="s">
        <v>160</v>
      </c>
      <c r="AU110" s="24" t="s">
        <v>81</v>
      </c>
    </row>
    <row r="111" spans="2:65" s="1" customFormat="1" ht="38.25" customHeight="1">
      <c r="B111" s="46"/>
      <c r="C111" s="233" t="s">
        <v>199</v>
      </c>
      <c r="D111" s="233" t="s">
        <v>153</v>
      </c>
      <c r="E111" s="234" t="s">
        <v>383</v>
      </c>
      <c r="F111" s="235" t="s">
        <v>384</v>
      </c>
      <c r="G111" s="236" t="s">
        <v>175</v>
      </c>
      <c r="H111" s="237">
        <v>108</v>
      </c>
      <c r="I111" s="238"/>
      <c r="J111" s="239">
        <f>ROUND(I111*H111,2)</f>
        <v>0</v>
      </c>
      <c r="K111" s="235" t="s">
        <v>355</v>
      </c>
      <c r="L111" s="72"/>
      <c r="M111" s="240" t="s">
        <v>21</v>
      </c>
      <c r="N111" s="241" t="s">
        <v>42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158</v>
      </c>
      <c r="AT111" s="24" t="s">
        <v>153</v>
      </c>
      <c r="AU111" s="24" t="s">
        <v>81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79</v>
      </c>
      <c r="BK111" s="244">
        <f>ROUND(I111*H111,2)</f>
        <v>0</v>
      </c>
      <c r="BL111" s="24" t="s">
        <v>158</v>
      </c>
      <c r="BM111" s="24" t="s">
        <v>385</v>
      </c>
    </row>
    <row r="112" spans="2:47" s="1" customFormat="1" ht="13.5">
      <c r="B112" s="46"/>
      <c r="C112" s="74"/>
      <c r="D112" s="245" t="s">
        <v>160</v>
      </c>
      <c r="E112" s="74"/>
      <c r="F112" s="246" t="s">
        <v>386</v>
      </c>
      <c r="G112" s="74"/>
      <c r="H112" s="74"/>
      <c r="I112" s="203"/>
      <c r="J112" s="74"/>
      <c r="K112" s="74"/>
      <c r="L112" s="72"/>
      <c r="M112" s="247"/>
      <c r="N112" s="47"/>
      <c r="O112" s="47"/>
      <c r="P112" s="47"/>
      <c r="Q112" s="47"/>
      <c r="R112" s="47"/>
      <c r="S112" s="47"/>
      <c r="T112" s="95"/>
      <c r="AT112" s="24" t="s">
        <v>160</v>
      </c>
      <c r="AU112" s="24" t="s">
        <v>81</v>
      </c>
    </row>
    <row r="113" spans="2:65" s="1" customFormat="1" ht="16.5" customHeight="1">
      <c r="B113" s="46"/>
      <c r="C113" s="233" t="s">
        <v>204</v>
      </c>
      <c r="D113" s="233" t="s">
        <v>153</v>
      </c>
      <c r="E113" s="234" t="s">
        <v>387</v>
      </c>
      <c r="F113" s="235" t="s">
        <v>388</v>
      </c>
      <c r="G113" s="236" t="s">
        <v>192</v>
      </c>
      <c r="H113" s="237">
        <v>194.4</v>
      </c>
      <c r="I113" s="238"/>
      <c r="J113" s="239">
        <f>ROUND(I113*H113,2)</f>
        <v>0</v>
      </c>
      <c r="K113" s="235" t="s">
        <v>355</v>
      </c>
      <c r="L113" s="72"/>
      <c r="M113" s="240" t="s">
        <v>21</v>
      </c>
      <c r="N113" s="241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158</v>
      </c>
      <c r="AT113" s="24" t="s">
        <v>153</v>
      </c>
      <c r="AU113" s="24" t="s">
        <v>81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389</v>
      </c>
    </row>
    <row r="114" spans="2:51" s="12" customFormat="1" ht="13.5">
      <c r="B114" s="248"/>
      <c r="C114" s="249"/>
      <c r="D114" s="245" t="s">
        <v>162</v>
      </c>
      <c r="E114" s="250" t="s">
        <v>21</v>
      </c>
      <c r="F114" s="251" t="s">
        <v>390</v>
      </c>
      <c r="G114" s="249"/>
      <c r="H114" s="252">
        <v>194.4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162</v>
      </c>
      <c r="AU114" s="258" t="s">
        <v>81</v>
      </c>
      <c r="AV114" s="12" t="s">
        <v>81</v>
      </c>
      <c r="AW114" s="12" t="s">
        <v>35</v>
      </c>
      <c r="AX114" s="12" t="s">
        <v>79</v>
      </c>
      <c r="AY114" s="258" t="s">
        <v>151</v>
      </c>
    </row>
    <row r="115" spans="2:65" s="1" customFormat="1" ht="25.5" customHeight="1">
      <c r="B115" s="46"/>
      <c r="C115" s="233" t="s">
        <v>210</v>
      </c>
      <c r="D115" s="233" t="s">
        <v>153</v>
      </c>
      <c r="E115" s="234" t="s">
        <v>184</v>
      </c>
      <c r="F115" s="235" t="s">
        <v>185</v>
      </c>
      <c r="G115" s="236" t="s">
        <v>175</v>
      </c>
      <c r="H115" s="237">
        <v>108</v>
      </c>
      <c r="I115" s="238"/>
      <c r="J115" s="239">
        <f>ROUND(I115*H115,2)</f>
        <v>0</v>
      </c>
      <c r="K115" s="235" t="s">
        <v>355</v>
      </c>
      <c r="L115" s="72"/>
      <c r="M115" s="240" t="s">
        <v>21</v>
      </c>
      <c r="N115" s="241" t="s">
        <v>42</v>
      </c>
      <c r="O115" s="47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4" t="s">
        <v>158</v>
      </c>
      <c r="AT115" s="24" t="s">
        <v>153</v>
      </c>
      <c r="AU115" s="24" t="s">
        <v>81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79</v>
      </c>
      <c r="BK115" s="244">
        <f>ROUND(I115*H115,2)</f>
        <v>0</v>
      </c>
      <c r="BL115" s="24" t="s">
        <v>158</v>
      </c>
      <c r="BM115" s="24" t="s">
        <v>391</v>
      </c>
    </row>
    <row r="116" spans="2:47" s="1" customFormat="1" ht="13.5">
      <c r="B116" s="46"/>
      <c r="C116" s="74"/>
      <c r="D116" s="245" t="s">
        <v>160</v>
      </c>
      <c r="E116" s="74"/>
      <c r="F116" s="246" t="s">
        <v>380</v>
      </c>
      <c r="G116" s="74"/>
      <c r="H116" s="74"/>
      <c r="I116" s="203"/>
      <c r="J116" s="74"/>
      <c r="K116" s="74"/>
      <c r="L116" s="72"/>
      <c r="M116" s="247"/>
      <c r="N116" s="47"/>
      <c r="O116" s="47"/>
      <c r="P116" s="47"/>
      <c r="Q116" s="47"/>
      <c r="R116" s="47"/>
      <c r="S116" s="47"/>
      <c r="T116" s="95"/>
      <c r="AT116" s="24" t="s">
        <v>160</v>
      </c>
      <c r="AU116" s="24" t="s">
        <v>81</v>
      </c>
    </row>
    <row r="117" spans="2:65" s="1" customFormat="1" ht="16.5" customHeight="1">
      <c r="B117" s="46"/>
      <c r="C117" s="259" t="s">
        <v>214</v>
      </c>
      <c r="D117" s="259" t="s">
        <v>189</v>
      </c>
      <c r="E117" s="260" t="s">
        <v>190</v>
      </c>
      <c r="F117" s="261" t="s">
        <v>191</v>
      </c>
      <c r="G117" s="262" t="s">
        <v>192</v>
      </c>
      <c r="H117" s="263">
        <v>216</v>
      </c>
      <c r="I117" s="264"/>
      <c r="J117" s="265">
        <f>ROUND(I117*H117,2)</f>
        <v>0</v>
      </c>
      <c r="K117" s="261" t="s">
        <v>176</v>
      </c>
      <c r="L117" s="266"/>
      <c r="M117" s="267" t="s">
        <v>21</v>
      </c>
      <c r="N117" s="268" t="s">
        <v>42</v>
      </c>
      <c r="O117" s="47"/>
      <c r="P117" s="242">
        <f>O117*H117</f>
        <v>0</v>
      </c>
      <c r="Q117" s="242">
        <v>1</v>
      </c>
      <c r="R117" s="242">
        <f>Q117*H117</f>
        <v>216</v>
      </c>
      <c r="S117" s="242">
        <v>0</v>
      </c>
      <c r="T117" s="243">
        <f>S117*H117</f>
        <v>0</v>
      </c>
      <c r="AR117" s="24" t="s">
        <v>193</v>
      </c>
      <c r="AT117" s="24" t="s">
        <v>189</v>
      </c>
      <c r="AU117" s="24" t="s">
        <v>81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79</v>
      </c>
      <c r="BK117" s="244">
        <f>ROUND(I117*H117,2)</f>
        <v>0</v>
      </c>
      <c r="BL117" s="24" t="s">
        <v>158</v>
      </c>
      <c r="BM117" s="24" t="s">
        <v>392</v>
      </c>
    </row>
    <row r="118" spans="2:51" s="12" customFormat="1" ht="13.5">
      <c r="B118" s="248"/>
      <c r="C118" s="249"/>
      <c r="D118" s="245" t="s">
        <v>162</v>
      </c>
      <c r="E118" s="250" t="s">
        <v>21</v>
      </c>
      <c r="F118" s="251" t="s">
        <v>393</v>
      </c>
      <c r="G118" s="249"/>
      <c r="H118" s="252">
        <v>216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162</v>
      </c>
      <c r="AU118" s="258" t="s">
        <v>81</v>
      </c>
      <c r="AV118" s="12" t="s">
        <v>81</v>
      </c>
      <c r="AW118" s="12" t="s">
        <v>35</v>
      </c>
      <c r="AX118" s="12" t="s">
        <v>79</v>
      </c>
      <c r="AY118" s="258" t="s">
        <v>151</v>
      </c>
    </row>
    <row r="119" spans="2:63" s="11" customFormat="1" ht="29.85" customHeight="1">
      <c r="B119" s="217"/>
      <c r="C119" s="218"/>
      <c r="D119" s="219" t="s">
        <v>70</v>
      </c>
      <c r="E119" s="231" t="s">
        <v>158</v>
      </c>
      <c r="F119" s="231" t="s">
        <v>394</v>
      </c>
      <c r="G119" s="218"/>
      <c r="H119" s="218"/>
      <c r="I119" s="221"/>
      <c r="J119" s="232">
        <f>BK119</f>
        <v>0</v>
      </c>
      <c r="K119" s="218"/>
      <c r="L119" s="223"/>
      <c r="M119" s="224"/>
      <c r="N119" s="225"/>
      <c r="O119" s="225"/>
      <c r="P119" s="226">
        <f>SUM(P120:P121)</f>
        <v>0</v>
      </c>
      <c r="Q119" s="225"/>
      <c r="R119" s="226">
        <f>SUM(R120:R121)</f>
        <v>0</v>
      </c>
      <c r="S119" s="225"/>
      <c r="T119" s="227">
        <f>SUM(T120:T121)</f>
        <v>0</v>
      </c>
      <c r="AR119" s="228" t="s">
        <v>79</v>
      </c>
      <c r="AT119" s="229" t="s">
        <v>70</v>
      </c>
      <c r="AU119" s="229" t="s">
        <v>79</v>
      </c>
      <c r="AY119" s="228" t="s">
        <v>151</v>
      </c>
      <c r="BK119" s="230">
        <f>SUM(BK120:BK121)</f>
        <v>0</v>
      </c>
    </row>
    <row r="120" spans="2:65" s="1" customFormat="1" ht="25.5" customHeight="1">
      <c r="B120" s="46"/>
      <c r="C120" s="233" t="s">
        <v>219</v>
      </c>
      <c r="D120" s="233" t="s">
        <v>153</v>
      </c>
      <c r="E120" s="234" t="s">
        <v>395</v>
      </c>
      <c r="F120" s="235" t="s">
        <v>396</v>
      </c>
      <c r="G120" s="236" t="s">
        <v>156</v>
      </c>
      <c r="H120" s="237">
        <v>125</v>
      </c>
      <c r="I120" s="238"/>
      <c r="J120" s="239">
        <f>ROUND(I120*H120,2)</f>
        <v>0</v>
      </c>
      <c r="K120" s="235" t="s">
        <v>355</v>
      </c>
      <c r="L120" s="72"/>
      <c r="M120" s="240" t="s">
        <v>21</v>
      </c>
      <c r="N120" s="241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397</v>
      </c>
    </row>
    <row r="121" spans="2:47" s="1" customFormat="1" ht="13.5">
      <c r="B121" s="46"/>
      <c r="C121" s="74"/>
      <c r="D121" s="245" t="s">
        <v>160</v>
      </c>
      <c r="E121" s="74"/>
      <c r="F121" s="246" t="s">
        <v>398</v>
      </c>
      <c r="G121" s="74"/>
      <c r="H121" s="74"/>
      <c r="I121" s="203"/>
      <c r="J121" s="74"/>
      <c r="K121" s="74"/>
      <c r="L121" s="72"/>
      <c r="M121" s="247"/>
      <c r="N121" s="47"/>
      <c r="O121" s="47"/>
      <c r="P121" s="47"/>
      <c r="Q121" s="47"/>
      <c r="R121" s="47"/>
      <c r="S121" s="47"/>
      <c r="T121" s="95"/>
      <c r="AT121" s="24" t="s">
        <v>160</v>
      </c>
      <c r="AU121" s="24" t="s">
        <v>81</v>
      </c>
    </row>
    <row r="122" spans="2:63" s="11" customFormat="1" ht="29.85" customHeight="1">
      <c r="B122" s="217"/>
      <c r="C122" s="218"/>
      <c r="D122" s="219" t="s">
        <v>70</v>
      </c>
      <c r="E122" s="231" t="s">
        <v>179</v>
      </c>
      <c r="F122" s="231" t="s">
        <v>198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SUM(P123:P167)</f>
        <v>0</v>
      </c>
      <c r="Q122" s="225"/>
      <c r="R122" s="226">
        <f>SUM(R123:R167)</f>
        <v>127.30695000000001</v>
      </c>
      <c r="S122" s="225"/>
      <c r="T122" s="227">
        <f>SUM(T123:T167)</f>
        <v>0</v>
      </c>
      <c r="AR122" s="228" t="s">
        <v>79</v>
      </c>
      <c r="AT122" s="229" t="s">
        <v>70</v>
      </c>
      <c r="AU122" s="229" t="s">
        <v>79</v>
      </c>
      <c r="AY122" s="228" t="s">
        <v>151</v>
      </c>
      <c r="BK122" s="230">
        <f>SUM(BK123:BK167)</f>
        <v>0</v>
      </c>
    </row>
    <row r="123" spans="2:65" s="1" customFormat="1" ht="25.5" customHeight="1">
      <c r="B123" s="46"/>
      <c r="C123" s="233" t="s">
        <v>224</v>
      </c>
      <c r="D123" s="233" t="s">
        <v>153</v>
      </c>
      <c r="E123" s="234" t="s">
        <v>399</v>
      </c>
      <c r="F123" s="235" t="s">
        <v>400</v>
      </c>
      <c r="G123" s="236" t="s">
        <v>156</v>
      </c>
      <c r="H123" s="237">
        <v>380</v>
      </c>
      <c r="I123" s="238"/>
      <c r="J123" s="239">
        <f>ROUND(I123*H123,2)</f>
        <v>0</v>
      </c>
      <c r="K123" s="235" t="s">
        <v>355</v>
      </c>
      <c r="L123" s="72"/>
      <c r="M123" s="240" t="s">
        <v>21</v>
      </c>
      <c r="N123" s="241" t="s">
        <v>42</v>
      </c>
      <c r="O123" s="47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4" t="s">
        <v>158</v>
      </c>
      <c r="AT123" s="24" t="s">
        <v>153</v>
      </c>
      <c r="AU123" s="24" t="s">
        <v>81</v>
      </c>
      <c r="AY123" s="24" t="s">
        <v>151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79</v>
      </c>
      <c r="BK123" s="244">
        <f>ROUND(I123*H123,2)</f>
        <v>0</v>
      </c>
      <c r="BL123" s="24" t="s">
        <v>158</v>
      </c>
      <c r="BM123" s="24" t="s">
        <v>401</v>
      </c>
    </row>
    <row r="124" spans="2:47" s="1" customFormat="1" ht="13.5">
      <c r="B124" s="46"/>
      <c r="C124" s="74"/>
      <c r="D124" s="245" t="s">
        <v>160</v>
      </c>
      <c r="E124" s="74"/>
      <c r="F124" s="246" t="s">
        <v>402</v>
      </c>
      <c r="G124" s="74"/>
      <c r="H124" s="74"/>
      <c r="I124" s="203"/>
      <c r="J124" s="74"/>
      <c r="K124" s="74"/>
      <c r="L124" s="72"/>
      <c r="M124" s="247"/>
      <c r="N124" s="47"/>
      <c r="O124" s="47"/>
      <c r="P124" s="47"/>
      <c r="Q124" s="47"/>
      <c r="R124" s="47"/>
      <c r="S124" s="47"/>
      <c r="T124" s="95"/>
      <c r="AT124" s="24" t="s">
        <v>160</v>
      </c>
      <c r="AU124" s="24" t="s">
        <v>81</v>
      </c>
    </row>
    <row r="125" spans="2:65" s="1" customFormat="1" ht="25.5" customHeight="1">
      <c r="B125" s="46"/>
      <c r="C125" s="233" t="s">
        <v>10</v>
      </c>
      <c r="D125" s="233" t="s">
        <v>153</v>
      </c>
      <c r="E125" s="234" t="s">
        <v>403</v>
      </c>
      <c r="F125" s="235" t="s">
        <v>404</v>
      </c>
      <c r="G125" s="236" t="s">
        <v>156</v>
      </c>
      <c r="H125" s="237">
        <v>1595</v>
      </c>
      <c r="I125" s="238"/>
      <c r="J125" s="239">
        <f>ROUND(I125*H125,2)</f>
        <v>0</v>
      </c>
      <c r="K125" s="235" t="s">
        <v>355</v>
      </c>
      <c r="L125" s="72"/>
      <c r="M125" s="240" t="s">
        <v>21</v>
      </c>
      <c r="N125" s="241" t="s">
        <v>42</v>
      </c>
      <c r="O125" s="47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AR125" s="24" t="s">
        <v>158</v>
      </c>
      <c r="AT125" s="24" t="s">
        <v>153</v>
      </c>
      <c r="AU125" s="24" t="s">
        <v>81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79</v>
      </c>
      <c r="BK125" s="244">
        <f>ROUND(I125*H125,2)</f>
        <v>0</v>
      </c>
      <c r="BL125" s="24" t="s">
        <v>158</v>
      </c>
      <c r="BM125" s="24" t="s">
        <v>405</v>
      </c>
    </row>
    <row r="126" spans="2:47" s="1" customFormat="1" ht="13.5">
      <c r="B126" s="46"/>
      <c r="C126" s="74"/>
      <c r="D126" s="245" t="s">
        <v>160</v>
      </c>
      <c r="E126" s="74"/>
      <c r="F126" s="246" t="s">
        <v>406</v>
      </c>
      <c r="G126" s="74"/>
      <c r="H126" s="74"/>
      <c r="I126" s="203"/>
      <c r="J126" s="74"/>
      <c r="K126" s="74"/>
      <c r="L126" s="72"/>
      <c r="M126" s="247"/>
      <c r="N126" s="47"/>
      <c r="O126" s="47"/>
      <c r="P126" s="47"/>
      <c r="Q126" s="47"/>
      <c r="R126" s="47"/>
      <c r="S126" s="47"/>
      <c r="T126" s="95"/>
      <c r="AT126" s="24" t="s">
        <v>160</v>
      </c>
      <c r="AU126" s="24" t="s">
        <v>81</v>
      </c>
    </row>
    <row r="127" spans="2:65" s="1" customFormat="1" ht="25.5" customHeight="1">
      <c r="B127" s="46"/>
      <c r="C127" s="233" t="s">
        <v>232</v>
      </c>
      <c r="D127" s="233" t="s">
        <v>153</v>
      </c>
      <c r="E127" s="234" t="s">
        <v>407</v>
      </c>
      <c r="F127" s="235" t="s">
        <v>408</v>
      </c>
      <c r="G127" s="236" t="s">
        <v>156</v>
      </c>
      <c r="H127" s="237">
        <v>55</v>
      </c>
      <c r="I127" s="238"/>
      <c r="J127" s="239">
        <f>ROUND(I127*H127,2)</f>
        <v>0</v>
      </c>
      <c r="K127" s="235" t="s">
        <v>176</v>
      </c>
      <c r="L127" s="72"/>
      <c r="M127" s="240" t="s">
        <v>21</v>
      </c>
      <c r="N127" s="241" t="s">
        <v>42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81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79</v>
      </c>
      <c r="BK127" s="244">
        <f>ROUND(I127*H127,2)</f>
        <v>0</v>
      </c>
      <c r="BL127" s="24" t="s">
        <v>158</v>
      </c>
      <c r="BM127" s="24" t="s">
        <v>409</v>
      </c>
    </row>
    <row r="128" spans="2:65" s="1" customFormat="1" ht="38.25" customHeight="1">
      <c r="B128" s="46"/>
      <c r="C128" s="233" t="s">
        <v>236</v>
      </c>
      <c r="D128" s="233" t="s">
        <v>153</v>
      </c>
      <c r="E128" s="234" t="s">
        <v>410</v>
      </c>
      <c r="F128" s="235" t="s">
        <v>411</v>
      </c>
      <c r="G128" s="236" t="s">
        <v>156</v>
      </c>
      <c r="H128" s="237">
        <v>52</v>
      </c>
      <c r="I128" s="238"/>
      <c r="J128" s="239">
        <f>ROUND(I128*H128,2)</f>
        <v>0</v>
      </c>
      <c r="K128" s="235" t="s">
        <v>176</v>
      </c>
      <c r="L128" s="72"/>
      <c r="M128" s="240" t="s">
        <v>21</v>
      </c>
      <c r="N128" s="241" t="s">
        <v>42</v>
      </c>
      <c r="O128" s="47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AR128" s="24" t="s">
        <v>158</v>
      </c>
      <c r="AT128" s="24" t="s">
        <v>153</v>
      </c>
      <c r="AU128" s="24" t="s">
        <v>81</v>
      </c>
      <c r="AY128" s="24" t="s">
        <v>151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24" t="s">
        <v>79</v>
      </c>
      <c r="BK128" s="244">
        <f>ROUND(I128*H128,2)</f>
        <v>0</v>
      </c>
      <c r="BL128" s="24" t="s">
        <v>158</v>
      </c>
      <c r="BM128" s="24" t="s">
        <v>412</v>
      </c>
    </row>
    <row r="129" spans="2:47" s="1" customFormat="1" ht="13.5">
      <c r="B129" s="46"/>
      <c r="C129" s="74"/>
      <c r="D129" s="245" t="s">
        <v>160</v>
      </c>
      <c r="E129" s="74"/>
      <c r="F129" s="246" t="s">
        <v>413</v>
      </c>
      <c r="G129" s="74"/>
      <c r="H129" s="74"/>
      <c r="I129" s="203"/>
      <c r="J129" s="74"/>
      <c r="K129" s="74"/>
      <c r="L129" s="72"/>
      <c r="M129" s="247"/>
      <c r="N129" s="47"/>
      <c r="O129" s="47"/>
      <c r="P129" s="47"/>
      <c r="Q129" s="47"/>
      <c r="R129" s="47"/>
      <c r="S129" s="47"/>
      <c r="T129" s="95"/>
      <c r="AT129" s="24" t="s">
        <v>160</v>
      </c>
      <c r="AU129" s="24" t="s">
        <v>81</v>
      </c>
    </row>
    <row r="130" spans="2:65" s="1" customFormat="1" ht="25.5" customHeight="1">
      <c r="B130" s="46"/>
      <c r="C130" s="233" t="s">
        <v>240</v>
      </c>
      <c r="D130" s="233" t="s">
        <v>153</v>
      </c>
      <c r="E130" s="234" t="s">
        <v>414</v>
      </c>
      <c r="F130" s="235" t="s">
        <v>415</v>
      </c>
      <c r="G130" s="236" t="s">
        <v>156</v>
      </c>
      <c r="H130" s="237">
        <v>2526</v>
      </c>
      <c r="I130" s="238"/>
      <c r="J130" s="239">
        <f>ROUND(I130*H130,2)</f>
        <v>0</v>
      </c>
      <c r="K130" s="235" t="s">
        <v>355</v>
      </c>
      <c r="L130" s="72"/>
      <c r="M130" s="240" t="s">
        <v>21</v>
      </c>
      <c r="N130" s="241" t="s">
        <v>42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158</v>
      </c>
      <c r="AT130" s="24" t="s">
        <v>153</v>
      </c>
      <c r="AU130" s="24" t="s">
        <v>81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79</v>
      </c>
      <c r="BK130" s="244">
        <f>ROUND(I130*H130,2)</f>
        <v>0</v>
      </c>
      <c r="BL130" s="24" t="s">
        <v>158</v>
      </c>
      <c r="BM130" s="24" t="s">
        <v>416</v>
      </c>
    </row>
    <row r="131" spans="2:47" s="1" customFormat="1" ht="13.5">
      <c r="B131" s="46"/>
      <c r="C131" s="74"/>
      <c r="D131" s="245" t="s">
        <v>160</v>
      </c>
      <c r="E131" s="74"/>
      <c r="F131" s="246" t="s">
        <v>417</v>
      </c>
      <c r="G131" s="74"/>
      <c r="H131" s="74"/>
      <c r="I131" s="203"/>
      <c r="J131" s="74"/>
      <c r="K131" s="74"/>
      <c r="L131" s="72"/>
      <c r="M131" s="247"/>
      <c r="N131" s="47"/>
      <c r="O131" s="47"/>
      <c r="P131" s="47"/>
      <c r="Q131" s="47"/>
      <c r="R131" s="47"/>
      <c r="S131" s="47"/>
      <c r="T131" s="95"/>
      <c r="AT131" s="24" t="s">
        <v>160</v>
      </c>
      <c r="AU131" s="24" t="s">
        <v>81</v>
      </c>
    </row>
    <row r="132" spans="2:65" s="1" customFormat="1" ht="25.5" customHeight="1">
      <c r="B132" s="46"/>
      <c r="C132" s="233" t="s">
        <v>244</v>
      </c>
      <c r="D132" s="233" t="s">
        <v>153</v>
      </c>
      <c r="E132" s="234" t="s">
        <v>205</v>
      </c>
      <c r="F132" s="235" t="s">
        <v>418</v>
      </c>
      <c r="G132" s="236" t="s">
        <v>156</v>
      </c>
      <c r="H132" s="237">
        <v>2526</v>
      </c>
      <c r="I132" s="238"/>
      <c r="J132" s="239">
        <f>ROUND(I132*H132,2)</f>
        <v>0</v>
      </c>
      <c r="K132" s="235" t="s">
        <v>355</v>
      </c>
      <c r="L132" s="72"/>
      <c r="M132" s="240" t="s">
        <v>21</v>
      </c>
      <c r="N132" s="241" t="s">
        <v>42</v>
      </c>
      <c r="O132" s="47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AR132" s="24" t="s">
        <v>158</v>
      </c>
      <c r="AT132" s="24" t="s">
        <v>153</v>
      </c>
      <c r="AU132" s="24" t="s">
        <v>81</v>
      </c>
      <c r="AY132" s="24" t="s">
        <v>151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4" t="s">
        <v>79</v>
      </c>
      <c r="BK132" s="244">
        <f>ROUND(I132*H132,2)</f>
        <v>0</v>
      </c>
      <c r="BL132" s="24" t="s">
        <v>158</v>
      </c>
      <c r="BM132" s="24" t="s">
        <v>419</v>
      </c>
    </row>
    <row r="133" spans="2:47" s="1" customFormat="1" ht="13.5">
      <c r="B133" s="46"/>
      <c r="C133" s="74"/>
      <c r="D133" s="245" t="s">
        <v>160</v>
      </c>
      <c r="E133" s="74"/>
      <c r="F133" s="246" t="s">
        <v>417</v>
      </c>
      <c r="G133" s="74"/>
      <c r="H133" s="74"/>
      <c r="I133" s="203"/>
      <c r="J133" s="74"/>
      <c r="K133" s="74"/>
      <c r="L133" s="72"/>
      <c r="M133" s="247"/>
      <c r="N133" s="47"/>
      <c r="O133" s="47"/>
      <c r="P133" s="47"/>
      <c r="Q133" s="47"/>
      <c r="R133" s="47"/>
      <c r="S133" s="47"/>
      <c r="T133" s="95"/>
      <c r="AT133" s="24" t="s">
        <v>160</v>
      </c>
      <c r="AU133" s="24" t="s">
        <v>81</v>
      </c>
    </row>
    <row r="134" spans="2:65" s="1" customFormat="1" ht="38.25" customHeight="1">
      <c r="B134" s="46"/>
      <c r="C134" s="233" t="s">
        <v>249</v>
      </c>
      <c r="D134" s="233" t="s">
        <v>153</v>
      </c>
      <c r="E134" s="234" t="s">
        <v>420</v>
      </c>
      <c r="F134" s="235" t="s">
        <v>421</v>
      </c>
      <c r="G134" s="236" t="s">
        <v>156</v>
      </c>
      <c r="H134" s="237">
        <v>2526</v>
      </c>
      <c r="I134" s="238"/>
      <c r="J134" s="239">
        <f>ROUND(I134*H134,2)</f>
        <v>0</v>
      </c>
      <c r="K134" s="235" t="s">
        <v>355</v>
      </c>
      <c r="L134" s="72"/>
      <c r="M134" s="240" t="s">
        <v>21</v>
      </c>
      <c r="N134" s="241" t="s">
        <v>42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158</v>
      </c>
      <c r="AT134" s="24" t="s">
        <v>153</v>
      </c>
      <c r="AU134" s="24" t="s">
        <v>81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79</v>
      </c>
      <c r="BK134" s="244">
        <f>ROUND(I134*H134,2)</f>
        <v>0</v>
      </c>
      <c r="BL134" s="24" t="s">
        <v>158</v>
      </c>
      <c r="BM134" s="24" t="s">
        <v>422</v>
      </c>
    </row>
    <row r="135" spans="2:47" s="1" customFormat="1" ht="13.5">
      <c r="B135" s="46"/>
      <c r="C135" s="74"/>
      <c r="D135" s="245" t="s">
        <v>160</v>
      </c>
      <c r="E135" s="74"/>
      <c r="F135" s="246" t="s">
        <v>417</v>
      </c>
      <c r="G135" s="74"/>
      <c r="H135" s="74"/>
      <c r="I135" s="203"/>
      <c r="J135" s="74"/>
      <c r="K135" s="74"/>
      <c r="L135" s="72"/>
      <c r="M135" s="247"/>
      <c r="N135" s="47"/>
      <c r="O135" s="47"/>
      <c r="P135" s="47"/>
      <c r="Q135" s="47"/>
      <c r="R135" s="47"/>
      <c r="S135" s="47"/>
      <c r="T135" s="95"/>
      <c r="AT135" s="24" t="s">
        <v>160</v>
      </c>
      <c r="AU135" s="24" t="s">
        <v>81</v>
      </c>
    </row>
    <row r="136" spans="2:65" s="1" customFormat="1" ht="38.25" customHeight="1">
      <c r="B136" s="46"/>
      <c r="C136" s="233" t="s">
        <v>9</v>
      </c>
      <c r="D136" s="233" t="s">
        <v>153</v>
      </c>
      <c r="E136" s="234" t="s">
        <v>423</v>
      </c>
      <c r="F136" s="235" t="s">
        <v>424</v>
      </c>
      <c r="G136" s="236" t="s">
        <v>156</v>
      </c>
      <c r="H136" s="237">
        <v>1680</v>
      </c>
      <c r="I136" s="238"/>
      <c r="J136" s="239">
        <f>ROUND(I136*H136,2)</f>
        <v>0</v>
      </c>
      <c r="K136" s="235" t="s">
        <v>355</v>
      </c>
      <c r="L136" s="72"/>
      <c r="M136" s="240" t="s">
        <v>21</v>
      </c>
      <c r="N136" s="241" t="s">
        <v>42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158</v>
      </c>
      <c r="AT136" s="24" t="s">
        <v>153</v>
      </c>
      <c r="AU136" s="24" t="s">
        <v>81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425</v>
      </c>
    </row>
    <row r="137" spans="2:51" s="13" customFormat="1" ht="13.5">
      <c r="B137" s="273"/>
      <c r="C137" s="274"/>
      <c r="D137" s="245" t="s">
        <v>162</v>
      </c>
      <c r="E137" s="275" t="s">
        <v>21</v>
      </c>
      <c r="F137" s="276" t="s">
        <v>426</v>
      </c>
      <c r="G137" s="274"/>
      <c r="H137" s="275" t="s">
        <v>21</v>
      </c>
      <c r="I137" s="277"/>
      <c r="J137" s="274"/>
      <c r="K137" s="274"/>
      <c r="L137" s="278"/>
      <c r="M137" s="279"/>
      <c r="N137" s="280"/>
      <c r="O137" s="280"/>
      <c r="P137" s="280"/>
      <c r="Q137" s="280"/>
      <c r="R137" s="280"/>
      <c r="S137" s="280"/>
      <c r="T137" s="281"/>
      <c r="AT137" s="282" t="s">
        <v>162</v>
      </c>
      <c r="AU137" s="282" t="s">
        <v>81</v>
      </c>
      <c r="AV137" s="13" t="s">
        <v>79</v>
      </c>
      <c r="AW137" s="13" t="s">
        <v>35</v>
      </c>
      <c r="AX137" s="13" t="s">
        <v>71</v>
      </c>
      <c r="AY137" s="282" t="s">
        <v>151</v>
      </c>
    </row>
    <row r="138" spans="2:51" s="12" customFormat="1" ht="13.5">
      <c r="B138" s="248"/>
      <c r="C138" s="249"/>
      <c r="D138" s="245" t="s">
        <v>162</v>
      </c>
      <c r="E138" s="250" t="s">
        <v>21</v>
      </c>
      <c r="F138" s="251" t="s">
        <v>427</v>
      </c>
      <c r="G138" s="249"/>
      <c r="H138" s="252">
        <v>1595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162</v>
      </c>
      <c r="AU138" s="258" t="s">
        <v>81</v>
      </c>
      <c r="AV138" s="12" t="s">
        <v>81</v>
      </c>
      <c r="AW138" s="12" t="s">
        <v>35</v>
      </c>
      <c r="AX138" s="12" t="s">
        <v>71</v>
      </c>
      <c r="AY138" s="258" t="s">
        <v>151</v>
      </c>
    </row>
    <row r="139" spans="2:51" s="13" customFormat="1" ht="13.5">
      <c r="B139" s="273"/>
      <c r="C139" s="274"/>
      <c r="D139" s="245" t="s">
        <v>162</v>
      </c>
      <c r="E139" s="275" t="s">
        <v>21</v>
      </c>
      <c r="F139" s="276" t="s">
        <v>428</v>
      </c>
      <c r="G139" s="274"/>
      <c r="H139" s="275" t="s">
        <v>21</v>
      </c>
      <c r="I139" s="277"/>
      <c r="J139" s="274"/>
      <c r="K139" s="274"/>
      <c r="L139" s="278"/>
      <c r="M139" s="279"/>
      <c r="N139" s="280"/>
      <c r="O139" s="280"/>
      <c r="P139" s="280"/>
      <c r="Q139" s="280"/>
      <c r="R139" s="280"/>
      <c r="S139" s="280"/>
      <c r="T139" s="281"/>
      <c r="AT139" s="282" t="s">
        <v>162</v>
      </c>
      <c r="AU139" s="282" t="s">
        <v>81</v>
      </c>
      <c r="AV139" s="13" t="s">
        <v>79</v>
      </c>
      <c r="AW139" s="13" t="s">
        <v>35</v>
      </c>
      <c r="AX139" s="13" t="s">
        <v>71</v>
      </c>
      <c r="AY139" s="282" t="s">
        <v>151</v>
      </c>
    </row>
    <row r="140" spans="2:51" s="12" customFormat="1" ht="13.5">
      <c r="B140" s="248"/>
      <c r="C140" s="249"/>
      <c r="D140" s="245" t="s">
        <v>162</v>
      </c>
      <c r="E140" s="250" t="s">
        <v>21</v>
      </c>
      <c r="F140" s="251" t="s">
        <v>429</v>
      </c>
      <c r="G140" s="249"/>
      <c r="H140" s="252">
        <v>85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162</v>
      </c>
      <c r="AU140" s="258" t="s">
        <v>81</v>
      </c>
      <c r="AV140" s="12" t="s">
        <v>81</v>
      </c>
      <c r="AW140" s="12" t="s">
        <v>35</v>
      </c>
      <c r="AX140" s="12" t="s">
        <v>71</v>
      </c>
      <c r="AY140" s="258" t="s">
        <v>151</v>
      </c>
    </row>
    <row r="141" spans="2:51" s="14" customFormat="1" ht="13.5">
      <c r="B141" s="283"/>
      <c r="C141" s="284"/>
      <c r="D141" s="245" t="s">
        <v>162</v>
      </c>
      <c r="E141" s="285" t="s">
        <v>21</v>
      </c>
      <c r="F141" s="286" t="s">
        <v>430</v>
      </c>
      <c r="G141" s="284"/>
      <c r="H141" s="287">
        <v>1680</v>
      </c>
      <c r="I141" s="288"/>
      <c r="J141" s="284"/>
      <c r="K141" s="284"/>
      <c r="L141" s="289"/>
      <c r="M141" s="290"/>
      <c r="N141" s="291"/>
      <c r="O141" s="291"/>
      <c r="P141" s="291"/>
      <c r="Q141" s="291"/>
      <c r="R141" s="291"/>
      <c r="S141" s="291"/>
      <c r="T141" s="292"/>
      <c r="AT141" s="293" t="s">
        <v>162</v>
      </c>
      <c r="AU141" s="293" t="s">
        <v>81</v>
      </c>
      <c r="AV141" s="14" t="s">
        <v>158</v>
      </c>
      <c r="AW141" s="14" t="s">
        <v>35</v>
      </c>
      <c r="AX141" s="14" t="s">
        <v>79</v>
      </c>
      <c r="AY141" s="293" t="s">
        <v>151</v>
      </c>
    </row>
    <row r="142" spans="2:65" s="1" customFormat="1" ht="25.5" customHeight="1">
      <c r="B142" s="46"/>
      <c r="C142" s="233" t="s">
        <v>258</v>
      </c>
      <c r="D142" s="233" t="s">
        <v>153</v>
      </c>
      <c r="E142" s="234" t="s">
        <v>431</v>
      </c>
      <c r="F142" s="235" t="s">
        <v>432</v>
      </c>
      <c r="G142" s="236" t="s">
        <v>156</v>
      </c>
      <c r="H142" s="237">
        <v>2526</v>
      </c>
      <c r="I142" s="238"/>
      <c r="J142" s="239">
        <f>ROUND(I142*H142,2)</f>
        <v>0</v>
      </c>
      <c r="K142" s="235" t="s">
        <v>355</v>
      </c>
      <c r="L142" s="72"/>
      <c r="M142" s="240" t="s">
        <v>21</v>
      </c>
      <c r="N142" s="241" t="s">
        <v>42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81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79</v>
      </c>
      <c r="BK142" s="244">
        <f>ROUND(I142*H142,2)</f>
        <v>0</v>
      </c>
      <c r="BL142" s="24" t="s">
        <v>158</v>
      </c>
      <c r="BM142" s="24" t="s">
        <v>433</v>
      </c>
    </row>
    <row r="143" spans="2:47" s="1" customFormat="1" ht="13.5">
      <c r="B143" s="46"/>
      <c r="C143" s="74"/>
      <c r="D143" s="245" t="s">
        <v>160</v>
      </c>
      <c r="E143" s="74"/>
      <c r="F143" s="246" t="s">
        <v>417</v>
      </c>
      <c r="G143" s="74"/>
      <c r="H143" s="74"/>
      <c r="I143" s="203"/>
      <c r="J143" s="74"/>
      <c r="K143" s="74"/>
      <c r="L143" s="72"/>
      <c r="M143" s="247"/>
      <c r="N143" s="47"/>
      <c r="O143" s="47"/>
      <c r="P143" s="47"/>
      <c r="Q143" s="47"/>
      <c r="R143" s="47"/>
      <c r="S143" s="47"/>
      <c r="T143" s="95"/>
      <c r="AT143" s="24" t="s">
        <v>160</v>
      </c>
      <c r="AU143" s="24" t="s">
        <v>81</v>
      </c>
    </row>
    <row r="144" spans="2:65" s="1" customFormat="1" ht="25.5" customHeight="1">
      <c r="B144" s="46"/>
      <c r="C144" s="233" t="s">
        <v>263</v>
      </c>
      <c r="D144" s="233" t="s">
        <v>153</v>
      </c>
      <c r="E144" s="234" t="s">
        <v>434</v>
      </c>
      <c r="F144" s="235" t="s">
        <v>435</v>
      </c>
      <c r="G144" s="236" t="s">
        <v>156</v>
      </c>
      <c r="H144" s="237">
        <v>85</v>
      </c>
      <c r="I144" s="238"/>
      <c r="J144" s="239">
        <f>ROUND(I144*H144,2)</f>
        <v>0</v>
      </c>
      <c r="K144" s="235" t="s">
        <v>355</v>
      </c>
      <c r="L144" s="72"/>
      <c r="M144" s="240" t="s">
        <v>21</v>
      </c>
      <c r="N144" s="241" t="s">
        <v>42</v>
      </c>
      <c r="O144" s="47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AR144" s="24" t="s">
        <v>158</v>
      </c>
      <c r="AT144" s="24" t="s">
        <v>153</v>
      </c>
      <c r="AU144" s="24" t="s">
        <v>81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79</v>
      </c>
      <c r="BK144" s="244">
        <f>ROUND(I144*H144,2)</f>
        <v>0</v>
      </c>
      <c r="BL144" s="24" t="s">
        <v>158</v>
      </c>
      <c r="BM144" s="24" t="s">
        <v>436</v>
      </c>
    </row>
    <row r="145" spans="2:47" s="1" customFormat="1" ht="13.5">
      <c r="B145" s="46"/>
      <c r="C145" s="74"/>
      <c r="D145" s="245" t="s">
        <v>160</v>
      </c>
      <c r="E145" s="74"/>
      <c r="F145" s="246" t="s">
        <v>437</v>
      </c>
      <c r="G145" s="74"/>
      <c r="H145" s="74"/>
      <c r="I145" s="203"/>
      <c r="J145" s="74"/>
      <c r="K145" s="74"/>
      <c r="L145" s="72"/>
      <c r="M145" s="247"/>
      <c r="N145" s="47"/>
      <c r="O145" s="47"/>
      <c r="P145" s="47"/>
      <c r="Q145" s="47"/>
      <c r="R145" s="47"/>
      <c r="S145" s="47"/>
      <c r="T145" s="95"/>
      <c r="AT145" s="24" t="s">
        <v>160</v>
      </c>
      <c r="AU145" s="24" t="s">
        <v>81</v>
      </c>
    </row>
    <row r="146" spans="2:65" s="1" customFormat="1" ht="38.25" customHeight="1">
      <c r="B146" s="46"/>
      <c r="C146" s="233" t="s">
        <v>268</v>
      </c>
      <c r="D146" s="233" t="s">
        <v>153</v>
      </c>
      <c r="E146" s="234" t="s">
        <v>438</v>
      </c>
      <c r="F146" s="235" t="s">
        <v>439</v>
      </c>
      <c r="G146" s="236" t="s">
        <v>156</v>
      </c>
      <c r="H146" s="237">
        <v>55</v>
      </c>
      <c r="I146" s="238"/>
      <c r="J146" s="239">
        <f>ROUND(I146*H146,2)</f>
        <v>0</v>
      </c>
      <c r="K146" s="235" t="s">
        <v>355</v>
      </c>
      <c r="L146" s="72"/>
      <c r="M146" s="240" t="s">
        <v>21</v>
      </c>
      <c r="N146" s="241" t="s">
        <v>42</v>
      </c>
      <c r="O146" s="47"/>
      <c r="P146" s="242">
        <f>O146*H146</f>
        <v>0</v>
      </c>
      <c r="Q146" s="242">
        <v>0.19536</v>
      </c>
      <c r="R146" s="242">
        <f>Q146*H146</f>
        <v>10.7448</v>
      </c>
      <c r="S146" s="242">
        <v>0</v>
      </c>
      <c r="T146" s="243">
        <f>S146*H146</f>
        <v>0</v>
      </c>
      <c r="AR146" s="24" t="s">
        <v>158</v>
      </c>
      <c r="AT146" s="24" t="s">
        <v>153</v>
      </c>
      <c r="AU146" s="24" t="s">
        <v>81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79</v>
      </c>
      <c r="BK146" s="244">
        <f>ROUND(I146*H146,2)</f>
        <v>0</v>
      </c>
      <c r="BL146" s="24" t="s">
        <v>158</v>
      </c>
      <c r="BM146" s="24" t="s">
        <v>440</v>
      </c>
    </row>
    <row r="147" spans="2:47" s="1" customFormat="1" ht="13.5">
      <c r="B147" s="46"/>
      <c r="C147" s="74"/>
      <c r="D147" s="245" t="s">
        <v>160</v>
      </c>
      <c r="E147" s="74"/>
      <c r="F147" s="246" t="s">
        <v>413</v>
      </c>
      <c r="G147" s="74"/>
      <c r="H147" s="74"/>
      <c r="I147" s="203"/>
      <c r="J147" s="74"/>
      <c r="K147" s="74"/>
      <c r="L147" s="72"/>
      <c r="M147" s="247"/>
      <c r="N147" s="47"/>
      <c r="O147" s="47"/>
      <c r="P147" s="47"/>
      <c r="Q147" s="47"/>
      <c r="R147" s="47"/>
      <c r="S147" s="47"/>
      <c r="T147" s="95"/>
      <c r="AT147" s="24" t="s">
        <v>160</v>
      </c>
      <c r="AU147" s="24" t="s">
        <v>81</v>
      </c>
    </row>
    <row r="148" spans="2:65" s="1" customFormat="1" ht="16.5" customHeight="1">
      <c r="B148" s="46"/>
      <c r="C148" s="259" t="s">
        <v>273</v>
      </c>
      <c r="D148" s="259" t="s">
        <v>189</v>
      </c>
      <c r="E148" s="260" t="s">
        <v>441</v>
      </c>
      <c r="F148" s="261" t="s">
        <v>442</v>
      </c>
      <c r="G148" s="262" t="s">
        <v>192</v>
      </c>
      <c r="H148" s="263">
        <v>11.957</v>
      </c>
      <c r="I148" s="264"/>
      <c r="J148" s="265">
        <f>ROUND(I148*H148,2)</f>
        <v>0</v>
      </c>
      <c r="K148" s="261" t="s">
        <v>355</v>
      </c>
      <c r="L148" s="266"/>
      <c r="M148" s="267" t="s">
        <v>21</v>
      </c>
      <c r="N148" s="268" t="s">
        <v>42</v>
      </c>
      <c r="O148" s="47"/>
      <c r="P148" s="242">
        <f>O148*H148</f>
        <v>0</v>
      </c>
      <c r="Q148" s="242">
        <v>1</v>
      </c>
      <c r="R148" s="242">
        <f>Q148*H148</f>
        <v>11.957</v>
      </c>
      <c r="S148" s="242">
        <v>0</v>
      </c>
      <c r="T148" s="243">
        <f>S148*H148</f>
        <v>0</v>
      </c>
      <c r="AR148" s="24" t="s">
        <v>193</v>
      </c>
      <c r="AT148" s="24" t="s">
        <v>189</v>
      </c>
      <c r="AU148" s="24" t="s">
        <v>81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158</v>
      </c>
      <c r="BM148" s="24" t="s">
        <v>443</v>
      </c>
    </row>
    <row r="149" spans="2:47" s="1" customFormat="1" ht="13.5">
      <c r="B149" s="46"/>
      <c r="C149" s="74"/>
      <c r="D149" s="245" t="s">
        <v>160</v>
      </c>
      <c r="E149" s="74"/>
      <c r="F149" s="246" t="s">
        <v>444</v>
      </c>
      <c r="G149" s="74"/>
      <c r="H149" s="74"/>
      <c r="I149" s="203"/>
      <c r="J149" s="74"/>
      <c r="K149" s="74"/>
      <c r="L149" s="72"/>
      <c r="M149" s="247"/>
      <c r="N149" s="47"/>
      <c r="O149" s="47"/>
      <c r="P149" s="47"/>
      <c r="Q149" s="47"/>
      <c r="R149" s="47"/>
      <c r="S149" s="47"/>
      <c r="T149" s="95"/>
      <c r="AT149" s="24" t="s">
        <v>160</v>
      </c>
      <c r="AU149" s="24" t="s">
        <v>81</v>
      </c>
    </row>
    <row r="150" spans="2:51" s="12" customFormat="1" ht="13.5">
      <c r="B150" s="248"/>
      <c r="C150" s="249"/>
      <c r="D150" s="245" t="s">
        <v>162</v>
      </c>
      <c r="E150" s="250" t="s">
        <v>21</v>
      </c>
      <c r="F150" s="251" t="s">
        <v>445</v>
      </c>
      <c r="G150" s="249"/>
      <c r="H150" s="252">
        <v>11.957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162</v>
      </c>
      <c r="AU150" s="258" t="s">
        <v>81</v>
      </c>
      <c r="AV150" s="12" t="s">
        <v>81</v>
      </c>
      <c r="AW150" s="12" t="s">
        <v>35</v>
      </c>
      <c r="AX150" s="12" t="s">
        <v>79</v>
      </c>
      <c r="AY150" s="258" t="s">
        <v>151</v>
      </c>
    </row>
    <row r="151" spans="2:65" s="1" customFormat="1" ht="38.25" customHeight="1">
      <c r="B151" s="46"/>
      <c r="C151" s="233" t="s">
        <v>278</v>
      </c>
      <c r="D151" s="233" t="s">
        <v>153</v>
      </c>
      <c r="E151" s="234" t="s">
        <v>446</v>
      </c>
      <c r="F151" s="235" t="s">
        <v>447</v>
      </c>
      <c r="G151" s="236" t="s">
        <v>156</v>
      </c>
      <c r="H151" s="237">
        <v>7</v>
      </c>
      <c r="I151" s="238"/>
      <c r="J151" s="239">
        <f>ROUND(I151*H151,2)</f>
        <v>0</v>
      </c>
      <c r="K151" s="235" t="s">
        <v>355</v>
      </c>
      <c r="L151" s="72"/>
      <c r="M151" s="240" t="s">
        <v>21</v>
      </c>
      <c r="N151" s="241" t="s">
        <v>42</v>
      </c>
      <c r="O151" s="47"/>
      <c r="P151" s="242">
        <f>O151*H151</f>
        <v>0</v>
      </c>
      <c r="Q151" s="242">
        <v>0.1837</v>
      </c>
      <c r="R151" s="242">
        <f>Q151*H151</f>
        <v>1.2859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81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79</v>
      </c>
      <c r="BK151" s="244">
        <f>ROUND(I151*H151,2)</f>
        <v>0</v>
      </c>
      <c r="BL151" s="24" t="s">
        <v>158</v>
      </c>
      <c r="BM151" s="24" t="s">
        <v>448</v>
      </c>
    </row>
    <row r="152" spans="2:47" s="1" customFormat="1" ht="13.5">
      <c r="B152" s="46"/>
      <c r="C152" s="74"/>
      <c r="D152" s="245" t="s">
        <v>160</v>
      </c>
      <c r="E152" s="74"/>
      <c r="F152" s="246" t="s">
        <v>449</v>
      </c>
      <c r="G152" s="74"/>
      <c r="H152" s="74"/>
      <c r="I152" s="203"/>
      <c r="J152" s="74"/>
      <c r="K152" s="74"/>
      <c r="L152" s="72"/>
      <c r="M152" s="247"/>
      <c r="N152" s="47"/>
      <c r="O152" s="47"/>
      <c r="P152" s="47"/>
      <c r="Q152" s="47"/>
      <c r="R152" s="47"/>
      <c r="S152" s="47"/>
      <c r="T152" s="95"/>
      <c r="AT152" s="24" t="s">
        <v>160</v>
      </c>
      <c r="AU152" s="24" t="s">
        <v>81</v>
      </c>
    </row>
    <row r="153" spans="2:65" s="1" customFormat="1" ht="16.5" customHeight="1">
      <c r="B153" s="46"/>
      <c r="C153" s="259" t="s">
        <v>283</v>
      </c>
      <c r="D153" s="259" t="s">
        <v>189</v>
      </c>
      <c r="E153" s="260" t="s">
        <v>450</v>
      </c>
      <c r="F153" s="261" t="s">
        <v>451</v>
      </c>
      <c r="G153" s="262" t="s">
        <v>192</v>
      </c>
      <c r="H153" s="263">
        <v>1.4</v>
      </c>
      <c r="I153" s="264"/>
      <c r="J153" s="265">
        <f>ROUND(I153*H153,2)</f>
        <v>0</v>
      </c>
      <c r="K153" s="261" t="s">
        <v>355</v>
      </c>
      <c r="L153" s="266"/>
      <c r="M153" s="267" t="s">
        <v>21</v>
      </c>
      <c r="N153" s="268" t="s">
        <v>42</v>
      </c>
      <c r="O153" s="47"/>
      <c r="P153" s="242">
        <f>O153*H153</f>
        <v>0</v>
      </c>
      <c r="Q153" s="242">
        <v>1</v>
      </c>
      <c r="R153" s="242">
        <f>Q153*H153</f>
        <v>1.4</v>
      </c>
      <c r="S153" s="242">
        <v>0</v>
      </c>
      <c r="T153" s="243">
        <f>S153*H153</f>
        <v>0</v>
      </c>
      <c r="AR153" s="24" t="s">
        <v>193</v>
      </c>
      <c r="AT153" s="24" t="s">
        <v>189</v>
      </c>
      <c r="AU153" s="24" t="s">
        <v>81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79</v>
      </c>
      <c r="BK153" s="244">
        <f>ROUND(I153*H153,2)</f>
        <v>0</v>
      </c>
      <c r="BL153" s="24" t="s">
        <v>158</v>
      </c>
      <c r="BM153" s="24" t="s">
        <v>452</v>
      </c>
    </row>
    <row r="154" spans="2:51" s="12" customFormat="1" ht="13.5">
      <c r="B154" s="248"/>
      <c r="C154" s="249"/>
      <c r="D154" s="245" t="s">
        <v>162</v>
      </c>
      <c r="E154" s="250" t="s">
        <v>21</v>
      </c>
      <c r="F154" s="251" t="s">
        <v>453</v>
      </c>
      <c r="G154" s="249"/>
      <c r="H154" s="252">
        <v>1.4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162</v>
      </c>
      <c r="AU154" s="258" t="s">
        <v>81</v>
      </c>
      <c r="AV154" s="12" t="s">
        <v>81</v>
      </c>
      <c r="AW154" s="12" t="s">
        <v>35</v>
      </c>
      <c r="AX154" s="12" t="s">
        <v>79</v>
      </c>
      <c r="AY154" s="258" t="s">
        <v>151</v>
      </c>
    </row>
    <row r="155" spans="2:65" s="1" customFormat="1" ht="51" customHeight="1">
      <c r="B155" s="46"/>
      <c r="C155" s="233" t="s">
        <v>287</v>
      </c>
      <c r="D155" s="233" t="s">
        <v>153</v>
      </c>
      <c r="E155" s="234" t="s">
        <v>454</v>
      </c>
      <c r="F155" s="235" t="s">
        <v>455</v>
      </c>
      <c r="G155" s="236" t="s">
        <v>156</v>
      </c>
      <c r="H155" s="237">
        <v>409</v>
      </c>
      <c r="I155" s="238"/>
      <c r="J155" s="239">
        <f>ROUND(I155*H155,2)</f>
        <v>0</v>
      </c>
      <c r="K155" s="235" t="s">
        <v>355</v>
      </c>
      <c r="L155" s="72"/>
      <c r="M155" s="240" t="s">
        <v>21</v>
      </c>
      <c r="N155" s="241" t="s">
        <v>42</v>
      </c>
      <c r="O155" s="47"/>
      <c r="P155" s="242">
        <f>O155*H155</f>
        <v>0</v>
      </c>
      <c r="Q155" s="242">
        <v>0.08425</v>
      </c>
      <c r="R155" s="242">
        <f>Q155*H155</f>
        <v>34.45825</v>
      </c>
      <c r="S155" s="242">
        <v>0</v>
      </c>
      <c r="T155" s="243">
        <f>S155*H155</f>
        <v>0</v>
      </c>
      <c r="AR155" s="24" t="s">
        <v>158</v>
      </c>
      <c r="AT155" s="24" t="s">
        <v>153</v>
      </c>
      <c r="AU155" s="24" t="s">
        <v>81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79</v>
      </c>
      <c r="BK155" s="244">
        <f>ROUND(I155*H155,2)</f>
        <v>0</v>
      </c>
      <c r="BL155" s="24" t="s">
        <v>158</v>
      </c>
      <c r="BM155" s="24" t="s">
        <v>456</v>
      </c>
    </row>
    <row r="156" spans="2:51" s="12" customFormat="1" ht="13.5">
      <c r="B156" s="248"/>
      <c r="C156" s="249"/>
      <c r="D156" s="245" t="s">
        <v>162</v>
      </c>
      <c r="E156" s="250" t="s">
        <v>21</v>
      </c>
      <c r="F156" s="251" t="s">
        <v>457</v>
      </c>
      <c r="G156" s="249"/>
      <c r="H156" s="252">
        <v>409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162</v>
      </c>
      <c r="AU156" s="258" t="s">
        <v>81</v>
      </c>
      <c r="AV156" s="12" t="s">
        <v>81</v>
      </c>
      <c r="AW156" s="12" t="s">
        <v>35</v>
      </c>
      <c r="AX156" s="12" t="s">
        <v>79</v>
      </c>
      <c r="AY156" s="258" t="s">
        <v>151</v>
      </c>
    </row>
    <row r="157" spans="2:65" s="1" customFormat="1" ht="16.5" customHeight="1">
      <c r="B157" s="46"/>
      <c r="C157" s="259" t="s">
        <v>291</v>
      </c>
      <c r="D157" s="259" t="s">
        <v>189</v>
      </c>
      <c r="E157" s="260" t="s">
        <v>458</v>
      </c>
      <c r="F157" s="261" t="s">
        <v>459</v>
      </c>
      <c r="G157" s="262" t="s">
        <v>156</v>
      </c>
      <c r="H157" s="263">
        <v>215</v>
      </c>
      <c r="I157" s="264"/>
      <c r="J157" s="265">
        <f>ROUND(I157*H157,2)</f>
        <v>0</v>
      </c>
      <c r="K157" s="261" t="s">
        <v>355</v>
      </c>
      <c r="L157" s="266"/>
      <c r="M157" s="267" t="s">
        <v>21</v>
      </c>
      <c r="N157" s="268" t="s">
        <v>42</v>
      </c>
      <c r="O157" s="47"/>
      <c r="P157" s="242">
        <f>O157*H157</f>
        <v>0</v>
      </c>
      <c r="Q157" s="242">
        <v>0.131</v>
      </c>
      <c r="R157" s="242">
        <f>Q157*H157</f>
        <v>28.165000000000003</v>
      </c>
      <c r="S157" s="242">
        <v>0</v>
      </c>
      <c r="T157" s="243">
        <f>S157*H157</f>
        <v>0</v>
      </c>
      <c r="AR157" s="24" t="s">
        <v>193</v>
      </c>
      <c r="AT157" s="24" t="s">
        <v>189</v>
      </c>
      <c r="AU157" s="24" t="s">
        <v>81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79</v>
      </c>
      <c r="BK157" s="244">
        <f>ROUND(I157*H157,2)</f>
        <v>0</v>
      </c>
      <c r="BL157" s="24" t="s">
        <v>158</v>
      </c>
      <c r="BM157" s="24" t="s">
        <v>460</v>
      </c>
    </row>
    <row r="158" spans="2:47" s="1" customFormat="1" ht="13.5">
      <c r="B158" s="46"/>
      <c r="C158" s="74"/>
      <c r="D158" s="245" t="s">
        <v>160</v>
      </c>
      <c r="E158" s="74"/>
      <c r="F158" s="246" t="s">
        <v>461</v>
      </c>
      <c r="G158" s="74"/>
      <c r="H158" s="74"/>
      <c r="I158" s="203"/>
      <c r="J158" s="74"/>
      <c r="K158" s="74"/>
      <c r="L158" s="72"/>
      <c r="M158" s="247"/>
      <c r="N158" s="47"/>
      <c r="O158" s="47"/>
      <c r="P158" s="47"/>
      <c r="Q158" s="47"/>
      <c r="R158" s="47"/>
      <c r="S158" s="47"/>
      <c r="T158" s="95"/>
      <c r="AT158" s="24" t="s">
        <v>160</v>
      </c>
      <c r="AU158" s="24" t="s">
        <v>81</v>
      </c>
    </row>
    <row r="159" spans="2:65" s="1" customFormat="1" ht="16.5" customHeight="1">
      <c r="B159" s="46"/>
      <c r="C159" s="259" t="s">
        <v>295</v>
      </c>
      <c r="D159" s="259" t="s">
        <v>189</v>
      </c>
      <c r="E159" s="260" t="s">
        <v>462</v>
      </c>
      <c r="F159" s="261" t="s">
        <v>463</v>
      </c>
      <c r="G159" s="262" t="s">
        <v>156</v>
      </c>
      <c r="H159" s="263">
        <v>19</v>
      </c>
      <c r="I159" s="264"/>
      <c r="J159" s="265">
        <f>ROUND(I159*H159,2)</f>
        <v>0</v>
      </c>
      <c r="K159" s="261" t="s">
        <v>355</v>
      </c>
      <c r="L159" s="266"/>
      <c r="M159" s="267" t="s">
        <v>21</v>
      </c>
      <c r="N159" s="268" t="s">
        <v>42</v>
      </c>
      <c r="O159" s="47"/>
      <c r="P159" s="242">
        <f>O159*H159</f>
        <v>0</v>
      </c>
      <c r="Q159" s="242">
        <v>0.131</v>
      </c>
      <c r="R159" s="242">
        <f>Q159*H159</f>
        <v>2.489</v>
      </c>
      <c r="S159" s="242">
        <v>0</v>
      </c>
      <c r="T159" s="243">
        <f>S159*H159</f>
        <v>0</v>
      </c>
      <c r="AR159" s="24" t="s">
        <v>193</v>
      </c>
      <c r="AT159" s="24" t="s">
        <v>189</v>
      </c>
      <c r="AU159" s="24" t="s">
        <v>81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79</v>
      </c>
      <c r="BK159" s="244">
        <f>ROUND(I159*H159,2)</f>
        <v>0</v>
      </c>
      <c r="BL159" s="24" t="s">
        <v>158</v>
      </c>
      <c r="BM159" s="24" t="s">
        <v>464</v>
      </c>
    </row>
    <row r="160" spans="2:47" s="1" customFormat="1" ht="13.5">
      <c r="B160" s="46"/>
      <c r="C160" s="74"/>
      <c r="D160" s="245" t="s">
        <v>160</v>
      </c>
      <c r="E160" s="74"/>
      <c r="F160" s="246" t="s">
        <v>465</v>
      </c>
      <c r="G160" s="74"/>
      <c r="H160" s="74"/>
      <c r="I160" s="203"/>
      <c r="J160" s="74"/>
      <c r="K160" s="74"/>
      <c r="L160" s="72"/>
      <c r="M160" s="247"/>
      <c r="N160" s="47"/>
      <c r="O160" s="47"/>
      <c r="P160" s="47"/>
      <c r="Q160" s="47"/>
      <c r="R160" s="47"/>
      <c r="S160" s="47"/>
      <c r="T160" s="95"/>
      <c r="AT160" s="24" t="s">
        <v>160</v>
      </c>
      <c r="AU160" s="24" t="s">
        <v>81</v>
      </c>
    </row>
    <row r="161" spans="2:65" s="1" customFormat="1" ht="16.5" customHeight="1">
      <c r="B161" s="46"/>
      <c r="C161" s="259" t="s">
        <v>302</v>
      </c>
      <c r="D161" s="259" t="s">
        <v>189</v>
      </c>
      <c r="E161" s="260" t="s">
        <v>466</v>
      </c>
      <c r="F161" s="261" t="s">
        <v>467</v>
      </c>
      <c r="G161" s="262" t="s">
        <v>156</v>
      </c>
      <c r="H161" s="263">
        <v>175</v>
      </c>
      <c r="I161" s="264"/>
      <c r="J161" s="265">
        <f>ROUND(I161*H161,2)</f>
        <v>0</v>
      </c>
      <c r="K161" s="261" t="s">
        <v>355</v>
      </c>
      <c r="L161" s="266"/>
      <c r="M161" s="267" t="s">
        <v>21</v>
      </c>
      <c r="N161" s="268" t="s">
        <v>42</v>
      </c>
      <c r="O161" s="47"/>
      <c r="P161" s="242">
        <f>O161*H161</f>
        <v>0</v>
      </c>
      <c r="Q161" s="242">
        <v>0.131</v>
      </c>
      <c r="R161" s="242">
        <f>Q161*H161</f>
        <v>22.925</v>
      </c>
      <c r="S161" s="242">
        <v>0</v>
      </c>
      <c r="T161" s="243">
        <f>S161*H161</f>
        <v>0</v>
      </c>
      <c r="AR161" s="24" t="s">
        <v>193</v>
      </c>
      <c r="AT161" s="24" t="s">
        <v>189</v>
      </c>
      <c r="AU161" s="24" t="s">
        <v>81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79</v>
      </c>
      <c r="BK161" s="244">
        <f>ROUND(I161*H161,2)</f>
        <v>0</v>
      </c>
      <c r="BL161" s="24" t="s">
        <v>158</v>
      </c>
      <c r="BM161" s="24" t="s">
        <v>468</v>
      </c>
    </row>
    <row r="162" spans="2:47" s="1" customFormat="1" ht="13.5">
      <c r="B162" s="46"/>
      <c r="C162" s="74"/>
      <c r="D162" s="245" t="s">
        <v>160</v>
      </c>
      <c r="E162" s="74"/>
      <c r="F162" s="246" t="s">
        <v>469</v>
      </c>
      <c r="G162" s="74"/>
      <c r="H162" s="74"/>
      <c r="I162" s="203"/>
      <c r="J162" s="74"/>
      <c r="K162" s="74"/>
      <c r="L162" s="72"/>
      <c r="M162" s="247"/>
      <c r="N162" s="47"/>
      <c r="O162" s="47"/>
      <c r="P162" s="47"/>
      <c r="Q162" s="47"/>
      <c r="R162" s="47"/>
      <c r="S162" s="47"/>
      <c r="T162" s="95"/>
      <c r="AT162" s="24" t="s">
        <v>160</v>
      </c>
      <c r="AU162" s="24" t="s">
        <v>81</v>
      </c>
    </row>
    <row r="163" spans="2:65" s="1" customFormat="1" ht="51" customHeight="1">
      <c r="B163" s="46"/>
      <c r="C163" s="233" t="s">
        <v>309</v>
      </c>
      <c r="D163" s="233" t="s">
        <v>153</v>
      </c>
      <c r="E163" s="234" t="s">
        <v>470</v>
      </c>
      <c r="F163" s="235" t="s">
        <v>471</v>
      </c>
      <c r="G163" s="236" t="s">
        <v>156</v>
      </c>
      <c r="H163" s="237">
        <v>55</v>
      </c>
      <c r="I163" s="238"/>
      <c r="J163" s="239">
        <f>ROUND(I163*H163,2)</f>
        <v>0</v>
      </c>
      <c r="K163" s="235" t="s">
        <v>355</v>
      </c>
      <c r="L163" s="72"/>
      <c r="M163" s="240" t="s">
        <v>21</v>
      </c>
      <c r="N163" s="241" t="s">
        <v>42</v>
      </c>
      <c r="O163" s="47"/>
      <c r="P163" s="242">
        <f>O163*H163</f>
        <v>0</v>
      </c>
      <c r="Q163" s="242">
        <v>0.101</v>
      </c>
      <c r="R163" s="242">
        <f>Q163*H163</f>
        <v>5.555000000000001</v>
      </c>
      <c r="S163" s="242">
        <v>0</v>
      </c>
      <c r="T163" s="243">
        <f>S163*H163</f>
        <v>0</v>
      </c>
      <c r="AR163" s="24" t="s">
        <v>158</v>
      </c>
      <c r="AT163" s="24" t="s">
        <v>153</v>
      </c>
      <c r="AU163" s="24" t="s">
        <v>81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79</v>
      </c>
      <c r="BK163" s="244">
        <f>ROUND(I163*H163,2)</f>
        <v>0</v>
      </c>
      <c r="BL163" s="24" t="s">
        <v>158</v>
      </c>
      <c r="BM163" s="24" t="s">
        <v>472</v>
      </c>
    </row>
    <row r="164" spans="2:47" s="1" customFormat="1" ht="13.5">
      <c r="B164" s="46"/>
      <c r="C164" s="74"/>
      <c r="D164" s="245" t="s">
        <v>160</v>
      </c>
      <c r="E164" s="74"/>
      <c r="F164" s="246" t="s">
        <v>473</v>
      </c>
      <c r="G164" s="74"/>
      <c r="H164" s="74"/>
      <c r="I164" s="203"/>
      <c r="J164" s="74"/>
      <c r="K164" s="74"/>
      <c r="L164" s="72"/>
      <c r="M164" s="247"/>
      <c r="N164" s="47"/>
      <c r="O164" s="47"/>
      <c r="P164" s="47"/>
      <c r="Q164" s="47"/>
      <c r="R164" s="47"/>
      <c r="S164" s="47"/>
      <c r="T164" s="95"/>
      <c r="AT164" s="24" t="s">
        <v>160</v>
      </c>
      <c r="AU164" s="24" t="s">
        <v>81</v>
      </c>
    </row>
    <row r="165" spans="2:65" s="1" customFormat="1" ht="25.5" customHeight="1">
      <c r="B165" s="46"/>
      <c r="C165" s="233" t="s">
        <v>317</v>
      </c>
      <c r="D165" s="233" t="s">
        <v>153</v>
      </c>
      <c r="E165" s="234" t="s">
        <v>474</v>
      </c>
      <c r="F165" s="235" t="s">
        <v>475</v>
      </c>
      <c r="G165" s="236" t="s">
        <v>21</v>
      </c>
      <c r="H165" s="237">
        <v>4</v>
      </c>
      <c r="I165" s="238"/>
      <c r="J165" s="239">
        <f>ROUND(I165*H165,2)</f>
        <v>0</v>
      </c>
      <c r="K165" s="235" t="s">
        <v>21</v>
      </c>
      <c r="L165" s="72"/>
      <c r="M165" s="240" t="s">
        <v>21</v>
      </c>
      <c r="N165" s="241" t="s">
        <v>42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81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79</v>
      </c>
      <c r="BK165" s="244">
        <f>ROUND(I165*H165,2)</f>
        <v>0</v>
      </c>
      <c r="BL165" s="24" t="s">
        <v>158</v>
      </c>
      <c r="BM165" s="24" t="s">
        <v>476</v>
      </c>
    </row>
    <row r="166" spans="2:65" s="1" customFormat="1" ht="25.5" customHeight="1">
      <c r="B166" s="46"/>
      <c r="C166" s="233" t="s">
        <v>324</v>
      </c>
      <c r="D166" s="233" t="s">
        <v>153</v>
      </c>
      <c r="E166" s="234" t="s">
        <v>477</v>
      </c>
      <c r="F166" s="235" t="s">
        <v>478</v>
      </c>
      <c r="G166" s="236" t="s">
        <v>156</v>
      </c>
      <c r="H166" s="237">
        <v>55</v>
      </c>
      <c r="I166" s="238"/>
      <c r="J166" s="239">
        <f>ROUND(I166*H166,2)</f>
        <v>0</v>
      </c>
      <c r="K166" s="235" t="s">
        <v>176</v>
      </c>
      <c r="L166" s="72"/>
      <c r="M166" s="240" t="s">
        <v>21</v>
      </c>
      <c r="N166" s="241" t="s">
        <v>42</v>
      </c>
      <c r="O166" s="47"/>
      <c r="P166" s="242">
        <f>O166*H166</f>
        <v>0</v>
      </c>
      <c r="Q166" s="242">
        <v>0.1514</v>
      </c>
      <c r="R166" s="242">
        <f>Q166*H166</f>
        <v>8.327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81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79</v>
      </c>
      <c r="BK166" s="244">
        <f>ROUND(I166*H166,2)</f>
        <v>0</v>
      </c>
      <c r="BL166" s="24" t="s">
        <v>158</v>
      </c>
      <c r="BM166" s="24" t="s">
        <v>479</v>
      </c>
    </row>
    <row r="167" spans="2:47" s="1" customFormat="1" ht="13.5">
      <c r="B167" s="46"/>
      <c r="C167" s="74"/>
      <c r="D167" s="245" t="s">
        <v>160</v>
      </c>
      <c r="E167" s="74"/>
      <c r="F167" s="246" t="s">
        <v>480</v>
      </c>
      <c r="G167" s="74"/>
      <c r="H167" s="74"/>
      <c r="I167" s="203"/>
      <c r="J167" s="74"/>
      <c r="K167" s="74"/>
      <c r="L167" s="72"/>
      <c r="M167" s="247"/>
      <c r="N167" s="47"/>
      <c r="O167" s="47"/>
      <c r="P167" s="47"/>
      <c r="Q167" s="47"/>
      <c r="R167" s="47"/>
      <c r="S167" s="47"/>
      <c r="T167" s="95"/>
      <c r="AT167" s="24" t="s">
        <v>160</v>
      </c>
      <c r="AU167" s="24" t="s">
        <v>81</v>
      </c>
    </row>
    <row r="168" spans="2:63" s="11" customFormat="1" ht="29.85" customHeight="1">
      <c r="B168" s="217"/>
      <c r="C168" s="218"/>
      <c r="D168" s="219" t="s">
        <v>70</v>
      </c>
      <c r="E168" s="231" t="s">
        <v>193</v>
      </c>
      <c r="F168" s="231" t="s">
        <v>218</v>
      </c>
      <c r="G168" s="218"/>
      <c r="H168" s="218"/>
      <c r="I168" s="221"/>
      <c r="J168" s="232">
        <f>BK168</f>
        <v>0</v>
      </c>
      <c r="K168" s="218"/>
      <c r="L168" s="223"/>
      <c r="M168" s="224"/>
      <c r="N168" s="225"/>
      <c r="O168" s="225"/>
      <c r="P168" s="226">
        <f>SUM(P169:P179)</f>
        <v>0</v>
      </c>
      <c r="Q168" s="225"/>
      <c r="R168" s="226">
        <f>SUM(R169:R179)</f>
        <v>7.913079999999999</v>
      </c>
      <c r="S168" s="225"/>
      <c r="T168" s="227">
        <f>SUM(T169:T179)</f>
        <v>0</v>
      </c>
      <c r="AR168" s="228" t="s">
        <v>79</v>
      </c>
      <c r="AT168" s="229" t="s">
        <v>70</v>
      </c>
      <c r="AU168" s="229" t="s">
        <v>79</v>
      </c>
      <c r="AY168" s="228" t="s">
        <v>151</v>
      </c>
      <c r="BK168" s="230">
        <f>SUM(BK169:BK179)</f>
        <v>0</v>
      </c>
    </row>
    <row r="169" spans="2:65" s="1" customFormat="1" ht="38.25" customHeight="1">
      <c r="B169" s="46"/>
      <c r="C169" s="233" t="s">
        <v>328</v>
      </c>
      <c r="D169" s="233" t="s">
        <v>153</v>
      </c>
      <c r="E169" s="234" t="s">
        <v>481</v>
      </c>
      <c r="F169" s="235" t="s">
        <v>482</v>
      </c>
      <c r="G169" s="236" t="s">
        <v>171</v>
      </c>
      <c r="H169" s="237">
        <v>36</v>
      </c>
      <c r="I169" s="238"/>
      <c r="J169" s="239">
        <f>ROUND(I169*H169,2)</f>
        <v>0</v>
      </c>
      <c r="K169" s="235" t="s">
        <v>355</v>
      </c>
      <c r="L169" s="72"/>
      <c r="M169" s="240" t="s">
        <v>21</v>
      </c>
      <c r="N169" s="241" t="s">
        <v>42</v>
      </c>
      <c r="O169" s="47"/>
      <c r="P169" s="242">
        <f>O169*H169</f>
        <v>0</v>
      </c>
      <c r="Q169" s="242">
        <v>0.00268</v>
      </c>
      <c r="R169" s="242">
        <f>Q169*H169</f>
        <v>0.09648000000000001</v>
      </c>
      <c r="S169" s="242">
        <v>0</v>
      </c>
      <c r="T169" s="243">
        <f>S169*H169</f>
        <v>0</v>
      </c>
      <c r="AR169" s="24" t="s">
        <v>158</v>
      </c>
      <c r="AT169" s="24" t="s">
        <v>153</v>
      </c>
      <c r="AU169" s="24" t="s">
        <v>81</v>
      </c>
      <c r="AY169" s="24" t="s">
        <v>151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79</v>
      </c>
      <c r="BK169" s="244">
        <f>ROUND(I169*H169,2)</f>
        <v>0</v>
      </c>
      <c r="BL169" s="24" t="s">
        <v>158</v>
      </c>
      <c r="BM169" s="24" t="s">
        <v>483</v>
      </c>
    </row>
    <row r="170" spans="2:47" s="1" customFormat="1" ht="13.5">
      <c r="B170" s="46"/>
      <c r="C170" s="74"/>
      <c r="D170" s="245" t="s">
        <v>160</v>
      </c>
      <c r="E170" s="74"/>
      <c r="F170" s="246" t="s">
        <v>484</v>
      </c>
      <c r="G170" s="74"/>
      <c r="H170" s="74"/>
      <c r="I170" s="203"/>
      <c r="J170" s="74"/>
      <c r="K170" s="74"/>
      <c r="L170" s="72"/>
      <c r="M170" s="247"/>
      <c r="N170" s="47"/>
      <c r="O170" s="47"/>
      <c r="P170" s="47"/>
      <c r="Q170" s="47"/>
      <c r="R170" s="47"/>
      <c r="S170" s="47"/>
      <c r="T170" s="95"/>
      <c r="AT170" s="24" t="s">
        <v>160</v>
      </c>
      <c r="AU170" s="24" t="s">
        <v>81</v>
      </c>
    </row>
    <row r="171" spans="2:65" s="1" customFormat="1" ht="16.5" customHeight="1">
      <c r="B171" s="46"/>
      <c r="C171" s="233" t="s">
        <v>333</v>
      </c>
      <c r="D171" s="233" t="s">
        <v>153</v>
      </c>
      <c r="E171" s="234" t="s">
        <v>485</v>
      </c>
      <c r="F171" s="235" t="s">
        <v>486</v>
      </c>
      <c r="G171" s="236" t="s">
        <v>227</v>
      </c>
      <c r="H171" s="237">
        <v>11</v>
      </c>
      <c r="I171" s="238"/>
      <c r="J171" s="239">
        <f>ROUND(I171*H171,2)</f>
        <v>0</v>
      </c>
      <c r="K171" s="235" t="s">
        <v>157</v>
      </c>
      <c r="L171" s="72"/>
      <c r="M171" s="240" t="s">
        <v>21</v>
      </c>
      <c r="N171" s="241" t="s">
        <v>42</v>
      </c>
      <c r="O171" s="47"/>
      <c r="P171" s="242">
        <f>O171*H171</f>
        <v>0</v>
      </c>
      <c r="Q171" s="242">
        <v>0.3409</v>
      </c>
      <c r="R171" s="242">
        <f>Q171*H171</f>
        <v>3.7499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81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79</v>
      </c>
      <c r="BK171" s="244">
        <f>ROUND(I171*H171,2)</f>
        <v>0</v>
      </c>
      <c r="BL171" s="24" t="s">
        <v>158</v>
      </c>
      <c r="BM171" s="24" t="s">
        <v>487</v>
      </c>
    </row>
    <row r="172" spans="2:65" s="1" customFormat="1" ht="25.5" customHeight="1">
      <c r="B172" s="46"/>
      <c r="C172" s="259" t="s">
        <v>339</v>
      </c>
      <c r="D172" s="259" t="s">
        <v>189</v>
      </c>
      <c r="E172" s="260" t="s">
        <v>488</v>
      </c>
      <c r="F172" s="261" t="s">
        <v>489</v>
      </c>
      <c r="G172" s="262" t="s">
        <v>227</v>
      </c>
      <c r="H172" s="263">
        <v>11</v>
      </c>
      <c r="I172" s="264"/>
      <c r="J172" s="265">
        <f>ROUND(I172*H172,2)</f>
        <v>0</v>
      </c>
      <c r="K172" s="261" t="s">
        <v>157</v>
      </c>
      <c r="L172" s="266"/>
      <c r="M172" s="267" t="s">
        <v>21</v>
      </c>
      <c r="N172" s="268" t="s">
        <v>42</v>
      </c>
      <c r="O172" s="47"/>
      <c r="P172" s="242">
        <f>O172*H172</f>
        <v>0</v>
      </c>
      <c r="Q172" s="242">
        <v>0.072</v>
      </c>
      <c r="R172" s="242">
        <f>Q172*H172</f>
        <v>0.7919999999999999</v>
      </c>
      <c r="S172" s="242">
        <v>0</v>
      </c>
      <c r="T172" s="243">
        <f>S172*H172</f>
        <v>0</v>
      </c>
      <c r="AR172" s="24" t="s">
        <v>193</v>
      </c>
      <c r="AT172" s="24" t="s">
        <v>189</v>
      </c>
      <c r="AU172" s="24" t="s">
        <v>81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79</v>
      </c>
      <c r="BK172" s="244">
        <f>ROUND(I172*H172,2)</f>
        <v>0</v>
      </c>
      <c r="BL172" s="24" t="s">
        <v>158</v>
      </c>
      <c r="BM172" s="24" t="s">
        <v>490</v>
      </c>
    </row>
    <row r="173" spans="2:65" s="1" customFormat="1" ht="38.25" customHeight="1">
      <c r="B173" s="46"/>
      <c r="C173" s="259" t="s">
        <v>343</v>
      </c>
      <c r="D173" s="259" t="s">
        <v>189</v>
      </c>
      <c r="E173" s="260" t="s">
        <v>491</v>
      </c>
      <c r="F173" s="261" t="s">
        <v>492</v>
      </c>
      <c r="G173" s="262" t="s">
        <v>227</v>
      </c>
      <c r="H173" s="263">
        <v>11</v>
      </c>
      <c r="I173" s="264"/>
      <c r="J173" s="265">
        <f>ROUND(I173*H173,2)</f>
        <v>0</v>
      </c>
      <c r="K173" s="261" t="s">
        <v>157</v>
      </c>
      <c r="L173" s="266"/>
      <c r="M173" s="267" t="s">
        <v>21</v>
      </c>
      <c r="N173" s="268" t="s">
        <v>42</v>
      </c>
      <c r="O173" s="47"/>
      <c r="P173" s="242">
        <f>O173*H173</f>
        <v>0</v>
      </c>
      <c r="Q173" s="242">
        <v>0.08</v>
      </c>
      <c r="R173" s="242">
        <f>Q173*H173</f>
        <v>0.88</v>
      </c>
      <c r="S173" s="242">
        <v>0</v>
      </c>
      <c r="T173" s="243">
        <f>S173*H173</f>
        <v>0</v>
      </c>
      <c r="AR173" s="24" t="s">
        <v>193</v>
      </c>
      <c r="AT173" s="24" t="s">
        <v>189</v>
      </c>
      <c r="AU173" s="24" t="s">
        <v>81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79</v>
      </c>
      <c r="BK173" s="244">
        <f>ROUND(I173*H173,2)</f>
        <v>0</v>
      </c>
      <c r="BL173" s="24" t="s">
        <v>158</v>
      </c>
      <c r="BM173" s="24" t="s">
        <v>493</v>
      </c>
    </row>
    <row r="174" spans="2:65" s="1" customFormat="1" ht="25.5" customHeight="1">
      <c r="B174" s="46"/>
      <c r="C174" s="259" t="s">
        <v>494</v>
      </c>
      <c r="D174" s="259" t="s">
        <v>189</v>
      </c>
      <c r="E174" s="260" t="s">
        <v>495</v>
      </c>
      <c r="F174" s="261" t="s">
        <v>496</v>
      </c>
      <c r="G174" s="262" t="s">
        <v>227</v>
      </c>
      <c r="H174" s="263">
        <v>11</v>
      </c>
      <c r="I174" s="264"/>
      <c r="J174" s="265">
        <f>ROUND(I174*H174,2)</f>
        <v>0</v>
      </c>
      <c r="K174" s="261" t="s">
        <v>157</v>
      </c>
      <c r="L174" s="266"/>
      <c r="M174" s="267" t="s">
        <v>21</v>
      </c>
      <c r="N174" s="268" t="s">
        <v>42</v>
      </c>
      <c r="O174" s="47"/>
      <c r="P174" s="242">
        <f>O174*H174</f>
        <v>0</v>
      </c>
      <c r="Q174" s="242">
        <v>0.057</v>
      </c>
      <c r="R174" s="242">
        <f>Q174*H174</f>
        <v>0.627</v>
      </c>
      <c r="S174" s="242">
        <v>0</v>
      </c>
      <c r="T174" s="243">
        <f>S174*H174</f>
        <v>0</v>
      </c>
      <c r="AR174" s="24" t="s">
        <v>193</v>
      </c>
      <c r="AT174" s="24" t="s">
        <v>189</v>
      </c>
      <c r="AU174" s="24" t="s">
        <v>81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497</v>
      </c>
    </row>
    <row r="175" spans="2:65" s="1" customFormat="1" ht="25.5" customHeight="1">
      <c r="B175" s="46"/>
      <c r="C175" s="259" t="s">
        <v>498</v>
      </c>
      <c r="D175" s="259" t="s">
        <v>189</v>
      </c>
      <c r="E175" s="260" t="s">
        <v>499</v>
      </c>
      <c r="F175" s="261" t="s">
        <v>500</v>
      </c>
      <c r="G175" s="262" t="s">
        <v>227</v>
      </c>
      <c r="H175" s="263">
        <v>11</v>
      </c>
      <c r="I175" s="264"/>
      <c r="J175" s="265">
        <f>ROUND(I175*H175,2)</f>
        <v>0</v>
      </c>
      <c r="K175" s="261" t="s">
        <v>157</v>
      </c>
      <c r="L175" s="266"/>
      <c r="M175" s="267" t="s">
        <v>21</v>
      </c>
      <c r="N175" s="268" t="s">
        <v>42</v>
      </c>
      <c r="O175" s="47"/>
      <c r="P175" s="242">
        <f>O175*H175</f>
        <v>0</v>
      </c>
      <c r="Q175" s="242">
        <v>0.058</v>
      </c>
      <c r="R175" s="242">
        <f>Q175*H175</f>
        <v>0.638</v>
      </c>
      <c r="S175" s="242">
        <v>0</v>
      </c>
      <c r="T175" s="243">
        <f>S175*H175</f>
        <v>0</v>
      </c>
      <c r="AR175" s="24" t="s">
        <v>193</v>
      </c>
      <c r="AT175" s="24" t="s">
        <v>189</v>
      </c>
      <c r="AU175" s="24" t="s">
        <v>81</v>
      </c>
      <c r="AY175" s="24" t="s">
        <v>151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79</v>
      </c>
      <c r="BK175" s="244">
        <f>ROUND(I175*H175,2)</f>
        <v>0</v>
      </c>
      <c r="BL175" s="24" t="s">
        <v>158</v>
      </c>
      <c r="BM175" s="24" t="s">
        <v>501</v>
      </c>
    </row>
    <row r="176" spans="2:65" s="1" customFormat="1" ht="25.5" customHeight="1">
      <c r="B176" s="46"/>
      <c r="C176" s="259" t="s">
        <v>502</v>
      </c>
      <c r="D176" s="259" t="s">
        <v>189</v>
      </c>
      <c r="E176" s="260" t="s">
        <v>503</v>
      </c>
      <c r="F176" s="261" t="s">
        <v>504</v>
      </c>
      <c r="G176" s="262" t="s">
        <v>227</v>
      </c>
      <c r="H176" s="263">
        <v>11</v>
      </c>
      <c r="I176" s="264"/>
      <c r="J176" s="265">
        <f>ROUND(I176*H176,2)</f>
        <v>0</v>
      </c>
      <c r="K176" s="261" t="s">
        <v>157</v>
      </c>
      <c r="L176" s="266"/>
      <c r="M176" s="267" t="s">
        <v>21</v>
      </c>
      <c r="N176" s="268" t="s">
        <v>42</v>
      </c>
      <c r="O176" s="47"/>
      <c r="P176" s="242">
        <f>O176*H176</f>
        <v>0</v>
      </c>
      <c r="Q176" s="242">
        <v>0.027</v>
      </c>
      <c r="R176" s="242">
        <f>Q176*H176</f>
        <v>0.297</v>
      </c>
      <c r="S176" s="242">
        <v>0</v>
      </c>
      <c r="T176" s="243">
        <f>S176*H176</f>
        <v>0</v>
      </c>
      <c r="AR176" s="24" t="s">
        <v>193</v>
      </c>
      <c r="AT176" s="24" t="s">
        <v>189</v>
      </c>
      <c r="AU176" s="24" t="s">
        <v>81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79</v>
      </c>
      <c r="BK176" s="244">
        <f>ROUND(I176*H176,2)</f>
        <v>0</v>
      </c>
      <c r="BL176" s="24" t="s">
        <v>158</v>
      </c>
      <c r="BM176" s="24" t="s">
        <v>505</v>
      </c>
    </row>
    <row r="177" spans="2:65" s="1" customFormat="1" ht="25.5" customHeight="1">
      <c r="B177" s="46"/>
      <c r="C177" s="233" t="s">
        <v>506</v>
      </c>
      <c r="D177" s="233" t="s">
        <v>153</v>
      </c>
      <c r="E177" s="234" t="s">
        <v>507</v>
      </c>
      <c r="F177" s="235" t="s">
        <v>508</v>
      </c>
      <c r="G177" s="236" t="s">
        <v>227</v>
      </c>
      <c r="H177" s="237">
        <v>11</v>
      </c>
      <c r="I177" s="238"/>
      <c r="J177" s="239">
        <f>ROUND(I177*H177,2)</f>
        <v>0</v>
      </c>
      <c r="K177" s="235" t="s">
        <v>157</v>
      </c>
      <c r="L177" s="72"/>
      <c r="M177" s="240" t="s">
        <v>21</v>
      </c>
      <c r="N177" s="241" t="s">
        <v>42</v>
      </c>
      <c r="O177" s="47"/>
      <c r="P177" s="242">
        <f>O177*H177</f>
        <v>0</v>
      </c>
      <c r="Q177" s="242">
        <v>0.0117</v>
      </c>
      <c r="R177" s="242">
        <f>Q177*H177</f>
        <v>0.1287</v>
      </c>
      <c r="S177" s="242">
        <v>0</v>
      </c>
      <c r="T177" s="243">
        <f>S177*H177</f>
        <v>0</v>
      </c>
      <c r="AR177" s="24" t="s">
        <v>158</v>
      </c>
      <c r="AT177" s="24" t="s">
        <v>153</v>
      </c>
      <c r="AU177" s="24" t="s">
        <v>81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79</v>
      </c>
      <c r="BK177" s="244">
        <f>ROUND(I177*H177,2)</f>
        <v>0</v>
      </c>
      <c r="BL177" s="24" t="s">
        <v>158</v>
      </c>
      <c r="BM177" s="24" t="s">
        <v>509</v>
      </c>
    </row>
    <row r="178" spans="2:65" s="1" customFormat="1" ht="25.5" customHeight="1">
      <c r="B178" s="46"/>
      <c r="C178" s="259" t="s">
        <v>510</v>
      </c>
      <c r="D178" s="259" t="s">
        <v>189</v>
      </c>
      <c r="E178" s="260" t="s">
        <v>511</v>
      </c>
      <c r="F178" s="261" t="s">
        <v>512</v>
      </c>
      <c r="G178" s="262" t="s">
        <v>227</v>
      </c>
      <c r="H178" s="263">
        <v>11</v>
      </c>
      <c r="I178" s="264"/>
      <c r="J178" s="265">
        <f>ROUND(I178*H178,2)</f>
        <v>0</v>
      </c>
      <c r="K178" s="261" t="s">
        <v>157</v>
      </c>
      <c r="L178" s="266"/>
      <c r="M178" s="267" t="s">
        <v>21</v>
      </c>
      <c r="N178" s="268" t="s">
        <v>42</v>
      </c>
      <c r="O178" s="47"/>
      <c r="P178" s="242">
        <f>O178*H178</f>
        <v>0</v>
      </c>
      <c r="Q178" s="242">
        <v>0.006</v>
      </c>
      <c r="R178" s="242">
        <f>Q178*H178</f>
        <v>0.066</v>
      </c>
      <c r="S178" s="242">
        <v>0</v>
      </c>
      <c r="T178" s="243">
        <f>S178*H178</f>
        <v>0</v>
      </c>
      <c r="AR178" s="24" t="s">
        <v>193</v>
      </c>
      <c r="AT178" s="24" t="s">
        <v>189</v>
      </c>
      <c r="AU178" s="24" t="s">
        <v>81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79</v>
      </c>
      <c r="BK178" s="244">
        <f>ROUND(I178*H178,2)</f>
        <v>0</v>
      </c>
      <c r="BL178" s="24" t="s">
        <v>158</v>
      </c>
      <c r="BM178" s="24" t="s">
        <v>513</v>
      </c>
    </row>
    <row r="179" spans="2:65" s="1" customFormat="1" ht="25.5" customHeight="1">
      <c r="B179" s="46"/>
      <c r="C179" s="259" t="s">
        <v>514</v>
      </c>
      <c r="D179" s="259" t="s">
        <v>189</v>
      </c>
      <c r="E179" s="260" t="s">
        <v>515</v>
      </c>
      <c r="F179" s="261" t="s">
        <v>516</v>
      </c>
      <c r="G179" s="262" t="s">
        <v>227</v>
      </c>
      <c r="H179" s="263">
        <v>11</v>
      </c>
      <c r="I179" s="264"/>
      <c r="J179" s="265">
        <f>ROUND(I179*H179,2)</f>
        <v>0</v>
      </c>
      <c r="K179" s="261" t="s">
        <v>157</v>
      </c>
      <c r="L179" s="266"/>
      <c r="M179" s="267" t="s">
        <v>21</v>
      </c>
      <c r="N179" s="268" t="s">
        <v>42</v>
      </c>
      <c r="O179" s="47"/>
      <c r="P179" s="242">
        <f>O179*H179</f>
        <v>0</v>
      </c>
      <c r="Q179" s="242">
        <v>0.058</v>
      </c>
      <c r="R179" s="242">
        <f>Q179*H179</f>
        <v>0.638</v>
      </c>
      <c r="S179" s="242">
        <v>0</v>
      </c>
      <c r="T179" s="243">
        <f>S179*H179</f>
        <v>0</v>
      </c>
      <c r="AR179" s="24" t="s">
        <v>193</v>
      </c>
      <c r="AT179" s="24" t="s">
        <v>189</v>
      </c>
      <c r="AU179" s="24" t="s">
        <v>81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79</v>
      </c>
      <c r="BK179" s="244">
        <f>ROUND(I179*H179,2)</f>
        <v>0</v>
      </c>
      <c r="BL179" s="24" t="s">
        <v>158</v>
      </c>
      <c r="BM179" s="24" t="s">
        <v>517</v>
      </c>
    </row>
    <row r="180" spans="2:63" s="11" customFormat="1" ht="29.85" customHeight="1">
      <c r="B180" s="217"/>
      <c r="C180" s="218"/>
      <c r="D180" s="219" t="s">
        <v>70</v>
      </c>
      <c r="E180" s="231" t="s">
        <v>199</v>
      </c>
      <c r="F180" s="231" t="s">
        <v>248</v>
      </c>
      <c r="G180" s="218"/>
      <c r="H180" s="218"/>
      <c r="I180" s="221"/>
      <c r="J180" s="232">
        <f>BK180</f>
        <v>0</v>
      </c>
      <c r="K180" s="218"/>
      <c r="L180" s="223"/>
      <c r="M180" s="224"/>
      <c r="N180" s="225"/>
      <c r="O180" s="225"/>
      <c r="P180" s="226">
        <f>SUM(P181:P242)</f>
        <v>0</v>
      </c>
      <c r="Q180" s="225"/>
      <c r="R180" s="226">
        <f>SUM(R181:R242)</f>
        <v>351.58943000000005</v>
      </c>
      <c r="S180" s="225"/>
      <c r="T180" s="227">
        <f>SUM(T181:T242)</f>
        <v>0</v>
      </c>
      <c r="AR180" s="228" t="s">
        <v>79</v>
      </c>
      <c r="AT180" s="229" t="s">
        <v>70</v>
      </c>
      <c r="AU180" s="229" t="s">
        <v>79</v>
      </c>
      <c r="AY180" s="228" t="s">
        <v>151</v>
      </c>
      <c r="BK180" s="230">
        <f>SUM(BK181:BK242)</f>
        <v>0</v>
      </c>
    </row>
    <row r="181" spans="2:65" s="1" customFormat="1" ht="25.5" customHeight="1">
      <c r="B181" s="46"/>
      <c r="C181" s="233" t="s">
        <v>518</v>
      </c>
      <c r="D181" s="233" t="s">
        <v>153</v>
      </c>
      <c r="E181" s="234" t="s">
        <v>519</v>
      </c>
      <c r="F181" s="235" t="s">
        <v>520</v>
      </c>
      <c r="G181" s="236" t="s">
        <v>227</v>
      </c>
      <c r="H181" s="237">
        <v>4</v>
      </c>
      <c r="I181" s="238"/>
      <c r="J181" s="239">
        <f>ROUND(I181*H181,2)</f>
        <v>0</v>
      </c>
      <c r="K181" s="235" t="s">
        <v>157</v>
      </c>
      <c r="L181" s="72"/>
      <c r="M181" s="240" t="s">
        <v>21</v>
      </c>
      <c r="N181" s="241" t="s">
        <v>42</v>
      </c>
      <c r="O181" s="47"/>
      <c r="P181" s="242">
        <f>O181*H181</f>
        <v>0</v>
      </c>
      <c r="Q181" s="242">
        <v>0.0007</v>
      </c>
      <c r="R181" s="242">
        <f>Q181*H181</f>
        <v>0.0028</v>
      </c>
      <c r="S181" s="242">
        <v>0</v>
      </c>
      <c r="T181" s="243">
        <f>S181*H181</f>
        <v>0</v>
      </c>
      <c r="AR181" s="24" t="s">
        <v>158</v>
      </c>
      <c r="AT181" s="24" t="s">
        <v>153</v>
      </c>
      <c r="AU181" s="24" t="s">
        <v>81</v>
      </c>
      <c r="AY181" s="24" t="s">
        <v>151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24" t="s">
        <v>79</v>
      </c>
      <c r="BK181" s="244">
        <f>ROUND(I181*H181,2)</f>
        <v>0</v>
      </c>
      <c r="BL181" s="24" t="s">
        <v>158</v>
      </c>
      <c r="BM181" s="24" t="s">
        <v>521</v>
      </c>
    </row>
    <row r="182" spans="2:65" s="1" customFormat="1" ht="16.5" customHeight="1">
      <c r="B182" s="46"/>
      <c r="C182" s="259" t="s">
        <v>522</v>
      </c>
      <c r="D182" s="259" t="s">
        <v>189</v>
      </c>
      <c r="E182" s="260" t="s">
        <v>523</v>
      </c>
      <c r="F182" s="261" t="s">
        <v>524</v>
      </c>
      <c r="G182" s="262" t="s">
        <v>227</v>
      </c>
      <c r="H182" s="263">
        <v>2</v>
      </c>
      <c r="I182" s="264"/>
      <c r="J182" s="265">
        <f>ROUND(I182*H182,2)</f>
        <v>0</v>
      </c>
      <c r="K182" s="261" t="s">
        <v>355</v>
      </c>
      <c r="L182" s="266"/>
      <c r="M182" s="267" t="s">
        <v>21</v>
      </c>
      <c r="N182" s="268" t="s">
        <v>42</v>
      </c>
      <c r="O182" s="47"/>
      <c r="P182" s="242">
        <f>O182*H182</f>
        <v>0</v>
      </c>
      <c r="Q182" s="242">
        <v>0.0025</v>
      </c>
      <c r="R182" s="242">
        <f>Q182*H182</f>
        <v>0.005</v>
      </c>
      <c r="S182" s="242">
        <v>0</v>
      </c>
      <c r="T182" s="243">
        <f>S182*H182</f>
        <v>0</v>
      </c>
      <c r="AR182" s="24" t="s">
        <v>193</v>
      </c>
      <c r="AT182" s="24" t="s">
        <v>189</v>
      </c>
      <c r="AU182" s="24" t="s">
        <v>81</v>
      </c>
      <c r="AY182" s="24" t="s">
        <v>151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4" t="s">
        <v>79</v>
      </c>
      <c r="BK182" s="244">
        <f>ROUND(I182*H182,2)</f>
        <v>0</v>
      </c>
      <c r="BL182" s="24" t="s">
        <v>158</v>
      </c>
      <c r="BM182" s="24" t="s">
        <v>525</v>
      </c>
    </row>
    <row r="183" spans="2:65" s="1" customFormat="1" ht="16.5" customHeight="1">
      <c r="B183" s="46"/>
      <c r="C183" s="259" t="s">
        <v>526</v>
      </c>
      <c r="D183" s="259" t="s">
        <v>189</v>
      </c>
      <c r="E183" s="260" t="s">
        <v>527</v>
      </c>
      <c r="F183" s="261" t="s">
        <v>528</v>
      </c>
      <c r="G183" s="262" t="s">
        <v>227</v>
      </c>
      <c r="H183" s="263">
        <v>2</v>
      </c>
      <c r="I183" s="264"/>
      <c r="J183" s="265">
        <f>ROUND(I183*H183,2)</f>
        <v>0</v>
      </c>
      <c r="K183" s="261" t="s">
        <v>355</v>
      </c>
      <c r="L183" s="266"/>
      <c r="M183" s="267" t="s">
        <v>21</v>
      </c>
      <c r="N183" s="268" t="s">
        <v>42</v>
      </c>
      <c r="O183" s="47"/>
      <c r="P183" s="242">
        <f>O183*H183</f>
        <v>0</v>
      </c>
      <c r="Q183" s="242">
        <v>0.0025</v>
      </c>
      <c r="R183" s="242">
        <f>Q183*H183</f>
        <v>0.005</v>
      </c>
      <c r="S183" s="242">
        <v>0</v>
      </c>
      <c r="T183" s="243">
        <f>S183*H183</f>
        <v>0</v>
      </c>
      <c r="AR183" s="24" t="s">
        <v>193</v>
      </c>
      <c r="AT183" s="24" t="s">
        <v>189</v>
      </c>
      <c r="AU183" s="24" t="s">
        <v>81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79</v>
      </c>
      <c r="BK183" s="244">
        <f>ROUND(I183*H183,2)</f>
        <v>0</v>
      </c>
      <c r="BL183" s="24" t="s">
        <v>158</v>
      </c>
      <c r="BM183" s="24" t="s">
        <v>529</v>
      </c>
    </row>
    <row r="184" spans="2:65" s="1" customFormat="1" ht="16.5" customHeight="1">
      <c r="B184" s="46"/>
      <c r="C184" s="233" t="s">
        <v>530</v>
      </c>
      <c r="D184" s="233" t="s">
        <v>153</v>
      </c>
      <c r="E184" s="234" t="s">
        <v>531</v>
      </c>
      <c r="F184" s="235" t="s">
        <v>532</v>
      </c>
      <c r="G184" s="236" t="s">
        <v>227</v>
      </c>
      <c r="H184" s="237">
        <v>3</v>
      </c>
      <c r="I184" s="238"/>
      <c r="J184" s="239">
        <f>ROUND(I184*H184,2)</f>
        <v>0</v>
      </c>
      <c r="K184" s="235" t="s">
        <v>157</v>
      </c>
      <c r="L184" s="72"/>
      <c r="M184" s="240" t="s">
        <v>21</v>
      </c>
      <c r="N184" s="241" t="s">
        <v>42</v>
      </c>
      <c r="O184" s="47"/>
      <c r="P184" s="242">
        <f>O184*H184</f>
        <v>0</v>
      </c>
      <c r="Q184" s="242">
        <v>0.11241</v>
      </c>
      <c r="R184" s="242">
        <f>Q184*H184</f>
        <v>0.33723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81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79</v>
      </c>
      <c r="BK184" s="244">
        <f>ROUND(I184*H184,2)</f>
        <v>0</v>
      </c>
      <c r="BL184" s="24" t="s">
        <v>158</v>
      </c>
      <c r="BM184" s="24" t="s">
        <v>533</v>
      </c>
    </row>
    <row r="185" spans="2:65" s="1" customFormat="1" ht="25.5" customHeight="1">
      <c r="B185" s="46"/>
      <c r="C185" s="259" t="s">
        <v>534</v>
      </c>
      <c r="D185" s="259" t="s">
        <v>189</v>
      </c>
      <c r="E185" s="260" t="s">
        <v>535</v>
      </c>
      <c r="F185" s="261" t="s">
        <v>536</v>
      </c>
      <c r="G185" s="262" t="s">
        <v>227</v>
      </c>
      <c r="H185" s="263">
        <v>2</v>
      </c>
      <c r="I185" s="264"/>
      <c r="J185" s="265">
        <f>ROUND(I185*H185,2)</f>
        <v>0</v>
      </c>
      <c r="K185" s="261" t="s">
        <v>157</v>
      </c>
      <c r="L185" s="266"/>
      <c r="M185" s="267" t="s">
        <v>21</v>
      </c>
      <c r="N185" s="268" t="s">
        <v>42</v>
      </c>
      <c r="O185" s="47"/>
      <c r="P185" s="242">
        <f>O185*H185</f>
        <v>0</v>
      </c>
      <c r="Q185" s="242">
        <v>0.0061</v>
      </c>
      <c r="R185" s="242">
        <f>Q185*H185</f>
        <v>0.0122</v>
      </c>
      <c r="S185" s="242">
        <v>0</v>
      </c>
      <c r="T185" s="243">
        <f>S185*H185</f>
        <v>0</v>
      </c>
      <c r="AR185" s="24" t="s">
        <v>193</v>
      </c>
      <c r="AT185" s="24" t="s">
        <v>189</v>
      </c>
      <c r="AU185" s="24" t="s">
        <v>81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79</v>
      </c>
      <c r="BK185" s="244">
        <f>ROUND(I185*H185,2)</f>
        <v>0</v>
      </c>
      <c r="BL185" s="24" t="s">
        <v>158</v>
      </c>
      <c r="BM185" s="24" t="s">
        <v>537</v>
      </c>
    </row>
    <row r="186" spans="2:65" s="1" customFormat="1" ht="16.5" customHeight="1">
      <c r="B186" s="46"/>
      <c r="C186" s="259" t="s">
        <v>538</v>
      </c>
      <c r="D186" s="259" t="s">
        <v>189</v>
      </c>
      <c r="E186" s="260" t="s">
        <v>539</v>
      </c>
      <c r="F186" s="261" t="s">
        <v>540</v>
      </c>
      <c r="G186" s="262" t="s">
        <v>227</v>
      </c>
      <c r="H186" s="263">
        <v>2</v>
      </c>
      <c r="I186" s="264"/>
      <c r="J186" s="265">
        <f>ROUND(I186*H186,2)</f>
        <v>0</v>
      </c>
      <c r="K186" s="261" t="s">
        <v>157</v>
      </c>
      <c r="L186" s="266"/>
      <c r="M186" s="267" t="s">
        <v>21</v>
      </c>
      <c r="N186" s="268" t="s">
        <v>42</v>
      </c>
      <c r="O186" s="47"/>
      <c r="P186" s="242">
        <f>O186*H186</f>
        <v>0</v>
      </c>
      <c r="Q186" s="242">
        <v>0.003</v>
      </c>
      <c r="R186" s="242">
        <f>Q186*H186</f>
        <v>0.006</v>
      </c>
      <c r="S186" s="242">
        <v>0</v>
      </c>
      <c r="T186" s="243">
        <f>S186*H186</f>
        <v>0</v>
      </c>
      <c r="AR186" s="24" t="s">
        <v>193</v>
      </c>
      <c r="AT186" s="24" t="s">
        <v>189</v>
      </c>
      <c r="AU186" s="24" t="s">
        <v>81</v>
      </c>
      <c r="AY186" s="24" t="s">
        <v>151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4" t="s">
        <v>79</v>
      </c>
      <c r="BK186" s="244">
        <f>ROUND(I186*H186,2)</f>
        <v>0</v>
      </c>
      <c r="BL186" s="24" t="s">
        <v>158</v>
      </c>
      <c r="BM186" s="24" t="s">
        <v>541</v>
      </c>
    </row>
    <row r="187" spans="2:65" s="1" customFormat="1" ht="16.5" customHeight="1">
      <c r="B187" s="46"/>
      <c r="C187" s="259" t="s">
        <v>542</v>
      </c>
      <c r="D187" s="259" t="s">
        <v>189</v>
      </c>
      <c r="E187" s="260" t="s">
        <v>543</v>
      </c>
      <c r="F187" s="261" t="s">
        <v>544</v>
      </c>
      <c r="G187" s="262" t="s">
        <v>227</v>
      </c>
      <c r="H187" s="263">
        <v>2</v>
      </c>
      <c r="I187" s="264"/>
      <c r="J187" s="265">
        <f>ROUND(I187*H187,2)</f>
        <v>0</v>
      </c>
      <c r="K187" s="261" t="s">
        <v>157</v>
      </c>
      <c r="L187" s="266"/>
      <c r="M187" s="267" t="s">
        <v>21</v>
      </c>
      <c r="N187" s="268" t="s">
        <v>42</v>
      </c>
      <c r="O187" s="47"/>
      <c r="P187" s="242">
        <f>O187*H187</f>
        <v>0</v>
      </c>
      <c r="Q187" s="242">
        <v>0.0001</v>
      </c>
      <c r="R187" s="242">
        <f>Q187*H187</f>
        <v>0.0002</v>
      </c>
      <c r="S187" s="242">
        <v>0</v>
      </c>
      <c r="T187" s="243">
        <f>S187*H187</f>
        <v>0</v>
      </c>
      <c r="AR187" s="24" t="s">
        <v>193</v>
      </c>
      <c r="AT187" s="24" t="s">
        <v>189</v>
      </c>
      <c r="AU187" s="24" t="s">
        <v>81</v>
      </c>
      <c r="AY187" s="24" t="s">
        <v>151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79</v>
      </c>
      <c r="BK187" s="244">
        <f>ROUND(I187*H187,2)</f>
        <v>0</v>
      </c>
      <c r="BL187" s="24" t="s">
        <v>158</v>
      </c>
      <c r="BM187" s="24" t="s">
        <v>545</v>
      </c>
    </row>
    <row r="188" spans="2:65" s="1" customFormat="1" ht="25.5" customHeight="1">
      <c r="B188" s="46"/>
      <c r="C188" s="233" t="s">
        <v>546</v>
      </c>
      <c r="D188" s="233" t="s">
        <v>153</v>
      </c>
      <c r="E188" s="234" t="s">
        <v>253</v>
      </c>
      <c r="F188" s="235" t="s">
        <v>547</v>
      </c>
      <c r="G188" s="236" t="s">
        <v>171</v>
      </c>
      <c r="H188" s="237">
        <v>625</v>
      </c>
      <c r="I188" s="238"/>
      <c r="J188" s="239">
        <f>ROUND(I188*H188,2)</f>
        <v>0</v>
      </c>
      <c r="K188" s="235" t="s">
        <v>176</v>
      </c>
      <c r="L188" s="72"/>
      <c r="M188" s="240" t="s">
        <v>21</v>
      </c>
      <c r="N188" s="241" t="s">
        <v>42</v>
      </c>
      <c r="O188" s="47"/>
      <c r="P188" s="242">
        <f>O188*H188</f>
        <v>0</v>
      </c>
      <c r="Q188" s="242">
        <v>0.00033</v>
      </c>
      <c r="R188" s="242">
        <f>Q188*H188</f>
        <v>0.20625</v>
      </c>
      <c r="S188" s="242">
        <v>0</v>
      </c>
      <c r="T188" s="243">
        <f>S188*H188</f>
        <v>0</v>
      </c>
      <c r="AR188" s="24" t="s">
        <v>158</v>
      </c>
      <c r="AT188" s="24" t="s">
        <v>153</v>
      </c>
      <c r="AU188" s="24" t="s">
        <v>81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79</v>
      </c>
      <c r="BK188" s="244">
        <f>ROUND(I188*H188,2)</f>
        <v>0</v>
      </c>
      <c r="BL188" s="24" t="s">
        <v>158</v>
      </c>
      <c r="BM188" s="24" t="s">
        <v>548</v>
      </c>
    </row>
    <row r="189" spans="2:47" s="1" customFormat="1" ht="13.5">
      <c r="B189" s="46"/>
      <c r="C189" s="74"/>
      <c r="D189" s="245" t="s">
        <v>160</v>
      </c>
      <c r="E189" s="74"/>
      <c r="F189" s="246" t="s">
        <v>549</v>
      </c>
      <c r="G189" s="74"/>
      <c r="H189" s="74"/>
      <c r="I189" s="203"/>
      <c r="J189" s="74"/>
      <c r="K189" s="74"/>
      <c r="L189" s="72"/>
      <c r="M189" s="247"/>
      <c r="N189" s="47"/>
      <c r="O189" s="47"/>
      <c r="P189" s="47"/>
      <c r="Q189" s="47"/>
      <c r="R189" s="47"/>
      <c r="S189" s="47"/>
      <c r="T189" s="95"/>
      <c r="AT189" s="24" t="s">
        <v>160</v>
      </c>
      <c r="AU189" s="24" t="s">
        <v>81</v>
      </c>
    </row>
    <row r="190" spans="2:65" s="1" customFormat="1" ht="25.5" customHeight="1">
      <c r="B190" s="46"/>
      <c r="C190" s="233" t="s">
        <v>550</v>
      </c>
      <c r="D190" s="233" t="s">
        <v>153</v>
      </c>
      <c r="E190" s="234" t="s">
        <v>269</v>
      </c>
      <c r="F190" s="235" t="s">
        <v>270</v>
      </c>
      <c r="G190" s="236" t="s">
        <v>156</v>
      </c>
      <c r="H190" s="237">
        <v>25</v>
      </c>
      <c r="I190" s="238"/>
      <c r="J190" s="239">
        <f>ROUND(I190*H190,2)</f>
        <v>0</v>
      </c>
      <c r="K190" s="235" t="s">
        <v>176</v>
      </c>
      <c r="L190" s="72"/>
      <c r="M190" s="240" t="s">
        <v>21</v>
      </c>
      <c r="N190" s="241" t="s">
        <v>42</v>
      </c>
      <c r="O190" s="47"/>
      <c r="P190" s="242">
        <f>O190*H190</f>
        <v>0</v>
      </c>
      <c r="Q190" s="242">
        <v>0.0026</v>
      </c>
      <c r="R190" s="242">
        <f>Q190*H190</f>
        <v>0.065</v>
      </c>
      <c r="S190" s="242">
        <v>0</v>
      </c>
      <c r="T190" s="243">
        <f>S190*H190</f>
        <v>0</v>
      </c>
      <c r="AR190" s="24" t="s">
        <v>158</v>
      </c>
      <c r="AT190" s="24" t="s">
        <v>153</v>
      </c>
      <c r="AU190" s="24" t="s">
        <v>81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79</v>
      </c>
      <c r="BK190" s="244">
        <f>ROUND(I190*H190,2)</f>
        <v>0</v>
      </c>
      <c r="BL190" s="24" t="s">
        <v>158</v>
      </c>
      <c r="BM190" s="24" t="s">
        <v>551</v>
      </c>
    </row>
    <row r="191" spans="2:51" s="12" customFormat="1" ht="13.5">
      <c r="B191" s="248"/>
      <c r="C191" s="249"/>
      <c r="D191" s="245" t="s">
        <v>162</v>
      </c>
      <c r="E191" s="250" t="s">
        <v>21</v>
      </c>
      <c r="F191" s="251" t="s">
        <v>552</v>
      </c>
      <c r="G191" s="249"/>
      <c r="H191" s="252">
        <v>25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162</v>
      </c>
      <c r="AU191" s="258" t="s">
        <v>81</v>
      </c>
      <c r="AV191" s="12" t="s">
        <v>81</v>
      </c>
      <c r="AW191" s="12" t="s">
        <v>35</v>
      </c>
      <c r="AX191" s="12" t="s">
        <v>79</v>
      </c>
      <c r="AY191" s="258" t="s">
        <v>151</v>
      </c>
    </row>
    <row r="192" spans="2:65" s="1" customFormat="1" ht="51" customHeight="1">
      <c r="B192" s="46"/>
      <c r="C192" s="233" t="s">
        <v>553</v>
      </c>
      <c r="D192" s="233" t="s">
        <v>153</v>
      </c>
      <c r="E192" s="234" t="s">
        <v>279</v>
      </c>
      <c r="F192" s="235" t="s">
        <v>280</v>
      </c>
      <c r="G192" s="236" t="s">
        <v>171</v>
      </c>
      <c r="H192" s="237">
        <v>959</v>
      </c>
      <c r="I192" s="238"/>
      <c r="J192" s="239">
        <f>ROUND(I192*H192,2)</f>
        <v>0</v>
      </c>
      <c r="K192" s="235" t="s">
        <v>176</v>
      </c>
      <c r="L192" s="72"/>
      <c r="M192" s="240" t="s">
        <v>21</v>
      </c>
      <c r="N192" s="241" t="s">
        <v>42</v>
      </c>
      <c r="O192" s="47"/>
      <c r="P192" s="242">
        <f>O192*H192</f>
        <v>0</v>
      </c>
      <c r="Q192" s="242">
        <v>0.08978</v>
      </c>
      <c r="R192" s="242">
        <f>Q192*H192</f>
        <v>86.09902</v>
      </c>
      <c r="S192" s="242">
        <v>0</v>
      </c>
      <c r="T192" s="243">
        <f>S192*H192</f>
        <v>0</v>
      </c>
      <c r="AR192" s="24" t="s">
        <v>158</v>
      </c>
      <c r="AT192" s="24" t="s">
        <v>153</v>
      </c>
      <c r="AU192" s="24" t="s">
        <v>81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79</v>
      </c>
      <c r="BK192" s="244">
        <f>ROUND(I192*H192,2)</f>
        <v>0</v>
      </c>
      <c r="BL192" s="24" t="s">
        <v>158</v>
      </c>
      <c r="BM192" s="24" t="s">
        <v>554</v>
      </c>
    </row>
    <row r="193" spans="2:47" s="1" customFormat="1" ht="13.5">
      <c r="B193" s="46"/>
      <c r="C193" s="74"/>
      <c r="D193" s="245" t="s">
        <v>160</v>
      </c>
      <c r="E193" s="74"/>
      <c r="F193" s="246" t="s">
        <v>555</v>
      </c>
      <c r="G193" s="74"/>
      <c r="H193" s="74"/>
      <c r="I193" s="203"/>
      <c r="J193" s="74"/>
      <c r="K193" s="74"/>
      <c r="L193" s="72"/>
      <c r="M193" s="247"/>
      <c r="N193" s="47"/>
      <c r="O193" s="47"/>
      <c r="P193" s="47"/>
      <c r="Q193" s="47"/>
      <c r="R193" s="47"/>
      <c r="S193" s="47"/>
      <c r="T193" s="95"/>
      <c r="AT193" s="24" t="s">
        <v>160</v>
      </c>
      <c r="AU193" s="24" t="s">
        <v>81</v>
      </c>
    </row>
    <row r="194" spans="2:51" s="13" customFormat="1" ht="13.5">
      <c r="B194" s="273"/>
      <c r="C194" s="274"/>
      <c r="D194" s="245" t="s">
        <v>162</v>
      </c>
      <c r="E194" s="275" t="s">
        <v>21</v>
      </c>
      <c r="F194" s="276" t="s">
        <v>556</v>
      </c>
      <c r="G194" s="274"/>
      <c r="H194" s="275" t="s">
        <v>21</v>
      </c>
      <c r="I194" s="277"/>
      <c r="J194" s="274"/>
      <c r="K194" s="274"/>
      <c r="L194" s="278"/>
      <c r="M194" s="279"/>
      <c r="N194" s="280"/>
      <c r="O194" s="280"/>
      <c r="P194" s="280"/>
      <c r="Q194" s="280"/>
      <c r="R194" s="280"/>
      <c r="S194" s="280"/>
      <c r="T194" s="281"/>
      <c r="AT194" s="282" t="s">
        <v>162</v>
      </c>
      <c r="AU194" s="282" t="s">
        <v>81</v>
      </c>
      <c r="AV194" s="13" t="s">
        <v>79</v>
      </c>
      <c r="AW194" s="13" t="s">
        <v>35</v>
      </c>
      <c r="AX194" s="13" t="s">
        <v>71</v>
      </c>
      <c r="AY194" s="282" t="s">
        <v>151</v>
      </c>
    </row>
    <row r="195" spans="2:51" s="12" customFormat="1" ht="13.5">
      <c r="B195" s="248"/>
      <c r="C195" s="249"/>
      <c r="D195" s="245" t="s">
        <v>162</v>
      </c>
      <c r="E195" s="250" t="s">
        <v>21</v>
      </c>
      <c r="F195" s="251" t="s">
        <v>557</v>
      </c>
      <c r="G195" s="249"/>
      <c r="H195" s="252">
        <v>216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162</v>
      </c>
      <c r="AU195" s="258" t="s">
        <v>81</v>
      </c>
      <c r="AV195" s="12" t="s">
        <v>81</v>
      </c>
      <c r="AW195" s="12" t="s">
        <v>35</v>
      </c>
      <c r="AX195" s="12" t="s">
        <v>71</v>
      </c>
      <c r="AY195" s="258" t="s">
        <v>151</v>
      </c>
    </row>
    <row r="196" spans="2:51" s="13" customFormat="1" ht="13.5">
      <c r="B196" s="273"/>
      <c r="C196" s="274"/>
      <c r="D196" s="245" t="s">
        <v>162</v>
      </c>
      <c r="E196" s="275" t="s">
        <v>21</v>
      </c>
      <c r="F196" s="276" t="s">
        <v>558</v>
      </c>
      <c r="G196" s="274"/>
      <c r="H196" s="275" t="s">
        <v>21</v>
      </c>
      <c r="I196" s="277"/>
      <c r="J196" s="274"/>
      <c r="K196" s="274"/>
      <c r="L196" s="278"/>
      <c r="M196" s="279"/>
      <c r="N196" s="280"/>
      <c r="O196" s="280"/>
      <c r="P196" s="280"/>
      <c r="Q196" s="280"/>
      <c r="R196" s="280"/>
      <c r="S196" s="280"/>
      <c r="T196" s="281"/>
      <c r="AT196" s="282" t="s">
        <v>162</v>
      </c>
      <c r="AU196" s="282" t="s">
        <v>81</v>
      </c>
      <c r="AV196" s="13" t="s">
        <v>79</v>
      </c>
      <c r="AW196" s="13" t="s">
        <v>35</v>
      </c>
      <c r="AX196" s="13" t="s">
        <v>71</v>
      </c>
      <c r="AY196" s="282" t="s">
        <v>151</v>
      </c>
    </row>
    <row r="197" spans="2:51" s="12" customFormat="1" ht="13.5">
      <c r="B197" s="248"/>
      <c r="C197" s="249"/>
      <c r="D197" s="245" t="s">
        <v>162</v>
      </c>
      <c r="E197" s="250" t="s">
        <v>21</v>
      </c>
      <c r="F197" s="251" t="s">
        <v>559</v>
      </c>
      <c r="G197" s="249"/>
      <c r="H197" s="252">
        <v>743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162</v>
      </c>
      <c r="AU197" s="258" t="s">
        <v>81</v>
      </c>
      <c r="AV197" s="12" t="s">
        <v>81</v>
      </c>
      <c r="AW197" s="12" t="s">
        <v>35</v>
      </c>
      <c r="AX197" s="12" t="s">
        <v>71</v>
      </c>
      <c r="AY197" s="258" t="s">
        <v>151</v>
      </c>
    </row>
    <row r="198" spans="2:51" s="14" customFormat="1" ht="13.5">
      <c r="B198" s="283"/>
      <c r="C198" s="284"/>
      <c r="D198" s="245" t="s">
        <v>162</v>
      </c>
      <c r="E198" s="285" t="s">
        <v>21</v>
      </c>
      <c r="F198" s="286" t="s">
        <v>430</v>
      </c>
      <c r="G198" s="284"/>
      <c r="H198" s="287">
        <v>959</v>
      </c>
      <c r="I198" s="288"/>
      <c r="J198" s="284"/>
      <c r="K198" s="284"/>
      <c r="L198" s="289"/>
      <c r="M198" s="290"/>
      <c r="N198" s="291"/>
      <c r="O198" s="291"/>
      <c r="P198" s="291"/>
      <c r="Q198" s="291"/>
      <c r="R198" s="291"/>
      <c r="S198" s="291"/>
      <c r="T198" s="292"/>
      <c r="AT198" s="293" t="s">
        <v>162</v>
      </c>
      <c r="AU198" s="293" t="s">
        <v>81</v>
      </c>
      <c r="AV198" s="14" t="s">
        <v>158</v>
      </c>
      <c r="AW198" s="14" t="s">
        <v>35</v>
      </c>
      <c r="AX198" s="14" t="s">
        <v>79</v>
      </c>
      <c r="AY198" s="293" t="s">
        <v>151</v>
      </c>
    </row>
    <row r="199" spans="2:65" s="1" customFormat="1" ht="16.5" customHeight="1">
      <c r="B199" s="46"/>
      <c r="C199" s="259" t="s">
        <v>560</v>
      </c>
      <c r="D199" s="259" t="s">
        <v>189</v>
      </c>
      <c r="E199" s="260" t="s">
        <v>561</v>
      </c>
      <c r="F199" s="261" t="s">
        <v>562</v>
      </c>
      <c r="G199" s="262" t="s">
        <v>192</v>
      </c>
      <c r="H199" s="263">
        <v>23.016</v>
      </c>
      <c r="I199" s="264"/>
      <c r="J199" s="265">
        <f>ROUND(I199*H199,2)</f>
        <v>0</v>
      </c>
      <c r="K199" s="261" t="s">
        <v>176</v>
      </c>
      <c r="L199" s="266"/>
      <c r="M199" s="267" t="s">
        <v>21</v>
      </c>
      <c r="N199" s="268" t="s">
        <v>42</v>
      </c>
      <c r="O199" s="47"/>
      <c r="P199" s="242">
        <f>O199*H199</f>
        <v>0</v>
      </c>
      <c r="Q199" s="242">
        <v>1</v>
      </c>
      <c r="R199" s="242">
        <f>Q199*H199</f>
        <v>23.016</v>
      </c>
      <c r="S199" s="242">
        <v>0</v>
      </c>
      <c r="T199" s="243">
        <f>S199*H199</f>
        <v>0</v>
      </c>
      <c r="AR199" s="24" t="s">
        <v>193</v>
      </c>
      <c r="AT199" s="24" t="s">
        <v>189</v>
      </c>
      <c r="AU199" s="24" t="s">
        <v>81</v>
      </c>
      <c r="AY199" s="24" t="s">
        <v>151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24" t="s">
        <v>79</v>
      </c>
      <c r="BK199" s="244">
        <f>ROUND(I199*H199,2)</f>
        <v>0</v>
      </c>
      <c r="BL199" s="24" t="s">
        <v>158</v>
      </c>
      <c r="BM199" s="24" t="s">
        <v>563</v>
      </c>
    </row>
    <row r="200" spans="2:51" s="12" customFormat="1" ht="13.5">
      <c r="B200" s="248"/>
      <c r="C200" s="249"/>
      <c r="D200" s="245" t="s">
        <v>162</v>
      </c>
      <c r="E200" s="250" t="s">
        <v>21</v>
      </c>
      <c r="F200" s="251" t="s">
        <v>564</v>
      </c>
      <c r="G200" s="249"/>
      <c r="H200" s="252">
        <v>23.016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162</v>
      </c>
      <c r="AU200" s="258" t="s">
        <v>81</v>
      </c>
      <c r="AV200" s="12" t="s">
        <v>81</v>
      </c>
      <c r="AW200" s="12" t="s">
        <v>35</v>
      </c>
      <c r="AX200" s="12" t="s">
        <v>79</v>
      </c>
      <c r="AY200" s="258" t="s">
        <v>151</v>
      </c>
    </row>
    <row r="201" spans="2:65" s="1" customFormat="1" ht="38.25" customHeight="1">
      <c r="B201" s="46"/>
      <c r="C201" s="233" t="s">
        <v>565</v>
      </c>
      <c r="D201" s="233" t="s">
        <v>153</v>
      </c>
      <c r="E201" s="234" t="s">
        <v>566</v>
      </c>
      <c r="F201" s="235" t="s">
        <v>567</v>
      </c>
      <c r="G201" s="236" t="s">
        <v>171</v>
      </c>
      <c r="H201" s="237">
        <v>108</v>
      </c>
      <c r="I201" s="238"/>
      <c r="J201" s="239">
        <f>ROUND(I201*H201,2)</f>
        <v>0</v>
      </c>
      <c r="K201" s="235" t="s">
        <v>355</v>
      </c>
      <c r="L201" s="72"/>
      <c r="M201" s="240" t="s">
        <v>21</v>
      </c>
      <c r="N201" s="241" t="s">
        <v>42</v>
      </c>
      <c r="O201" s="47"/>
      <c r="P201" s="242">
        <f>O201*H201</f>
        <v>0</v>
      </c>
      <c r="Q201" s="242">
        <v>0.1554</v>
      </c>
      <c r="R201" s="242">
        <f>Q201*H201</f>
        <v>16.7832</v>
      </c>
      <c r="S201" s="242">
        <v>0</v>
      </c>
      <c r="T201" s="243">
        <f>S201*H201</f>
        <v>0</v>
      </c>
      <c r="AR201" s="24" t="s">
        <v>158</v>
      </c>
      <c r="AT201" s="24" t="s">
        <v>153</v>
      </c>
      <c r="AU201" s="24" t="s">
        <v>81</v>
      </c>
      <c r="AY201" s="24" t="s">
        <v>151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79</v>
      </c>
      <c r="BK201" s="244">
        <f>ROUND(I201*H201,2)</f>
        <v>0</v>
      </c>
      <c r="BL201" s="24" t="s">
        <v>158</v>
      </c>
      <c r="BM201" s="24" t="s">
        <v>568</v>
      </c>
    </row>
    <row r="202" spans="2:47" s="1" customFormat="1" ht="13.5">
      <c r="B202" s="46"/>
      <c r="C202" s="74"/>
      <c r="D202" s="245" t="s">
        <v>160</v>
      </c>
      <c r="E202" s="74"/>
      <c r="F202" s="246" t="s">
        <v>569</v>
      </c>
      <c r="G202" s="74"/>
      <c r="H202" s="74"/>
      <c r="I202" s="203"/>
      <c r="J202" s="74"/>
      <c r="K202" s="74"/>
      <c r="L202" s="72"/>
      <c r="M202" s="247"/>
      <c r="N202" s="47"/>
      <c r="O202" s="47"/>
      <c r="P202" s="47"/>
      <c r="Q202" s="47"/>
      <c r="R202" s="47"/>
      <c r="S202" s="47"/>
      <c r="T202" s="95"/>
      <c r="AT202" s="24" t="s">
        <v>160</v>
      </c>
      <c r="AU202" s="24" t="s">
        <v>81</v>
      </c>
    </row>
    <row r="203" spans="2:65" s="1" customFormat="1" ht="16.5" customHeight="1">
      <c r="B203" s="46"/>
      <c r="C203" s="259" t="s">
        <v>570</v>
      </c>
      <c r="D203" s="259" t="s">
        <v>189</v>
      </c>
      <c r="E203" s="260" t="s">
        <v>571</v>
      </c>
      <c r="F203" s="261" t="s">
        <v>572</v>
      </c>
      <c r="G203" s="262" t="s">
        <v>227</v>
      </c>
      <c r="H203" s="263">
        <v>108</v>
      </c>
      <c r="I203" s="264"/>
      <c r="J203" s="265">
        <f>ROUND(I203*H203,2)</f>
        <v>0</v>
      </c>
      <c r="K203" s="261" t="s">
        <v>355</v>
      </c>
      <c r="L203" s="266"/>
      <c r="M203" s="267" t="s">
        <v>21</v>
      </c>
      <c r="N203" s="268" t="s">
        <v>42</v>
      </c>
      <c r="O203" s="47"/>
      <c r="P203" s="242">
        <f>O203*H203</f>
        <v>0</v>
      </c>
      <c r="Q203" s="242">
        <v>0.086</v>
      </c>
      <c r="R203" s="242">
        <f>Q203*H203</f>
        <v>9.287999999999998</v>
      </c>
      <c r="S203" s="242">
        <v>0</v>
      </c>
      <c r="T203" s="243">
        <f>S203*H203</f>
        <v>0</v>
      </c>
      <c r="AR203" s="24" t="s">
        <v>193</v>
      </c>
      <c r="AT203" s="24" t="s">
        <v>189</v>
      </c>
      <c r="AU203" s="24" t="s">
        <v>81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79</v>
      </c>
      <c r="BK203" s="244">
        <f>ROUND(I203*H203,2)</f>
        <v>0</v>
      </c>
      <c r="BL203" s="24" t="s">
        <v>158</v>
      </c>
      <c r="BM203" s="24" t="s">
        <v>573</v>
      </c>
    </row>
    <row r="204" spans="2:65" s="1" customFormat="1" ht="38.25" customHeight="1">
      <c r="B204" s="46"/>
      <c r="C204" s="233" t="s">
        <v>574</v>
      </c>
      <c r="D204" s="233" t="s">
        <v>153</v>
      </c>
      <c r="E204" s="234" t="s">
        <v>575</v>
      </c>
      <c r="F204" s="235" t="s">
        <v>576</v>
      </c>
      <c r="G204" s="236" t="s">
        <v>171</v>
      </c>
      <c r="H204" s="237">
        <v>154</v>
      </c>
      <c r="I204" s="238"/>
      <c r="J204" s="239">
        <f>ROUND(I204*H204,2)</f>
        <v>0</v>
      </c>
      <c r="K204" s="235" t="s">
        <v>355</v>
      </c>
      <c r="L204" s="72"/>
      <c r="M204" s="240" t="s">
        <v>21</v>
      </c>
      <c r="N204" s="241" t="s">
        <v>42</v>
      </c>
      <c r="O204" s="47"/>
      <c r="P204" s="242">
        <f>O204*H204</f>
        <v>0</v>
      </c>
      <c r="Q204" s="242">
        <v>0.1295</v>
      </c>
      <c r="R204" s="242">
        <f>Q204*H204</f>
        <v>19.943</v>
      </c>
      <c r="S204" s="242">
        <v>0</v>
      </c>
      <c r="T204" s="243">
        <f>S204*H204</f>
        <v>0</v>
      </c>
      <c r="AR204" s="24" t="s">
        <v>158</v>
      </c>
      <c r="AT204" s="24" t="s">
        <v>153</v>
      </c>
      <c r="AU204" s="24" t="s">
        <v>81</v>
      </c>
      <c r="AY204" s="24" t="s">
        <v>151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24" t="s">
        <v>79</v>
      </c>
      <c r="BK204" s="244">
        <f>ROUND(I204*H204,2)</f>
        <v>0</v>
      </c>
      <c r="BL204" s="24" t="s">
        <v>158</v>
      </c>
      <c r="BM204" s="24" t="s">
        <v>577</v>
      </c>
    </row>
    <row r="205" spans="2:65" s="1" customFormat="1" ht="16.5" customHeight="1">
      <c r="B205" s="46"/>
      <c r="C205" s="259" t="s">
        <v>578</v>
      </c>
      <c r="D205" s="259" t="s">
        <v>189</v>
      </c>
      <c r="E205" s="260" t="s">
        <v>579</v>
      </c>
      <c r="F205" s="261" t="s">
        <v>580</v>
      </c>
      <c r="G205" s="262" t="s">
        <v>227</v>
      </c>
      <c r="H205" s="263">
        <v>308</v>
      </c>
      <c r="I205" s="264"/>
      <c r="J205" s="265">
        <f>ROUND(I205*H205,2)</f>
        <v>0</v>
      </c>
      <c r="K205" s="261" t="s">
        <v>355</v>
      </c>
      <c r="L205" s="266"/>
      <c r="M205" s="267" t="s">
        <v>21</v>
      </c>
      <c r="N205" s="268" t="s">
        <v>42</v>
      </c>
      <c r="O205" s="47"/>
      <c r="P205" s="242">
        <f>O205*H205</f>
        <v>0</v>
      </c>
      <c r="Q205" s="242">
        <v>0.024</v>
      </c>
      <c r="R205" s="242">
        <f>Q205*H205</f>
        <v>7.392</v>
      </c>
      <c r="S205" s="242">
        <v>0</v>
      </c>
      <c r="T205" s="243">
        <f>S205*H205</f>
        <v>0</v>
      </c>
      <c r="AR205" s="24" t="s">
        <v>193</v>
      </c>
      <c r="AT205" s="24" t="s">
        <v>189</v>
      </c>
      <c r="AU205" s="24" t="s">
        <v>81</v>
      </c>
      <c r="AY205" s="24" t="s">
        <v>151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79</v>
      </c>
      <c r="BK205" s="244">
        <f>ROUND(I205*H205,2)</f>
        <v>0</v>
      </c>
      <c r="BL205" s="24" t="s">
        <v>158</v>
      </c>
      <c r="BM205" s="24" t="s">
        <v>581</v>
      </c>
    </row>
    <row r="206" spans="2:51" s="12" customFormat="1" ht="13.5">
      <c r="B206" s="248"/>
      <c r="C206" s="249"/>
      <c r="D206" s="245" t="s">
        <v>162</v>
      </c>
      <c r="E206" s="250" t="s">
        <v>21</v>
      </c>
      <c r="F206" s="251" t="s">
        <v>582</v>
      </c>
      <c r="G206" s="249"/>
      <c r="H206" s="252">
        <v>308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162</v>
      </c>
      <c r="AU206" s="258" t="s">
        <v>81</v>
      </c>
      <c r="AV206" s="12" t="s">
        <v>81</v>
      </c>
      <c r="AW206" s="12" t="s">
        <v>35</v>
      </c>
      <c r="AX206" s="12" t="s">
        <v>79</v>
      </c>
      <c r="AY206" s="258" t="s">
        <v>151</v>
      </c>
    </row>
    <row r="207" spans="2:65" s="1" customFormat="1" ht="38.25" customHeight="1">
      <c r="B207" s="46"/>
      <c r="C207" s="233" t="s">
        <v>583</v>
      </c>
      <c r="D207" s="233" t="s">
        <v>153</v>
      </c>
      <c r="E207" s="234" t="s">
        <v>584</v>
      </c>
      <c r="F207" s="235" t="s">
        <v>585</v>
      </c>
      <c r="G207" s="236" t="s">
        <v>171</v>
      </c>
      <c r="H207" s="237">
        <v>690</v>
      </c>
      <c r="I207" s="238"/>
      <c r="J207" s="239">
        <f>ROUND(I207*H207,2)</f>
        <v>0</v>
      </c>
      <c r="K207" s="235" t="s">
        <v>355</v>
      </c>
      <c r="L207" s="72"/>
      <c r="M207" s="240" t="s">
        <v>21</v>
      </c>
      <c r="N207" s="241" t="s">
        <v>42</v>
      </c>
      <c r="O207" s="47"/>
      <c r="P207" s="242">
        <f>O207*H207</f>
        <v>0</v>
      </c>
      <c r="Q207" s="242">
        <v>0.14067</v>
      </c>
      <c r="R207" s="242">
        <f>Q207*H207</f>
        <v>97.0623</v>
      </c>
      <c r="S207" s="242">
        <v>0</v>
      </c>
      <c r="T207" s="243">
        <f>S207*H207</f>
        <v>0</v>
      </c>
      <c r="AR207" s="24" t="s">
        <v>158</v>
      </c>
      <c r="AT207" s="24" t="s">
        <v>153</v>
      </c>
      <c r="AU207" s="24" t="s">
        <v>81</v>
      </c>
      <c r="AY207" s="24" t="s">
        <v>151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24" t="s">
        <v>79</v>
      </c>
      <c r="BK207" s="244">
        <f>ROUND(I207*H207,2)</f>
        <v>0</v>
      </c>
      <c r="BL207" s="24" t="s">
        <v>158</v>
      </c>
      <c r="BM207" s="24" t="s">
        <v>586</v>
      </c>
    </row>
    <row r="208" spans="2:65" s="1" customFormat="1" ht="16.5" customHeight="1">
      <c r="B208" s="46"/>
      <c r="C208" s="259" t="s">
        <v>587</v>
      </c>
      <c r="D208" s="259" t="s">
        <v>189</v>
      </c>
      <c r="E208" s="260" t="s">
        <v>588</v>
      </c>
      <c r="F208" s="261" t="s">
        <v>589</v>
      </c>
      <c r="G208" s="262" t="s">
        <v>171</v>
      </c>
      <c r="H208" s="263">
        <v>509.5</v>
      </c>
      <c r="I208" s="264"/>
      <c r="J208" s="265">
        <f>ROUND(I208*H208,2)</f>
        <v>0</v>
      </c>
      <c r="K208" s="261" t="s">
        <v>355</v>
      </c>
      <c r="L208" s="266"/>
      <c r="M208" s="267" t="s">
        <v>21</v>
      </c>
      <c r="N208" s="268" t="s">
        <v>42</v>
      </c>
      <c r="O208" s="47"/>
      <c r="P208" s="242">
        <f>O208*H208</f>
        <v>0</v>
      </c>
      <c r="Q208" s="242">
        <v>0.135</v>
      </c>
      <c r="R208" s="242">
        <f>Q208*H208</f>
        <v>68.7825</v>
      </c>
      <c r="S208" s="242">
        <v>0</v>
      </c>
      <c r="T208" s="243">
        <f>S208*H208</f>
        <v>0</v>
      </c>
      <c r="AR208" s="24" t="s">
        <v>193</v>
      </c>
      <c r="AT208" s="24" t="s">
        <v>189</v>
      </c>
      <c r="AU208" s="24" t="s">
        <v>81</v>
      </c>
      <c r="AY208" s="24" t="s">
        <v>151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24" t="s">
        <v>79</v>
      </c>
      <c r="BK208" s="244">
        <f>ROUND(I208*H208,2)</f>
        <v>0</v>
      </c>
      <c r="BL208" s="24" t="s">
        <v>158</v>
      </c>
      <c r="BM208" s="24" t="s">
        <v>590</v>
      </c>
    </row>
    <row r="209" spans="2:65" s="1" customFormat="1" ht="16.5" customHeight="1">
      <c r="B209" s="46"/>
      <c r="C209" s="259" t="s">
        <v>591</v>
      </c>
      <c r="D209" s="259" t="s">
        <v>189</v>
      </c>
      <c r="E209" s="260" t="s">
        <v>592</v>
      </c>
      <c r="F209" s="261" t="s">
        <v>593</v>
      </c>
      <c r="G209" s="262" t="s">
        <v>171</v>
      </c>
      <c r="H209" s="263">
        <v>17</v>
      </c>
      <c r="I209" s="264"/>
      <c r="J209" s="265">
        <f>ROUND(I209*H209,2)</f>
        <v>0</v>
      </c>
      <c r="K209" s="261" t="s">
        <v>355</v>
      </c>
      <c r="L209" s="266"/>
      <c r="M209" s="267" t="s">
        <v>21</v>
      </c>
      <c r="N209" s="268" t="s">
        <v>42</v>
      </c>
      <c r="O209" s="47"/>
      <c r="P209" s="242">
        <f>O209*H209</f>
        <v>0</v>
      </c>
      <c r="Q209" s="242">
        <v>0.125</v>
      </c>
      <c r="R209" s="242">
        <f>Q209*H209</f>
        <v>2.125</v>
      </c>
      <c r="S209" s="242">
        <v>0</v>
      </c>
      <c r="T209" s="243">
        <f>S209*H209</f>
        <v>0</v>
      </c>
      <c r="AR209" s="24" t="s">
        <v>193</v>
      </c>
      <c r="AT209" s="24" t="s">
        <v>189</v>
      </c>
      <c r="AU209" s="24" t="s">
        <v>81</v>
      </c>
      <c r="AY209" s="24" t="s">
        <v>151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24" t="s">
        <v>79</v>
      </c>
      <c r="BK209" s="244">
        <f>ROUND(I209*H209,2)</f>
        <v>0</v>
      </c>
      <c r="BL209" s="24" t="s">
        <v>158</v>
      </c>
      <c r="BM209" s="24" t="s">
        <v>594</v>
      </c>
    </row>
    <row r="210" spans="2:51" s="13" customFormat="1" ht="13.5">
      <c r="B210" s="273"/>
      <c r="C210" s="274"/>
      <c r="D210" s="245" t="s">
        <v>162</v>
      </c>
      <c r="E210" s="275" t="s">
        <v>21</v>
      </c>
      <c r="F210" s="276" t="s">
        <v>595</v>
      </c>
      <c r="G210" s="274"/>
      <c r="H210" s="275" t="s">
        <v>21</v>
      </c>
      <c r="I210" s="277"/>
      <c r="J210" s="274"/>
      <c r="K210" s="274"/>
      <c r="L210" s="278"/>
      <c r="M210" s="279"/>
      <c r="N210" s="280"/>
      <c r="O210" s="280"/>
      <c r="P210" s="280"/>
      <c r="Q210" s="280"/>
      <c r="R210" s="280"/>
      <c r="S210" s="280"/>
      <c r="T210" s="281"/>
      <c r="AT210" s="282" t="s">
        <v>162</v>
      </c>
      <c r="AU210" s="282" t="s">
        <v>81</v>
      </c>
      <c r="AV210" s="13" t="s">
        <v>79</v>
      </c>
      <c r="AW210" s="13" t="s">
        <v>35</v>
      </c>
      <c r="AX210" s="13" t="s">
        <v>71</v>
      </c>
      <c r="AY210" s="282" t="s">
        <v>151</v>
      </c>
    </row>
    <row r="211" spans="2:51" s="12" customFormat="1" ht="13.5">
      <c r="B211" s="248"/>
      <c r="C211" s="249"/>
      <c r="D211" s="245" t="s">
        <v>162</v>
      </c>
      <c r="E211" s="250" t="s">
        <v>21</v>
      </c>
      <c r="F211" s="251" t="s">
        <v>168</v>
      </c>
      <c r="G211" s="249"/>
      <c r="H211" s="252">
        <v>3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162</v>
      </c>
      <c r="AU211" s="258" t="s">
        <v>81</v>
      </c>
      <c r="AV211" s="12" t="s">
        <v>81</v>
      </c>
      <c r="AW211" s="12" t="s">
        <v>35</v>
      </c>
      <c r="AX211" s="12" t="s">
        <v>71</v>
      </c>
      <c r="AY211" s="258" t="s">
        <v>151</v>
      </c>
    </row>
    <row r="212" spans="2:51" s="13" customFormat="1" ht="13.5">
      <c r="B212" s="273"/>
      <c r="C212" s="274"/>
      <c r="D212" s="245" t="s">
        <v>162</v>
      </c>
      <c r="E212" s="275" t="s">
        <v>21</v>
      </c>
      <c r="F212" s="276" t="s">
        <v>596</v>
      </c>
      <c r="G212" s="274"/>
      <c r="H212" s="275" t="s">
        <v>21</v>
      </c>
      <c r="I212" s="277"/>
      <c r="J212" s="274"/>
      <c r="K212" s="274"/>
      <c r="L212" s="278"/>
      <c r="M212" s="279"/>
      <c r="N212" s="280"/>
      <c r="O212" s="280"/>
      <c r="P212" s="280"/>
      <c r="Q212" s="280"/>
      <c r="R212" s="280"/>
      <c r="S212" s="280"/>
      <c r="T212" s="281"/>
      <c r="AT212" s="282" t="s">
        <v>162</v>
      </c>
      <c r="AU212" s="282" t="s">
        <v>81</v>
      </c>
      <c r="AV212" s="13" t="s">
        <v>79</v>
      </c>
      <c r="AW212" s="13" t="s">
        <v>35</v>
      </c>
      <c r="AX212" s="13" t="s">
        <v>71</v>
      </c>
      <c r="AY212" s="282" t="s">
        <v>151</v>
      </c>
    </row>
    <row r="213" spans="2:51" s="12" customFormat="1" ht="13.5">
      <c r="B213" s="248"/>
      <c r="C213" s="249"/>
      <c r="D213" s="245" t="s">
        <v>162</v>
      </c>
      <c r="E213" s="250" t="s">
        <v>21</v>
      </c>
      <c r="F213" s="251" t="s">
        <v>224</v>
      </c>
      <c r="G213" s="249"/>
      <c r="H213" s="252">
        <v>14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162</v>
      </c>
      <c r="AU213" s="258" t="s">
        <v>81</v>
      </c>
      <c r="AV213" s="12" t="s">
        <v>81</v>
      </c>
      <c r="AW213" s="12" t="s">
        <v>35</v>
      </c>
      <c r="AX213" s="12" t="s">
        <v>71</v>
      </c>
      <c r="AY213" s="258" t="s">
        <v>151</v>
      </c>
    </row>
    <row r="214" spans="2:51" s="14" customFormat="1" ht="13.5">
      <c r="B214" s="283"/>
      <c r="C214" s="284"/>
      <c r="D214" s="245" t="s">
        <v>162</v>
      </c>
      <c r="E214" s="285" t="s">
        <v>21</v>
      </c>
      <c r="F214" s="286" t="s">
        <v>430</v>
      </c>
      <c r="G214" s="284"/>
      <c r="H214" s="287">
        <v>17</v>
      </c>
      <c r="I214" s="288"/>
      <c r="J214" s="284"/>
      <c r="K214" s="284"/>
      <c r="L214" s="289"/>
      <c r="M214" s="290"/>
      <c r="N214" s="291"/>
      <c r="O214" s="291"/>
      <c r="P214" s="291"/>
      <c r="Q214" s="291"/>
      <c r="R214" s="291"/>
      <c r="S214" s="291"/>
      <c r="T214" s="292"/>
      <c r="AT214" s="293" t="s">
        <v>162</v>
      </c>
      <c r="AU214" s="293" t="s">
        <v>81</v>
      </c>
      <c r="AV214" s="14" t="s">
        <v>158</v>
      </c>
      <c r="AW214" s="14" t="s">
        <v>35</v>
      </c>
      <c r="AX214" s="14" t="s">
        <v>79</v>
      </c>
      <c r="AY214" s="293" t="s">
        <v>151</v>
      </c>
    </row>
    <row r="215" spans="2:65" s="1" customFormat="1" ht="16.5" customHeight="1">
      <c r="B215" s="46"/>
      <c r="C215" s="259" t="s">
        <v>597</v>
      </c>
      <c r="D215" s="259" t="s">
        <v>189</v>
      </c>
      <c r="E215" s="260" t="s">
        <v>598</v>
      </c>
      <c r="F215" s="261" t="s">
        <v>599</v>
      </c>
      <c r="G215" s="262" t="s">
        <v>171</v>
      </c>
      <c r="H215" s="263">
        <v>27.5</v>
      </c>
      <c r="I215" s="264"/>
      <c r="J215" s="265">
        <f>ROUND(I215*H215,2)</f>
        <v>0</v>
      </c>
      <c r="K215" s="261" t="s">
        <v>355</v>
      </c>
      <c r="L215" s="266"/>
      <c r="M215" s="267" t="s">
        <v>21</v>
      </c>
      <c r="N215" s="268" t="s">
        <v>42</v>
      </c>
      <c r="O215" s="47"/>
      <c r="P215" s="242">
        <f>O215*H215</f>
        <v>0</v>
      </c>
      <c r="Q215" s="242">
        <v>0.125</v>
      </c>
      <c r="R215" s="242">
        <f>Q215*H215</f>
        <v>3.4375</v>
      </c>
      <c r="S215" s="242">
        <v>0</v>
      </c>
      <c r="T215" s="243">
        <f>S215*H215</f>
        <v>0</v>
      </c>
      <c r="AR215" s="24" t="s">
        <v>193</v>
      </c>
      <c r="AT215" s="24" t="s">
        <v>189</v>
      </c>
      <c r="AU215" s="24" t="s">
        <v>81</v>
      </c>
      <c r="AY215" s="24" t="s">
        <v>151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24" t="s">
        <v>79</v>
      </c>
      <c r="BK215" s="244">
        <f>ROUND(I215*H215,2)</f>
        <v>0</v>
      </c>
      <c r="BL215" s="24" t="s">
        <v>158</v>
      </c>
      <c r="BM215" s="24" t="s">
        <v>600</v>
      </c>
    </row>
    <row r="216" spans="2:51" s="13" customFormat="1" ht="13.5">
      <c r="B216" s="273"/>
      <c r="C216" s="274"/>
      <c r="D216" s="245" t="s">
        <v>162</v>
      </c>
      <c r="E216" s="275" t="s">
        <v>21</v>
      </c>
      <c r="F216" s="276" t="s">
        <v>601</v>
      </c>
      <c r="G216" s="274"/>
      <c r="H216" s="275" t="s">
        <v>21</v>
      </c>
      <c r="I216" s="277"/>
      <c r="J216" s="274"/>
      <c r="K216" s="274"/>
      <c r="L216" s="278"/>
      <c r="M216" s="279"/>
      <c r="N216" s="280"/>
      <c r="O216" s="280"/>
      <c r="P216" s="280"/>
      <c r="Q216" s="280"/>
      <c r="R216" s="280"/>
      <c r="S216" s="280"/>
      <c r="T216" s="281"/>
      <c r="AT216" s="282" t="s">
        <v>162</v>
      </c>
      <c r="AU216" s="282" t="s">
        <v>81</v>
      </c>
      <c r="AV216" s="13" t="s">
        <v>79</v>
      </c>
      <c r="AW216" s="13" t="s">
        <v>35</v>
      </c>
      <c r="AX216" s="13" t="s">
        <v>71</v>
      </c>
      <c r="AY216" s="282" t="s">
        <v>151</v>
      </c>
    </row>
    <row r="217" spans="2:51" s="12" customFormat="1" ht="13.5">
      <c r="B217" s="248"/>
      <c r="C217" s="249"/>
      <c r="D217" s="245" t="s">
        <v>162</v>
      </c>
      <c r="E217" s="250" t="s">
        <v>21</v>
      </c>
      <c r="F217" s="251" t="s">
        <v>602</v>
      </c>
      <c r="G217" s="249"/>
      <c r="H217" s="252">
        <v>11.5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162</v>
      </c>
      <c r="AU217" s="258" t="s">
        <v>81</v>
      </c>
      <c r="AV217" s="12" t="s">
        <v>81</v>
      </c>
      <c r="AW217" s="12" t="s">
        <v>35</v>
      </c>
      <c r="AX217" s="12" t="s">
        <v>71</v>
      </c>
      <c r="AY217" s="258" t="s">
        <v>151</v>
      </c>
    </row>
    <row r="218" spans="2:51" s="13" customFormat="1" ht="13.5">
      <c r="B218" s="273"/>
      <c r="C218" s="274"/>
      <c r="D218" s="245" t="s">
        <v>162</v>
      </c>
      <c r="E218" s="275" t="s">
        <v>21</v>
      </c>
      <c r="F218" s="276" t="s">
        <v>603</v>
      </c>
      <c r="G218" s="274"/>
      <c r="H218" s="275" t="s">
        <v>21</v>
      </c>
      <c r="I218" s="277"/>
      <c r="J218" s="274"/>
      <c r="K218" s="274"/>
      <c r="L218" s="278"/>
      <c r="M218" s="279"/>
      <c r="N218" s="280"/>
      <c r="O218" s="280"/>
      <c r="P218" s="280"/>
      <c r="Q218" s="280"/>
      <c r="R218" s="280"/>
      <c r="S218" s="280"/>
      <c r="T218" s="281"/>
      <c r="AT218" s="282" t="s">
        <v>162</v>
      </c>
      <c r="AU218" s="282" t="s">
        <v>81</v>
      </c>
      <c r="AV218" s="13" t="s">
        <v>79</v>
      </c>
      <c r="AW218" s="13" t="s">
        <v>35</v>
      </c>
      <c r="AX218" s="13" t="s">
        <v>71</v>
      </c>
      <c r="AY218" s="282" t="s">
        <v>151</v>
      </c>
    </row>
    <row r="219" spans="2:51" s="12" customFormat="1" ht="13.5">
      <c r="B219" s="248"/>
      <c r="C219" s="249"/>
      <c r="D219" s="245" t="s">
        <v>162</v>
      </c>
      <c r="E219" s="250" t="s">
        <v>21</v>
      </c>
      <c r="F219" s="251" t="s">
        <v>232</v>
      </c>
      <c r="G219" s="249"/>
      <c r="H219" s="252">
        <v>16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162</v>
      </c>
      <c r="AU219" s="258" t="s">
        <v>81</v>
      </c>
      <c r="AV219" s="12" t="s">
        <v>81</v>
      </c>
      <c r="AW219" s="12" t="s">
        <v>35</v>
      </c>
      <c r="AX219" s="12" t="s">
        <v>71</v>
      </c>
      <c r="AY219" s="258" t="s">
        <v>151</v>
      </c>
    </row>
    <row r="220" spans="2:51" s="14" customFormat="1" ht="13.5">
      <c r="B220" s="283"/>
      <c r="C220" s="284"/>
      <c r="D220" s="245" t="s">
        <v>162</v>
      </c>
      <c r="E220" s="285" t="s">
        <v>21</v>
      </c>
      <c r="F220" s="286" t="s">
        <v>430</v>
      </c>
      <c r="G220" s="284"/>
      <c r="H220" s="287">
        <v>27.5</v>
      </c>
      <c r="I220" s="288"/>
      <c r="J220" s="284"/>
      <c r="K220" s="284"/>
      <c r="L220" s="289"/>
      <c r="M220" s="290"/>
      <c r="N220" s="291"/>
      <c r="O220" s="291"/>
      <c r="P220" s="291"/>
      <c r="Q220" s="291"/>
      <c r="R220" s="291"/>
      <c r="S220" s="291"/>
      <c r="T220" s="292"/>
      <c r="AT220" s="293" t="s">
        <v>162</v>
      </c>
      <c r="AU220" s="293" t="s">
        <v>81</v>
      </c>
      <c r="AV220" s="14" t="s">
        <v>158</v>
      </c>
      <c r="AW220" s="14" t="s">
        <v>35</v>
      </c>
      <c r="AX220" s="14" t="s">
        <v>79</v>
      </c>
      <c r="AY220" s="293" t="s">
        <v>151</v>
      </c>
    </row>
    <row r="221" spans="2:65" s="1" customFormat="1" ht="16.5" customHeight="1">
      <c r="B221" s="46"/>
      <c r="C221" s="259" t="s">
        <v>604</v>
      </c>
      <c r="D221" s="259" t="s">
        <v>189</v>
      </c>
      <c r="E221" s="260" t="s">
        <v>605</v>
      </c>
      <c r="F221" s="261" t="s">
        <v>606</v>
      </c>
      <c r="G221" s="262" t="s">
        <v>171</v>
      </c>
      <c r="H221" s="263">
        <v>38</v>
      </c>
      <c r="I221" s="264"/>
      <c r="J221" s="265">
        <f>ROUND(I221*H221,2)</f>
        <v>0</v>
      </c>
      <c r="K221" s="261" t="s">
        <v>355</v>
      </c>
      <c r="L221" s="266"/>
      <c r="M221" s="267" t="s">
        <v>21</v>
      </c>
      <c r="N221" s="268" t="s">
        <v>42</v>
      </c>
      <c r="O221" s="47"/>
      <c r="P221" s="242">
        <f>O221*H221</f>
        <v>0</v>
      </c>
      <c r="Q221" s="242">
        <v>0.125</v>
      </c>
      <c r="R221" s="242">
        <f>Q221*H221</f>
        <v>4.75</v>
      </c>
      <c r="S221" s="242">
        <v>0</v>
      </c>
      <c r="T221" s="243">
        <f>S221*H221</f>
        <v>0</v>
      </c>
      <c r="AR221" s="24" t="s">
        <v>193</v>
      </c>
      <c r="AT221" s="24" t="s">
        <v>189</v>
      </c>
      <c r="AU221" s="24" t="s">
        <v>81</v>
      </c>
      <c r="AY221" s="24" t="s">
        <v>151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24" t="s">
        <v>79</v>
      </c>
      <c r="BK221" s="244">
        <f>ROUND(I221*H221,2)</f>
        <v>0</v>
      </c>
      <c r="BL221" s="24" t="s">
        <v>158</v>
      </c>
      <c r="BM221" s="24" t="s">
        <v>607</v>
      </c>
    </row>
    <row r="222" spans="2:51" s="13" customFormat="1" ht="13.5">
      <c r="B222" s="273"/>
      <c r="C222" s="274"/>
      <c r="D222" s="245" t="s">
        <v>162</v>
      </c>
      <c r="E222" s="275" t="s">
        <v>21</v>
      </c>
      <c r="F222" s="276" t="s">
        <v>608</v>
      </c>
      <c r="G222" s="274"/>
      <c r="H222" s="275" t="s">
        <v>21</v>
      </c>
      <c r="I222" s="277"/>
      <c r="J222" s="274"/>
      <c r="K222" s="274"/>
      <c r="L222" s="278"/>
      <c r="M222" s="279"/>
      <c r="N222" s="280"/>
      <c r="O222" s="280"/>
      <c r="P222" s="280"/>
      <c r="Q222" s="280"/>
      <c r="R222" s="280"/>
      <c r="S222" s="280"/>
      <c r="T222" s="281"/>
      <c r="AT222" s="282" t="s">
        <v>162</v>
      </c>
      <c r="AU222" s="282" t="s">
        <v>81</v>
      </c>
      <c r="AV222" s="13" t="s">
        <v>79</v>
      </c>
      <c r="AW222" s="13" t="s">
        <v>35</v>
      </c>
      <c r="AX222" s="13" t="s">
        <v>71</v>
      </c>
      <c r="AY222" s="282" t="s">
        <v>151</v>
      </c>
    </row>
    <row r="223" spans="2:51" s="12" customFormat="1" ht="13.5">
      <c r="B223" s="248"/>
      <c r="C223" s="249"/>
      <c r="D223" s="245" t="s">
        <v>162</v>
      </c>
      <c r="E223" s="250" t="s">
        <v>21</v>
      </c>
      <c r="F223" s="251" t="s">
        <v>258</v>
      </c>
      <c r="G223" s="249"/>
      <c r="H223" s="252">
        <v>22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162</v>
      </c>
      <c r="AU223" s="258" t="s">
        <v>81</v>
      </c>
      <c r="AV223" s="12" t="s">
        <v>81</v>
      </c>
      <c r="AW223" s="12" t="s">
        <v>35</v>
      </c>
      <c r="AX223" s="12" t="s">
        <v>71</v>
      </c>
      <c r="AY223" s="258" t="s">
        <v>151</v>
      </c>
    </row>
    <row r="224" spans="2:51" s="13" customFormat="1" ht="13.5">
      <c r="B224" s="273"/>
      <c r="C224" s="274"/>
      <c r="D224" s="245" t="s">
        <v>162</v>
      </c>
      <c r="E224" s="275" t="s">
        <v>21</v>
      </c>
      <c r="F224" s="276" t="s">
        <v>609</v>
      </c>
      <c r="G224" s="274"/>
      <c r="H224" s="275" t="s">
        <v>21</v>
      </c>
      <c r="I224" s="277"/>
      <c r="J224" s="274"/>
      <c r="K224" s="274"/>
      <c r="L224" s="278"/>
      <c r="M224" s="279"/>
      <c r="N224" s="280"/>
      <c r="O224" s="280"/>
      <c r="P224" s="280"/>
      <c r="Q224" s="280"/>
      <c r="R224" s="280"/>
      <c r="S224" s="280"/>
      <c r="T224" s="281"/>
      <c r="AT224" s="282" t="s">
        <v>162</v>
      </c>
      <c r="AU224" s="282" t="s">
        <v>81</v>
      </c>
      <c r="AV224" s="13" t="s">
        <v>79</v>
      </c>
      <c r="AW224" s="13" t="s">
        <v>35</v>
      </c>
      <c r="AX224" s="13" t="s">
        <v>71</v>
      </c>
      <c r="AY224" s="282" t="s">
        <v>151</v>
      </c>
    </row>
    <row r="225" spans="2:51" s="12" customFormat="1" ht="13.5">
      <c r="B225" s="248"/>
      <c r="C225" s="249"/>
      <c r="D225" s="245" t="s">
        <v>162</v>
      </c>
      <c r="E225" s="250" t="s">
        <v>21</v>
      </c>
      <c r="F225" s="251" t="s">
        <v>232</v>
      </c>
      <c r="G225" s="249"/>
      <c r="H225" s="252">
        <v>16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162</v>
      </c>
      <c r="AU225" s="258" t="s">
        <v>81</v>
      </c>
      <c r="AV225" s="12" t="s">
        <v>81</v>
      </c>
      <c r="AW225" s="12" t="s">
        <v>35</v>
      </c>
      <c r="AX225" s="12" t="s">
        <v>71</v>
      </c>
      <c r="AY225" s="258" t="s">
        <v>151</v>
      </c>
    </row>
    <row r="226" spans="2:51" s="14" customFormat="1" ht="13.5">
      <c r="B226" s="283"/>
      <c r="C226" s="284"/>
      <c r="D226" s="245" t="s">
        <v>162</v>
      </c>
      <c r="E226" s="285" t="s">
        <v>21</v>
      </c>
      <c r="F226" s="286" t="s">
        <v>430</v>
      </c>
      <c r="G226" s="284"/>
      <c r="H226" s="287">
        <v>38</v>
      </c>
      <c r="I226" s="288"/>
      <c r="J226" s="284"/>
      <c r="K226" s="284"/>
      <c r="L226" s="289"/>
      <c r="M226" s="290"/>
      <c r="N226" s="291"/>
      <c r="O226" s="291"/>
      <c r="P226" s="291"/>
      <c r="Q226" s="291"/>
      <c r="R226" s="291"/>
      <c r="S226" s="291"/>
      <c r="T226" s="292"/>
      <c r="AT226" s="293" t="s">
        <v>162</v>
      </c>
      <c r="AU226" s="293" t="s">
        <v>81</v>
      </c>
      <c r="AV226" s="14" t="s">
        <v>158</v>
      </c>
      <c r="AW226" s="14" t="s">
        <v>35</v>
      </c>
      <c r="AX226" s="14" t="s">
        <v>79</v>
      </c>
      <c r="AY226" s="293" t="s">
        <v>151</v>
      </c>
    </row>
    <row r="227" spans="2:65" s="1" customFormat="1" ht="16.5" customHeight="1">
      <c r="B227" s="46"/>
      <c r="C227" s="259" t="s">
        <v>610</v>
      </c>
      <c r="D227" s="259" t="s">
        <v>189</v>
      </c>
      <c r="E227" s="260" t="s">
        <v>611</v>
      </c>
      <c r="F227" s="261" t="s">
        <v>612</v>
      </c>
      <c r="G227" s="262" t="s">
        <v>171</v>
      </c>
      <c r="H227" s="263">
        <v>98</v>
      </c>
      <c r="I227" s="264"/>
      <c r="J227" s="265">
        <f>ROUND(I227*H227,2)</f>
        <v>0</v>
      </c>
      <c r="K227" s="261" t="s">
        <v>355</v>
      </c>
      <c r="L227" s="266"/>
      <c r="M227" s="267" t="s">
        <v>21</v>
      </c>
      <c r="N227" s="268" t="s">
        <v>42</v>
      </c>
      <c r="O227" s="47"/>
      <c r="P227" s="242">
        <f>O227*H227</f>
        <v>0</v>
      </c>
      <c r="Q227" s="242">
        <v>0.125</v>
      </c>
      <c r="R227" s="242">
        <f>Q227*H227</f>
        <v>12.25</v>
      </c>
      <c r="S227" s="242">
        <v>0</v>
      </c>
      <c r="T227" s="243">
        <f>S227*H227</f>
        <v>0</v>
      </c>
      <c r="AR227" s="24" t="s">
        <v>193</v>
      </c>
      <c r="AT227" s="24" t="s">
        <v>189</v>
      </c>
      <c r="AU227" s="24" t="s">
        <v>81</v>
      </c>
      <c r="AY227" s="24" t="s">
        <v>151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24" t="s">
        <v>79</v>
      </c>
      <c r="BK227" s="244">
        <f>ROUND(I227*H227,2)</f>
        <v>0</v>
      </c>
      <c r="BL227" s="24" t="s">
        <v>158</v>
      </c>
      <c r="BM227" s="24" t="s">
        <v>613</v>
      </c>
    </row>
    <row r="228" spans="2:51" s="13" customFormat="1" ht="13.5">
      <c r="B228" s="273"/>
      <c r="C228" s="274"/>
      <c r="D228" s="245" t="s">
        <v>162</v>
      </c>
      <c r="E228" s="275" t="s">
        <v>21</v>
      </c>
      <c r="F228" s="276" t="s">
        <v>614</v>
      </c>
      <c r="G228" s="274"/>
      <c r="H228" s="275" t="s">
        <v>21</v>
      </c>
      <c r="I228" s="277"/>
      <c r="J228" s="274"/>
      <c r="K228" s="274"/>
      <c r="L228" s="278"/>
      <c r="M228" s="279"/>
      <c r="N228" s="280"/>
      <c r="O228" s="280"/>
      <c r="P228" s="280"/>
      <c r="Q228" s="280"/>
      <c r="R228" s="280"/>
      <c r="S228" s="280"/>
      <c r="T228" s="281"/>
      <c r="AT228" s="282" t="s">
        <v>162</v>
      </c>
      <c r="AU228" s="282" t="s">
        <v>81</v>
      </c>
      <c r="AV228" s="13" t="s">
        <v>79</v>
      </c>
      <c r="AW228" s="13" t="s">
        <v>35</v>
      </c>
      <c r="AX228" s="13" t="s">
        <v>71</v>
      </c>
      <c r="AY228" s="282" t="s">
        <v>151</v>
      </c>
    </row>
    <row r="229" spans="2:51" s="12" customFormat="1" ht="13.5">
      <c r="B229" s="248"/>
      <c r="C229" s="249"/>
      <c r="D229" s="245" t="s">
        <v>162</v>
      </c>
      <c r="E229" s="250" t="s">
        <v>21</v>
      </c>
      <c r="F229" s="251" t="s">
        <v>291</v>
      </c>
      <c r="G229" s="249"/>
      <c r="H229" s="252">
        <v>29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162</v>
      </c>
      <c r="AU229" s="258" t="s">
        <v>81</v>
      </c>
      <c r="AV229" s="12" t="s">
        <v>81</v>
      </c>
      <c r="AW229" s="12" t="s">
        <v>35</v>
      </c>
      <c r="AX229" s="12" t="s">
        <v>71</v>
      </c>
      <c r="AY229" s="258" t="s">
        <v>151</v>
      </c>
    </row>
    <row r="230" spans="2:51" s="13" customFormat="1" ht="13.5">
      <c r="B230" s="273"/>
      <c r="C230" s="274"/>
      <c r="D230" s="245" t="s">
        <v>162</v>
      </c>
      <c r="E230" s="275" t="s">
        <v>21</v>
      </c>
      <c r="F230" s="276" t="s">
        <v>615</v>
      </c>
      <c r="G230" s="274"/>
      <c r="H230" s="275" t="s">
        <v>21</v>
      </c>
      <c r="I230" s="277"/>
      <c r="J230" s="274"/>
      <c r="K230" s="274"/>
      <c r="L230" s="278"/>
      <c r="M230" s="279"/>
      <c r="N230" s="280"/>
      <c r="O230" s="280"/>
      <c r="P230" s="280"/>
      <c r="Q230" s="280"/>
      <c r="R230" s="280"/>
      <c r="S230" s="280"/>
      <c r="T230" s="281"/>
      <c r="AT230" s="282" t="s">
        <v>162</v>
      </c>
      <c r="AU230" s="282" t="s">
        <v>81</v>
      </c>
      <c r="AV230" s="13" t="s">
        <v>79</v>
      </c>
      <c r="AW230" s="13" t="s">
        <v>35</v>
      </c>
      <c r="AX230" s="13" t="s">
        <v>71</v>
      </c>
      <c r="AY230" s="282" t="s">
        <v>151</v>
      </c>
    </row>
    <row r="231" spans="2:51" s="12" customFormat="1" ht="13.5">
      <c r="B231" s="248"/>
      <c r="C231" s="249"/>
      <c r="D231" s="245" t="s">
        <v>162</v>
      </c>
      <c r="E231" s="250" t="s">
        <v>21</v>
      </c>
      <c r="F231" s="251" t="s">
        <v>258</v>
      </c>
      <c r="G231" s="249"/>
      <c r="H231" s="252">
        <v>22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162</v>
      </c>
      <c r="AU231" s="258" t="s">
        <v>81</v>
      </c>
      <c r="AV231" s="12" t="s">
        <v>81</v>
      </c>
      <c r="AW231" s="12" t="s">
        <v>35</v>
      </c>
      <c r="AX231" s="12" t="s">
        <v>71</v>
      </c>
      <c r="AY231" s="258" t="s">
        <v>151</v>
      </c>
    </row>
    <row r="232" spans="2:51" s="13" customFormat="1" ht="13.5">
      <c r="B232" s="273"/>
      <c r="C232" s="274"/>
      <c r="D232" s="245" t="s">
        <v>162</v>
      </c>
      <c r="E232" s="275" t="s">
        <v>21</v>
      </c>
      <c r="F232" s="276" t="s">
        <v>616</v>
      </c>
      <c r="G232" s="274"/>
      <c r="H232" s="275" t="s">
        <v>21</v>
      </c>
      <c r="I232" s="277"/>
      <c r="J232" s="274"/>
      <c r="K232" s="274"/>
      <c r="L232" s="278"/>
      <c r="M232" s="279"/>
      <c r="N232" s="280"/>
      <c r="O232" s="280"/>
      <c r="P232" s="280"/>
      <c r="Q232" s="280"/>
      <c r="R232" s="280"/>
      <c r="S232" s="280"/>
      <c r="T232" s="281"/>
      <c r="AT232" s="282" t="s">
        <v>162</v>
      </c>
      <c r="AU232" s="282" t="s">
        <v>81</v>
      </c>
      <c r="AV232" s="13" t="s">
        <v>79</v>
      </c>
      <c r="AW232" s="13" t="s">
        <v>35</v>
      </c>
      <c r="AX232" s="13" t="s">
        <v>71</v>
      </c>
      <c r="AY232" s="282" t="s">
        <v>151</v>
      </c>
    </row>
    <row r="233" spans="2:51" s="12" customFormat="1" ht="13.5">
      <c r="B233" s="248"/>
      <c r="C233" s="249"/>
      <c r="D233" s="245" t="s">
        <v>162</v>
      </c>
      <c r="E233" s="250" t="s">
        <v>21</v>
      </c>
      <c r="F233" s="251" t="s">
        <v>278</v>
      </c>
      <c r="G233" s="249"/>
      <c r="H233" s="252">
        <v>26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162</v>
      </c>
      <c r="AU233" s="258" t="s">
        <v>81</v>
      </c>
      <c r="AV233" s="12" t="s">
        <v>81</v>
      </c>
      <c r="AW233" s="12" t="s">
        <v>35</v>
      </c>
      <c r="AX233" s="12" t="s">
        <v>71</v>
      </c>
      <c r="AY233" s="258" t="s">
        <v>151</v>
      </c>
    </row>
    <row r="234" spans="2:51" s="13" customFormat="1" ht="13.5">
      <c r="B234" s="273"/>
      <c r="C234" s="274"/>
      <c r="D234" s="245" t="s">
        <v>162</v>
      </c>
      <c r="E234" s="275" t="s">
        <v>21</v>
      </c>
      <c r="F234" s="276" t="s">
        <v>617</v>
      </c>
      <c r="G234" s="274"/>
      <c r="H234" s="275" t="s">
        <v>21</v>
      </c>
      <c r="I234" s="277"/>
      <c r="J234" s="274"/>
      <c r="K234" s="274"/>
      <c r="L234" s="278"/>
      <c r="M234" s="279"/>
      <c r="N234" s="280"/>
      <c r="O234" s="280"/>
      <c r="P234" s="280"/>
      <c r="Q234" s="280"/>
      <c r="R234" s="280"/>
      <c r="S234" s="280"/>
      <c r="T234" s="281"/>
      <c r="AT234" s="282" t="s">
        <v>162</v>
      </c>
      <c r="AU234" s="282" t="s">
        <v>81</v>
      </c>
      <c r="AV234" s="13" t="s">
        <v>79</v>
      </c>
      <c r="AW234" s="13" t="s">
        <v>35</v>
      </c>
      <c r="AX234" s="13" t="s">
        <v>71</v>
      </c>
      <c r="AY234" s="282" t="s">
        <v>151</v>
      </c>
    </row>
    <row r="235" spans="2:51" s="12" customFormat="1" ht="13.5">
      <c r="B235" s="248"/>
      <c r="C235" s="249"/>
      <c r="D235" s="245" t="s">
        <v>162</v>
      </c>
      <c r="E235" s="250" t="s">
        <v>21</v>
      </c>
      <c r="F235" s="251" t="s">
        <v>9</v>
      </c>
      <c r="G235" s="249"/>
      <c r="H235" s="252">
        <v>21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162</v>
      </c>
      <c r="AU235" s="258" t="s">
        <v>81</v>
      </c>
      <c r="AV235" s="12" t="s">
        <v>81</v>
      </c>
      <c r="AW235" s="12" t="s">
        <v>35</v>
      </c>
      <c r="AX235" s="12" t="s">
        <v>71</v>
      </c>
      <c r="AY235" s="258" t="s">
        <v>151</v>
      </c>
    </row>
    <row r="236" spans="2:51" s="14" customFormat="1" ht="13.5">
      <c r="B236" s="283"/>
      <c r="C236" s="284"/>
      <c r="D236" s="245" t="s">
        <v>162</v>
      </c>
      <c r="E236" s="285" t="s">
        <v>21</v>
      </c>
      <c r="F236" s="286" t="s">
        <v>430</v>
      </c>
      <c r="G236" s="284"/>
      <c r="H236" s="287">
        <v>98</v>
      </c>
      <c r="I236" s="288"/>
      <c r="J236" s="284"/>
      <c r="K236" s="284"/>
      <c r="L236" s="289"/>
      <c r="M236" s="290"/>
      <c r="N236" s="291"/>
      <c r="O236" s="291"/>
      <c r="P236" s="291"/>
      <c r="Q236" s="291"/>
      <c r="R236" s="291"/>
      <c r="S236" s="291"/>
      <c r="T236" s="292"/>
      <c r="AT236" s="293" t="s">
        <v>162</v>
      </c>
      <c r="AU236" s="293" t="s">
        <v>81</v>
      </c>
      <c r="AV236" s="14" t="s">
        <v>158</v>
      </c>
      <c r="AW236" s="14" t="s">
        <v>35</v>
      </c>
      <c r="AX236" s="14" t="s">
        <v>79</v>
      </c>
      <c r="AY236" s="293" t="s">
        <v>151</v>
      </c>
    </row>
    <row r="237" spans="2:65" s="1" customFormat="1" ht="25.5" customHeight="1">
      <c r="B237" s="46"/>
      <c r="C237" s="233" t="s">
        <v>618</v>
      </c>
      <c r="D237" s="233" t="s">
        <v>153</v>
      </c>
      <c r="E237" s="234" t="s">
        <v>284</v>
      </c>
      <c r="F237" s="235" t="s">
        <v>285</v>
      </c>
      <c r="G237" s="236" t="s">
        <v>171</v>
      </c>
      <c r="H237" s="237">
        <v>193</v>
      </c>
      <c r="I237" s="238"/>
      <c r="J237" s="239">
        <f>ROUND(I237*H237,2)</f>
        <v>0</v>
      </c>
      <c r="K237" s="235" t="s">
        <v>355</v>
      </c>
      <c r="L237" s="72"/>
      <c r="M237" s="240" t="s">
        <v>21</v>
      </c>
      <c r="N237" s="241" t="s">
        <v>42</v>
      </c>
      <c r="O237" s="47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AR237" s="24" t="s">
        <v>158</v>
      </c>
      <c r="AT237" s="24" t="s">
        <v>153</v>
      </c>
      <c r="AU237" s="24" t="s">
        <v>81</v>
      </c>
      <c r="AY237" s="24" t="s">
        <v>151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24" t="s">
        <v>79</v>
      </c>
      <c r="BK237" s="244">
        <f>ROUND(I237*H237,2)</f>
        <v>0</v>
      </c>
      <c r="BL237" s="24" t="s">
        <v>158</v>
      </c>
      <c r="BM237" s="24" t="s">
        <v>619</v>
      </c>
    </row>
    <row r="238" spans="2:65" s="1" customFormat="1" ht="38.25" customHeight="1">
      <c r="B238" s="46"/>
      <c r="C238" s="233" t="s">
        <v>620</v>
      </c>
      <c r="D238" s="233" t="s">
        <v>153</v>
      </c>
      <c r="E238" s="234" t="s">
        <v>621</v>
      </c>
      <c r="F238" s="235" t="s">
        <v>622</v>
      </c>
      <c r="G238" s="236" t="s">
        <v>171</v>
      </c>
      <c r="H238" s="237">
        <v>193</v>
      </c>
      <c r="I238" s="238"/>
      <c r="J238" s="239">
        <f>ROUND(I238*H238,2)</f>
        <v>0</v>
      </c>
      <c r="K238" s="235" t="s">
        <v>355</v>
      </c>
      <c r="L238" s="72"/>
      <c r="M238" s="240" t="s">
        <v>21</v>
      </c>
      <c r="N238" s="241" t="s">
        <v>42</v>
      </c>
      <c r="O238" s="47"/>
      <c r="P238" s="242">
        <f>O238*H238</f>
        <v>0</v>
      </c>
      <c r="Q238" s="242">
        <v>0.00011</v>
      </c>
      <c r="R238" s="242">
        <f>Q238*H238</f>
        <v>0.021230000000000002</v>
      </c>
      <c r="S238" s="242">
        <v>0</v>
      </c>
      <c r="T238" s="243">
        <f>S238*H238</f>
        <v>0</v>
      </c>
      <c r="AR238" s="24" t="s">
        <v>158</v>
      </c>
      <c r="AT238" s="24" t="s">
        <v>153</v>
      </c>
      <c r="AU238" s="24" t="s">
        <v>81</v>
      </c>
      <c r="AY238" s="24" t="s">
        <v>151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24" t="s">
        <v>79</v>
      </c>
      <c r="BK238" s="244">
        <f>ROUND(I238*H238,2)</f>
        <v>0</v>
      </c>
      <c r="BL238" s="24" t="s">
        <v>158</v>
      </c>
      <c r="BM238" s="24" t="s">
        <v>623</v>
      </c>
    </row>
    <row r="239" spans="2:65" s="1" customFormat="1" ht="25.5" customHeight="1">
      <c r="B239" s="46"/>
      <c r="C239" s="233" t="s">
        <v>624</v>
      </c>
      <c r="D239" s="233" t="s">
        <v>153</v>
      </c>
      <c r="E239" s="234" t="s">
        <v>292</v>
      </c>
      <c r="F239" s="235" t="s">
        <v>293</v>
      </c>
      <c r="G239" s="236" t="s">
        <v>171</v>
      </c>
      <c r="H239" s="237">
        <v>193</v>
      </c>
      <c r="I239" s="238"/>
      <c r="J239" s="239">
        <f>ROUND(I239*H239,2)</f>
        <v>0</v>
      </c>
      <c r="K239" s="235" t="s">
        <v>355</v>
      </c>
      <c r="L239" s="72"/>
      <c r="M239" s="240" t="s">
        <v>21</v>
      </c>
      <c r="N239" s="241" t="s">
        <v>42</v>
      </c>
      <c r="O239" s="47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AR239" s="24" t="s">
        <v>158</v>
      </c>
      <c r="AT239" s="24" t="s">
        <v>153</v>
      </c>
      <c r="AU239" s="24" t="s">
        <v>81</v>
      </c>
      <c r="AY239" s="24" t="s">
        <v>151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24" t="s">
        <v>79</v>
      </c>
      <c r="BK239" s="244">
        <f>ROUND(I239*H239,2)</f>
        <v>0</v>
      </c>
      <c r="BL239" s="24" t="s">
        <v>158</v>
      </c>
      <c r="BM239" s="24" t="s">
        <v>625</v>
      </c>
    </row>
    <row r="240" spans="2:65" s="1" customFormat="1" ht="16.5" customHeight="1">
      <c r="B240" s="46"/>
      <c r="C240" s="233" t="s">
        <v>626</v>
      </c>
      <c r="D240" s="233" t="s">
        <v>153</v>
      </c>
      <c r="E240" s="234" t="s">
        <v>627</v>
      </c>
      <c r="F240" s="235" t="s">
        <v>628</v>
      </c>
      <c r="G240" s="236" t="s">
        <v>298</v>
      </c>
      <c r="H240" s="237">
        <v>9</v>
      </c>
      <c r="I240" s="238"/>
      <c r="J240" s="239">
        <f>ROUND(I240*H240,2)</f>
        <v>0</v>
      </c>
      <c r="K240" s="235" t="s">
        <v>21</v>
      </c>
      <c r="L240" s="72"/>
      <c r="M240" s="240" t="s">
        <v>21</v>
      </c>
      <c r="N240" s="241" t="s">
        <v>42</v>
      </c>
      <c r="O240" s="47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AR240" s="24" t="s">
        <v>158</v>
      </c>
      <c r="AT240" s="24" t="s">
        <v>153</v>
      </c>
      <c r="AU240" s="24" t="s">
        <v>81</v>
      </c>
      <c r="AY240" s="24" t="s">
        <v>151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24" t="s">
        <v>79</v>
      </c>
      <c r="BK240" s="244">
        <f>ROUND(I240*H240,2)</f>
        <v>0</v>
      </c>
      <c r="BL240" s="24" t="s">
        <v>158</v>
      </c>
      <c r="BM240" s="24" t="s">
        <v>629</v>
      </c>
    </row>
    <row r="241" spans="2:47" s="1" customFormat="1" ht="13.5">
      <c r="B241" s="46"/>
      <c r="C241" s="74"/>
      <c r="D241" s="245" t="s">
        <v>160</v>
      </c>
      <c r="E241" s="74"/>
      <c r="F241" s="246" t="s">
        <v>630</v>
      </c>
      <c r="G241" s="74"/>
      <c r="H241" s="74"/>
      <c r="I241" s="203"/>
      <c r="J241" s="74"/>
      <c r="K241" s="74"/>
      <c r="L241" s="72"/>
      <c r="M241" s="247"/>
      <c r="N241" s="47"/>
      <c r="O241" s="47"/>
      <c r="P241" s="47"/>
      <c r="Q241" s="47"/>
      <c r="R241" s="47"/>
      <c r="S241" s="47"/>
      <c r="T241" s="95"/>
      <c r="AT241" s="24" t="s">
        <v>160</v>
      </c>
      <c r="AU241" s="24" t="s">
        <v>81</v>
      </c>
    </row>
    <row r="242" spans="2:65" s="1" customFormat="1" ht="51" customHeight="1">
      <c r="B242" s="46"/>
      <c r="C242" s="233" t="s">
        <v>631</v>
      </c>
      <c r="D242" s="233" t="s">
        <v>153</v>
      </c>
      <c r="E242" s="234" t="s">
        <v>632</v>
      </c>
      <c r="F242" s="235" t="s">
        <v>633</v>
      </c>
      <c r="G242" s="236" t="s">
        <v>171</v>
      </c>
      <c r="H242" s="237">
        <v>690</v>
      </c>
      <c r="I242" s="238"/>
      <c r="J242" s="239">
        <f>ROUND(I242*H242,2)</f>
        <v>0</v>
      </c>
      <c r="K242" s="235" t="s">
        <v>176</v>
      </c>
      <c r="L242" s="72"/>
      <c r="M242" s="240" t="s">
        <v>21</v>
      </c>
      <c r="N242" s="241" t="s">
        <v>42</v>
      </c>
      <c r="O242" s="47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AR242" s="24" t="s">
        <v>158</v>
      </c>
      <c r="AT242" s="24" t="s">
        <v>153</v>
      </c>
      <c r="AU242" s="24" t="s">
        <v>81</v>
      </c>
      <c r="AY242" s="24" t="s">
        <v>151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24" t="s">
        <v>79</v>
      </c>
      <c r="BK242" s="244">
        <f>ROUND(I242*H242,2)</f>
        <v>0</v>
      </c>
      <c r="BL242" s="24" t="s">
        <v>158</v>
      </c>
      <c r="BM242" s="24" t="s">
        <v>634</v>
      </c>
    </row>
    <row r="243" spans="2:63" s="11" customFormat="1" ht="29.85" customHeight="1">
      <c r="B243" s="217"/>
      <c r="C243" s="218"/>
      <c r="D243" s="219" t="s">
        <v>70</v>
      </c>
      <c r="E243" s="231" t="s">
        <v>300</v>
      </c>
      <c r="F243" s="231" t="s">
        <v>301</v>
      </c>
      <c r="G243" s="218"/>
      <c r="H243" s="218"/>
      <c r="I243" s="221"/>
      <c r="J243" s="232">
        <f>BK243</f>
        <v>0</v>
      </c>
      <c r="K243" s="218"/>
      <c r="L243" s="223"/>
      <c r="M243" s="224"/>
      <c r="N243" s="225"/>
      <c r="O243" s="225"/>
      <c r="P243" s="226">
        <f>SUM(P244:P250)</f>
        <v>0</v>
      </c>
      <c r="Q243" s="225"/>
      <c r="R243" s="226">
        <f>SUM(R244:R250)</f>
        <v>0</v>
      </c>
      <c r="S243" s="225"/>
      <c r="T243" s="227">
        <f>SUM(T244:T250)</f>
        <v>0</v>
      </c>
      <c r="AR243" s="228" t="s">
        <v>79</v>
      </c>
      <c r="AT243" s="229" t="s">
        <v>70</v>
      </c>
      <c r="AU243" s="229" t="s">
        <v>79</v>
      </c>
      <c r="AY243" s="228" t="s">
        <v>151</v>
      </c>
      <c r="BK243" s="230">
        <f>SUM(BK244:BK250)</f>
        <v>0</v>
      </c>
    </row>
    <row r="244" spans="2:65" s="1" customFormat="1" ht="25.5" customHeight="1">
      <c r="B244" s="46"/>
      <c r="C244" s="233" t="s">
        <v>635</v>
      </c>
      <c r="D244" s="233" t="s">
        <v>153</v>
      </c>
      <c r="E244" s="234" t="s">
        <v>636</v>
      </c>
      <c r="F244" s="235" t="s">
        <v>304</v>
      </c>
      <c r="G244" s="236" t="s">
        <v>192</v>
      </c>
      <c r="H244" s="237">
        <v>826.54</v>
      </c>
      <c r="I244" s="238"/>
      <c r="J244" s="239">
        <f>ROUND(I244*H244,2)</f>
        <v>0</v>
      </c>
      <c r="K244" s="235" t="s">
        <v>355</v>
      </c>
      <c r="L244" s="72"/>
      <c r="M244" s="240" t="s">
        <v>21</v>
      </c>
      <c r="N244" s="241" t="s">
        <v>42</v>
      </c>
      <c r="O244" s="47"/>
      <c r="P244" s="242">
        <f>O244*H244</f>
        <v>0</v>
      </c>
      <c r="Q244" s="242">
        <v>0</v>
      </c>
      <c r="R244" s="242">
        <f>Q244*H244</f>
        <v>0</v>
      </c>
      <c r="S244" s="242">
        <v>0</v>
      </c>
      <c r="T244" s="243">
        <f>S244*H244</f>
        <v>0</v>
      </c>
      <c r="AR244" s="24" t="s">
        <v>158</v>
      </c>
      <c r="AT244" s="24" t="s">
        <v>153</v>
      </c>
      <c r="AU244" s="24" t="s">
        <v>81</v>
      </c>
      <c r="AY244" s="24" t="s">
        <v>151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24" t="s">
        <v>79</v>
      </c>
      <c r="BK244" s="244">
        <f>ROUND(I244*H244,2)</f>
        <v>0</v>
      </c>
      <c r="BL244" s="24" t="s">
        <v>158</v>
      </c>
      <c r="BM244" s="24" t="s">
        <v>637</v>
      </c>
    </row>
    <row r="245" spans="2:47" s="1" customFormat="1" ht="13.5">
      <c r="B245" s="46"/>
      <c r="C245" s="74"/>
      <c r="D245" s="245" t="s">
        <v>160</v>
      </c>
      <c r="E245" s="74"/>
      <c r="F245" s="246" t="s">
        <v>638</v>
      </c>
      <c r="G245" s="74"/>
      <c r="H245" s="74"/>
      <c r="I245" s="203"/>
      <c r="J245" s="74"/>
      <c r="K245" s="74"/>
      <c r="L245" s="72"/>
      <c r="M245" s="247"/>
      <c r="N245" s="47"/>
      <c r="O245" s="47"/>
      <c r="P245" s="47"/>
      <c r="Q245" s="47"/>
      <c r="R245" s="47"/>
      <c r="S245" s="47"/>
      <c r="T245" s="95"/>
      <c r="AT245" s="24" t="s">
        <v>160</v>
      </c>
      <c r="AU245" s="24" t="s">
        <v>81</v>
      </c>
    </row>
    <row r="246" spans="2:65" s="1" customFormat="1" ht="25.5" customHeight="1">
      <c r="B246" s="46"/>
      <c r="C246" s="233" t="s">
        <v>639</v>
      </c>
      <c r="D246" s="233" t="s">
        <v>153</v>
      </c>
      <c r="E246" s="234" t="s">
        <v>640</v>
      </c>
      <c r="F246" s="235" t="s">
        <v>641</v>
      </c>
      <c r="G246" s="236" t="s">
        <v>192</v>
      </c>
      <c r="H246" s="237">
        <v>86.25</v>
      </c>
      <c r="I246" s="238"/>
      <c r="J246" s="239">
        <f>ROUND(I246*H246,2)</f>
        <v>0</v>
      </c>
      <c r="K246" s="235" t="s">
        <v>355</v>
      </c>
      <c r="L246" s="72"/>
      <c r="M246" s="240" t="s">
        <v>21</v>
      </c>
      <c r="N246" s="241" t="s">
        <v>42</v>
      </c>
      <c r="O246" s="47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AR246" s="24" t="s">
        <v>158</v>
      </c>
      <c r="AT246" s="24" t="s">
        <v>153</v>
      </c>
      <c r="AU246" s="24" t="s">
        <v>81</v>
      </c>
      <c r="AY246" s="24" t="s">
        <v>151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24" t="s">
        <v>79</v>
      </c>
      <c r="BK246" s="244">
        <f>ROUND(I246*H246,2)</f>
        <v>0</v>
      </c>
      <c r="BL246" s="24" t="s">
        <v>158</v>
      </c>
      <c r="BM246" s="24" t="s">
        <v>642</v>
      </c>
    </row>
    <row r="247" spans="2:47" s="1" customFormat="1" ht="13.5">
      <c r="B247" s="46"/>
      <c r="C247" s="74"/>
      <c r="D247" s="245" t="s">
        <v>160</v>
      </c>
      <c r="E247" s="74"/>
      <c r="F247" s="246" t="s">
        <v>643</v>
      </c>
      <c r="G247" s="74"/>
      <c r="H247" s="74"/>
      <c r="I247" s="203"/>
      <c r="J247" s="74"/>
      <c r="K247" s="74"/>
      <c r="L247" s="72"/>
      <c r="M247" s="247"/>
      <c r="N247" s="47"/>
      <c r="O247" s="47"/>
      <c r="P247" s="47"/>
      <c r="Q247" s="47"/>
      <c r="R247" s="47"/>
      <c r="S247" s="47"/>
      <c r="T247" s="95"/>
      <c r="AT247" s="24" t="s">
        <v>160</v>
      </c>
      <c r="AU247" s="24" t="s">
        <v>81</v>
      </c>
    </row>
    <row r="248" spans="2:51" s="12" customFormat="1" ht="13.5">
      <c r="B248" s="248"/>
      <c r="C248" s="249"/>
      <c r="D248" s="245" t="s">
        <v>162</v>
      </c>
      <c r="E248" s="250" t="s">
        <v>21</v>
      </c>
      <c r="F248" s="251" t="s">
        <v>644</v>
      </c>
      <c r="G248" s="249"/>
      <c r="H248" s="252">
        <v>86.25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162</v>
      </c>
      <c r="AU248" s="258" t="s">
        <v>81</v>
      </c>
      <c r="AV248" s="12" t="s">
        <v>81</v>
      </c>
      <c r="AW248" s="12" t="s">
        <v>35</v>
      </c>
      <c r="AX248" s="12" t="s">
        <v>79</v>
      </c>
      <c r="AY248" s="258" t="s">
        <v>151</v>
      </c>
    </row>
    <row r="249" spans="2:65" s="1" customFormat="1" ht="25.5" customHeight="1">
      <c r="B249" s="46"/>
      <c r="C249" s="233" t="s">
        <v>645</v>
      </c>
      <c r="D249" s="233" t="s">
        <v>153</v>
      </c>
      <c r="E249" s="234" t="s">
        <v>646</v>
      </c>
      <c r="F249" s="235" t="s">
        <v>641</v>
      </c>
      <c r="G249" s="236" t="s">
        <v>192</v>
      </c>
      <c r="H249" s="237">
        <v>647</v>
      </c>
      <c r="I249" s="238"/>
      <c r="J249" s="239">
        <f>ROUND(I249*H249,2)</f>
        <v>0</v>
      </c>
      <c r="K249" s="235" t="s">
        <v>355</v>
      </c>
      <c r="L249" s="72"/>
      <c r="M249" s="240" t="s">
        <v>21</v>
      </c>
      <c r="N249" s="241" t="s">
        <v>42</v>
      </c>
      <c r="O249" s="47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AR249" s="24" t="s">
        <v>158</v>
      </c>
      <c r="AT249" s="24" t="s">
        <v>153</v>
      </c>
      <c r="AU249" s="24" t="s">
        <v>81</v>
      </c>
      <c r="AY249" s="24" t="s">
        <v>151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24" t="s">
        <v>79</v>
      </c>
      <c r="BK249" s="244">
        <f>ROUND(I249*H249,2)</f>
        <v>0</v>
      </c>
      <c r="BL249" s="24" t="s">
        <v>158</v>
      </c>
      <c r="BM249" s="24" t="s">
        <v>647</v>
      </c>
    </row>
    <row r="250" spans="2:47" s="1" customFormat="1" ht="13.5">
      <c r="B250" s="46"/>
      <c r="C250" s="74"/>
      <c r="D250" s="245" t="s">
        <v>160</v>
      </c>
      <c r="E250" s="74"/>
      <c r="F250" s="246" t="s">
        <v>648</v>
      </c>
      <c r="G250" s="74"/>
      <c r="H250" s="74"/>
      <c r="I250" s="203"/>
      <c r="J250" s="74"/>
      <c r="K250" s="74"/>
      <c r="L250" s="72"/>
      <c r="M250" s="247"/>
      <c r="N250" s="47"/>
      <c r="O250" s="47"/>
      <c r="P250" s="47"/>
      <c r="Q250" s="47"/>
      <c r="R250" s="47"/>
      <c r="S250" s="47"/>
      <c r="T250" s="95"/>
      <c r="AT250" s="24" t="s">
        <v>160</v>
      </c>
      <c r="AU250" s="24" t="s">
        <v>81</v>
      </c>
    </row>
    <row r="251" spans="2:63" s="11" customFormat="1" ht="29.85" customHeight="1">
      <c r="B251" s="217"/>
      <c r="C251" s="218"/>
      <c r="D251" s="219" t="s">
        <v>70</v>
      </c>
      <c r="E251" s="231" t="s">
        <v>307</v>
      </c>
      <c r="F251" s="231" t="s">
        <v>308</v>
      </c>
      <c r="G251" s="218"/>
      <c r="H251" s="218"/>
      <c r="I251" s="221"/>
      <c r="J251" s="232">
        <f>BK251</f>
        <v>0</v>
      </c>
      <c r="K251" s="218"/>
      <c r="L251" s="223"/>
      <c r="M251" s="224"/>
      <c r="N251" s="225"/>
      <c r="O251" s="225"/>
      <c r="P251" s="226">
        <f>P252</f>
        <v>0</v>
      </c>
      <c r="Q251" s="225"/>
      <c r="R251" s="226">
        <f>R252</f>
        <v>0</v>
      </c>
      <c r="S251" s="225"/>
      <c r="T251" s="227">
        <f>T252</f>
        <v>0</v>
      </c>
      <c r="AR251" s="228" t="s">
        <v>79</v>
      </c>
      <c r="AT251" s="229" t="s">
        <v>70</v>
      </c>
      <c r="AU251" s="229" t="s">
        <v>79</v>
      </c>
      <c r="AY251" s="228" t="s">
        <v>151</v>
      </c>
      <c r="BK251" s="230">
        <f>BK252</f>
        <v>0</v>
      </c>
    </row>
    <row r="252" spans="2:65" s="1" customFormat="1" ht="25.5" customHeight="1">
      <c r="B252" s="46"/>
      <c r="C252" s="233" t="s">
        <v>649</v>
      </c>
      <c r="D252" s="233" t="s">
        <v>153</v>
      </c>
      <c r="E252" s="234" t="s">
        <v>310</v>
      </c>
      <c r="F252" s="235" t="s">
        <v>311</v>
      </c>
      <c r="G252" s="236" t="s">
        <v>192</v>
      </c>
      <c r="H252" s="237">
        <v>703.037</v>
      </c>
      <c r="I252" s="238"/>
      <c r="J252" s="239">
        <f>ROUND(I252*H252,2)</f>
        <v>0</v>
      </c>
      <c r="K252" s="235" t="s">
        <v>176</v>
      </c>
      <c r="L252" s="72"/>
      <c r="M252" s="240" t="s">
        <v>21</v>
      </c>
      <c r="N252" s="241" t="s">
        <v>42</v>
      </c>
      <c r="O252" s="47"/>
      <c r="P252" s="242">
        <f>O252*H252</f>
        <v>0</v>
      </c>
      <c r="Q252" s="242">
        <v>0</v>
      </c>
      <c r="R252" s="242">
        <f>Q252*H252</f>
        <v>0</v>
      </c>
      <c r="S252" s="242">
        <v>0</v>
      </c>
      <c r="T252" s="243">
        <f>S252*H252</f>
        <v>0</v>
      </c>
      <c r="AR252" s="24" t="s">
        <v>158</v>
      </c>
      <c r="AT252" s="24" t="s">
        <v>153</v>
      </c>
      <c r="AU252" s="24" t="s">
        <v>81</v>
      </c>
      <c r="AY252" s="24" t="s">
        <v>151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24" t="s">
        <v>79</v>
      </c>
      <c r="BK252" s="244">
        <f>ROUND(I252*H252,2)</f>
        <v>0</v>
      </c>
      <c r="BL252" s="24" t="s">
        <v>158</v>
      </c>
      <c r="BM252" s="24" t="s">
        <v>650</v>
      </c>
    </row>
    <row r="253" spans="2:63" s="11" customFormat="1" ht="37.4" customHeight="1">
      <c r="B253" s="217"/>
      <c r="C253" s="218"/>
      <c r="D253" s="219" t="s">
        <v>70</v>
      </c>
      <c r="E253" s="220" t="s">
        <v>651</v>
      </c>
      <c r="F253" s="220" t="s">
        <v>652</v>
      </c>
      <c r="G253" s="218"/>
      <c r="H253" s="218"/>
      <c r="I253" s="221"/>
      <c r="J253" s="222">
        <f>BK253</f>
        <v>0</v>
      </c>
      <c r="K253" s="218"/>
      <c r="L253" s="223"/>
      <c r="M253" s="224"/>
      <c r="N253" s="225"/>
      <c r="O253" s="225"/>
      <c r="P253" s="226">
        <f>P254</f>
        <v>0</v>
      </c>
      <c r="Q253" s="225"/>
      <c r="R253" s="226">
        <f>R254</f>
        <v>0.18144000000000002</v>
      </c>
      <c r="S253" s="225"/>
      <c r="T253" s="227">
        <f>T254</f>
        <v>0</v>
      </c>
      <c r="AR253" s="228" t="s">
        <v>81</v>
      </c>
      <c r="AT253" s="229" t="s">
        <v>70</v>
      </c>
      <c r="AU253" s="229" t="s">
        <v>71</v>
      </c>
      <c r="AY253" s="228" t="s">
        <v>151</v>
      </c>
      <c r="BK253" s="230">
        <f>BK254</f>
        <v>0</v>
      </c>
    </row>
    <row r="254" spans="2:63" s="11" customFormat="1" ht="19.9" customHeight="1">
      <c r="B254" s="217"/>
      <c r="C254" s="218"/>
      <c r="D254" s="219" t="s">
        <v>70</v>
      </c>
      <c r="E254" s="231" t="s">
        <v>653</v>
      </c>
      <c r="F254" s="231" t="s">
        <v>654</v>
      </c>
      <c r="G254" s="218"/>
      <c r="H254" s="218"/>
      <c r="I254" s="221"/>
      <c r="J254" s="232">
        <f>BK254</f>
        <v>0</v>
      </c>
      <c r="K254" s="218"/>
      <c r="L254" s="223"/>
      <c r="M254" s="224"/>
      <c r="N254" s="225"/>
      <c r="O254" s="225"/>
      <c r="P254" s="226">
        <f>SUM(P255:P256)</f>
        <v>0</v>
      </c>
      <c r="Q254" s="225"/>
      <c r="R254" s="226">
        <f>SUM(R255:R256)</f>
        <v>0.18144000000000002</v>
      </c>
      <c r="S254" s="225"/>
      <c r="T254" s="227">
        <f>SUM(T255:T256)</f>
        <v>0</v>
      </c>
      <c r="AR254" s="228" t="s">
        <v>81</v>
      </c>
      <c r="AT254" s="229" t="s">
        <v>70</v>
      </c>
      <c r="AU254" s="229" t="s">
        <v>79</v>
      </c>
      <c r="AY254" s="228" t="s">
        <v>151</v>
      </c>
      <c r="BK254" s="230">
        <f>SUM(BK255:BK256)</f>
        <v>0</v>
      </c>
    </row>
    <row r="255" spans="2:65" s="1" customFormat="1" ht="38.25" customHeight="1">
      <c r="B255" s="46"/>
      <c r="C255" s="233" t="s">
        <v>655</v>
      </c>
      <c r="D255" s="233" t="s">
        <v>153</v>
      </c>
      <c r="E255" s="234" t="s">
        <v>656</v>
      </c>
      <c r="F255" s="235" t="s">
        <v>657</v>
      </c>
      <c r="G255" s="236" t="s">
        <v>156</v>
      </c>
      <c r="H255" s="237">
        <v>216</v>
      </c>
      <c r="I255" s="238"/>
      <c r="J255" s="239">
        <f>ROUND(I255*H255,2)</f>
        <v>0</v>
      </c>
      <c r="K255" s="235" t="s">
        <v>176</v>
      </c>
      <c r="L255" s="72"/>
      <c r="M255" s="240" t="s">
        <v>21</v>
      </c>
      <c r="N255" s="241" t="s">
        <v>42</v>
      </c>
      <c r="O255" s="47"/>
      <c r="P255" s="242">
        <f>O255*H255</f>
        <v>0</v>
      </c>
      <c r="Q255" s="242">
        <v>0.00084</v>
      </c>
      <c r="R255" s="242">
        <f>Q255*H255</f>
        <v>0.18144000000000002</v>
      </c>
      <c r="S255" s="242">
        <v>0</v>
      </c>
      <c r="T255" s="243">
        <f>S255*H255</f>
        <v>0</v>
      </c>
      <c r="AR255" s="24" t="s">
        <v>232</v>
      </c>
      <c r="AT255" s="24" t="s">
        <v>153</v>
      </c>
      <c r="AU255" s="24" t="s">
        <v>81</v>
      </c>
      <c r="AY255" s="24" t="s">
        <v>151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24" t="s">
        <v>79</v>
      </c>
      <c r="BK255" s="244">
        <f>ROUND(I255*H255,2)</f>
        <v>0</v>
      </c>
      <c r="BL255" s="24" t="s">
        <v>232</v>
      </c>
      <c r="BM255" s="24" t="s">
        <v>658</v>
      </c>
    </row>
    <row r="256" spans="2:47" s="1" customFormat="1" ht="13.5">
      <c r="B256" s="46"/>
      <c r="C256" s="74"/>
      <c r="D256" s="245" t="s">
        <v>160</v>
      </c>
      <c r="E256" s="74"/>
      <c r="F256" s="246" t="s">
        <v>659</v>
      </c>
      <c r="G256" s="74"/>
      <c r="H256" s="74"/>
      <c r="I256" s="203"/>
      <c r="J256" s="74"/>
      <c r="K256" s="74"/>
      <c r="L256" s="72"/>
      <c r="M256" s="247"/>
      <c r="N256" s="47"/>
      <c r="O256" s="47"/>
      <c r="P256" s="47"/>
      <c r="Q256" s="47"/>
      <c r="R256" s="47"/>
      <c r="S256" s="47"/>
      <c r="T256" s="95"/>
      <c r="AT256" s="24" t="s">
        <v>160</v>
      </c>
      <c r="AU256" s="24" t="s">
        <v>81</v>
      </c>
    </row>
    <row r="257" spans="2:63" s="11" customFormat="1" ht="37.4" customHeight="1">
      <c r="B257" s="217"/>
      <c r="C257" s="218"/>
      <c r="D257" s="219" t="s">
        <v>70</v>
      </c>
      <c r="E257" s="220" t="s">
        <v>313</v>
      </c>
      <c r="F257" s="220" t="s">
        <v>314</v>
      </c>
      <c r="G257" s="218"/>
      <c r="H257" s="218"/>
      <c r="I257" s="221"/>
      <c r="J257" s="222">
        <f>BK257</f>
        <v>0</v>
      </c>
      <c r="K257" s="218"/>
      <c r="L257" s="223"/>
      <c r="M257" s="224"/>
      <c r="N257" s="225"/>
      <c r="O257" s="225"/>
      <c r="P257" s="226">
        <f>P258+P262+P268</f>
        <v>0</v>
      </c>
      <c r="Q257" s="225"/>
      <c r="R257" s="226">
        <f>R258+R262+R268</f>
        <v>0</v>
      </c>
      <c r="S257" s="225"/>
      <c r="T257" s="227">
        <f>T258+T262+T268</f>
        <v>0</v>
      </c>
      <c r="AR257" s="228" t="s">
        <v>179</v>
      </c>
      <c r="AT257" s="229" t="s">
        <v>70</v>
      </c>
      <c r="AU257" s="229" t="s">
        <v>71</v>
      </c>
      <c r="AY257" s="228" t="s">
        <v>151</v>
      </c>
      <c r="BK257" s="230">
        <f>BK258+BK262+BK268</f>
        <v>0</v>
      </c>
    </row>
    <row r="258" spans="2:63" s="11" customFormat="1" ht="19.9" customHeight="1">
      <c r="B258" s="217"/>
      <c r="C258" s="218"/>
      <c r="D258" s="219" t="s">
        <v>70</v>
      </c>
      <c r="E258" s="231" t="s">
        <v>315</v>
      </c>
      <c r="F258" s="231" t="s">
        <v>316</v>
      </c>
      <c r="G258" s="218"/>
      <c r="H258" s="218"/>
      <c r="I258" s="221"/>
      <c r="J258" s="232">
        <f>BK258</f>
        <v>0</v>
      </c>
      <c r="K258" s="218"/>
      <c r="L258" s="223"/>
      <c r="M258" s="224"/>
      <c r="N258" s="225"/>
      <c r="O258" s="225"/>
      <c r="P258" s="226">
        <f>SUM(P259:P261)</f>
        <v>0</v>
      </c>
      <c r="Q258" s="225"/>
      <c r="R258" s="226">
        <f>SUM(R259:R261)</f>
        <v>0</v>
      </c>
      <c r="S258" s="225"/>
      <c r="T258" s="227">
        <f>SUM(T259:T261)</f>
        <v>0</v>
      </c>
      <c r="AR258" s="228" t="s">
        <v>179</v>
      </c>
      <c r="AT258" s="229" t="s">
        <v>70</v>
      </c>
      <c r="AU258" s="229" t="s">
        <v>79</v>
      </c>
      <c r="AY258" s="228" t="s">
        <v>151</v>
      </c>
      <c r="BK258" s="230">
        <f>SUM(BK259:BK261)</f>
        <v>0</v>
      </c>
    </row>
    <row r="259" spans="2:65" s="1" customFormat="1" ht="25.5" customHeight="1">
      <c r="B259" s="46"/>
      <c r="C259" s="233" t="s">
        <v>660</v>
      </c>
      <c r="D259" s="233" t="s">
        <v>153</v>
      </c>
      <c r="E259" s="234" t="s">
        <v>318</v>
      </c>
      <c r="F259" s="235" t="s">
        <v>319</v>
      </c>
      <c r="G259" s="236" t="s">
        <v>320</v>
      </c>
      <c r="H259" s="237">
        <v>1</v>
      </c>
      <c r="I259" s="238"/>
      <c r="J259" s="239">
        <f>ROUND(I259*H259,2)</f>
        <v>0</v>
      </c>
      <c r="K259" s="235" t="s">
        <v>355</v>
      </c>
      <c r="L259" s="72"/>
      <c r="M259" s="240" t="s">
        <v>21</v>
      </c>
      <c r="N259" s="241" t="s">
        <v>42</v>
      </c>
      <c r="O259" s="47"/>
      <c r="P259" s="242">
        <f>O259*H259</f>
        <v>0</v>
      </c>
      <c r="Q259" s="242">
        <v>0</v>
      </c>
      <c r="R259" s="242">
        <f>Q259*H259</f>
        <v>0</v>
      </c>
      <c r="S259" s="242">
        <v>0</v>
      </c>
      <c r="T259" s="243">
        <f>S259*H259</f>
        <v>0</v>
      </c>
      <c r="AR259" s="24" t="s">
        <v>322</v>
      </c>
      <c r="AT259" s="24" t="s">
        <v>153</v>
      </c>
      <c r="AU259" s="24" t="s">
        <v>81</v>
      </c>
      <c r="AY259" s="24" t="s">
        <v>151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24" t="s">
        <v>79</v>
      </c>
      <c r="BK259" s="244">
        <f>ROUND(I259*H259,2)</f>
        <v>0</v>
      </c>
      <c r="BL259" s="24" t="s">
        <v>322</v>
      </c>
      <c r="BM259" s="24" t="s">
        <v>661</v>
      </c>
    </row>
    <row r="260" spans="2:65" s="1" customFormat="1" ht="16.5" customHeight="1">
      <c r="B260" s="46"/>
      <c r="C260" s="233" t="s">
        <v>662</v>
      </c>
      <c r="D260" s="233" t="s">
        <v>153</v>
      </c>
      <c r="E260" s="234" t="s">
        <v>325</v>
      </c>
      <c r="F260" s="235" t="s">
        <v>326</v>
      </c>
      <c r="G260" s="236" t="s">
        <v>320</v>
      </c>
      <c r="H260" s="237">
        <v>1</v>
      </c>
      <c r="I260" s="238"/>
      <c r="J260" s="239">
        <f>ROUND(I260*H260,2)</f>
        <v>0</v>
      </c>
      <c r="K260" s="235" t="s">
        <v>355</v>
      </c>
      <c r="L260" s="72"/>
      <c r="M260" s="240" t="s">
        <v>21</v>
      </c>
      <c r="N260" s="241" t="s">
        <v>42</v>
      </c>
      <c r="O260" s="47"/>
      <c r="P260" s="242">
        <f>O260*H260</f>
        <v>0</v>
      </c>
      <c r="Q260" s="242">
        <v>0</v>
      </c>
      <c r="R260" s="242">
        <f>Q260*H260</f>
        <v>0</v>
      </c>
      <c r="S260" s="242">
        <v>0</v>
      </c>
      <c r="T260" s="243">
        <f>S260*H260</f>
        <v>0</v>
      </c>
      <c r="AR260" s="24" t="s">
        <v>322</v>
      </c>
      <c r="AT260" s="24" t="s">
        <v>153</v>
      </c>
      <c r="AU260" s="24" t="s">
        <v>81</v>
      </c>
      <c r="AY260" s="24" t="s">
        <v>151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24" t="s">
        <v>79</v>
      </c>
      <c r="BK260" s="244">
        <f>ROUND(I260*H260,2)</f>
        <v>0</v>
      </c>
      <c r="BL260" s="24" t="s">
        <v>322</v>
      </c>
      <c r="BM260" s="24" t="s">
        <v>663</v>
      </c>
    </row>
    <row r="261" spans="2:65" s="1" customFormat="1" ht="16.5" customHeight="1">
      <c r="B261" s="46"/>
      <c r="C261" s="233" t="s">
        <v>664</v>
      </c>
      <c r="D261" s="233" t="s">
        <v>153</v>
      </c>
      <c r="E261" s="234" t="s">
        <v>334</v>
      </c>
      <c r="F261" s="235" t="s">
        <v>665</v>
      </c>
      <c r="G261" s="236" t="s">
        <v>298</v>
      </c>
      <c r="H261" s="237">
        <v>1</v>
      </c>
      <c r="I261" s="238"/>
      <c r="J261" s="239">
        <f>ROUND(I261*H261,2)</f>
        <v>0</v>
      </c>
      <c r="K261" s="235" t="s">
        <v>176</v>
      </c>
      <c r="L261" s="72"/>
      <c r="M261" s="240" t="s">
        <v>21</v>
      </c>
      <c r="N261" s="241" t="s">
        <v>42</v>
      </c>
      <c r="O261" s="47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AR261" s="24" t="s">
        <v>322</v>
      </c>
      <c r="AT261" s="24" t="s">
        <v>153</v>
      </c>
      <c r="AU261" s="24" t="s">
        <v>81</v>
      </c>
      <c r="AY261" s="24" t="s">
        <v>151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24" t="s">
        <v>79</v>
      </c>
      <c r="BK261" s="244">
        <f>ROUND(I261*H261,2)</f>
        <v>0</v>
      </c>
      <c r="BL261" s="24" t="s">
        <v>322</v>
      </c>
      <c r="BM261" s="24" t="s">
        <v>666</v>
      </c>
    </row>
    <row r="262" spans="2:63" s="11" customFormat="1" ht="29.85" customHeight="1">
      <c r="B262" s="217"/>
      <c r="C262" s="218"/>
      <c r="D262" s="219" t="s">
        <v>70</v>
      </c>
      <c r="E262" s="231" t="s">
        <v>337</v>
      </c>
      <c r="F262" s="231" t="s">
        <v>338</v>
      </c>
      <c r="G262" s="218"/>
      <c r="H262" s="218"/>
      <c r="I262" s="221"/>
      <c r="J262" s="232">
        <f>BK262</f>
        <v>0</v>
      </c>
      <c r="K262" s="218"/>
      <c r="L262" s="223"/>
      <c r="M262" s="224"/>
      <c r="N262" s="225"/>
      <c r="O262" s="225"/>
      <c r="P262" s="226">
        <f>SUM(P263:P267)</f>
        <v>0</v>
      </c>
      <c r="Q262" s="225"/>
      <c r="R262" s="226">
        <f>SUM(R263:R267)</f>
        <v>0</v>
      </c>
      <c r="S262" s="225"/>
      <c r="T262" s="227">
        <f>SUM(T263:T267)</f>
        <v>0</v>
      </c>
      <c r="AR262" s="228" t="s">
        <v>179</v>
      </c>
      <c r="AT262" s="229" t="s">
        <v>70</v>
      </c>
      <c r="AU262" s="229" t="s">
        <v>79</v>
      </c>
      <c r="AY262" s="228" t="s">
        <v>151</v>
      </c>
      <c r="BK262" s="230">
        <f>SUM(BK263:BK267)</f>
        <v>0</v>
      </c>
    </row>
    <row r="263" spans="2:65" s="1" customFormat="1" ht="38.25" customHeight="1">
      <c r="B263" s="46"/>
      <c r="C263" s="233" t="s">
        <v>667</v>
      </c>
      <c r="D263" s="233" t="s">
        <v>153</v>
      </c>
      <c r="E263" s="234" t="s">
        <v>340</v>
      </c>
      <c r="F263" s="235" t="s">
        <v>341</v>
      </c>
      <c r="G263" s="236" t="s">
        <v>320</v>
      </c>
      <c r="H263" s="237">
        <v>1</v>
      </c>
      <c r="I263" s="238"/>
      <c r="J263" s="239">
        <f>ROUND(I263*H263,2)</f>
        <v>0</v>
      </c>
      <c r="K263" s="235" t="s">
        <v>355</v>
      </c>
      <c r="L263" s="72"/>
      <c r="M263" s="240" t="s">
        <v>21</v>
      </c>
      <c r="N263" s="241" t="s">
        <v>42</v>
      </c>
      <c r="O263" s="47"/>
      <c r="P263" s="242">
        <f>O263*H263</f>
        <v>0</v>
      </c>
      <c r="Q263" s="242">
        <v>0</v>
      </c>
      <c r="R263" s="242">
        <f>Q263*H263</f>
        <v>0</v>
      </c>
      <c r="S263" s="242">
        <v>0</v>
      </c>
      <c r="T263" s="243">
        <f>S263*H263</f>
        <v>0</v>
      </c>
      <c r="AR263" s="24" t="s">
        <v>322</v>
      </c>
      <c r="AT263" s="24" t="s">
        <v>153</v>
      </c>
      <c r="AU263" s="24" t="s">
        <v>81</v>
      </c>
      <c r="AY263" s="24" t="s">
        <v>151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24" t="s">
        <v>79</v>
      </c>
      <c r="BK263" s="244">
        <f>ROUND(I263*H263,2)</f>
        <v>0</v>
      </c>
      <c r="BL263" s="24" t="s">
        <v>322</v>
      </c>
      <c r="BM263" s="24" t="s">
        <v>668</v>
      </c>
    </row>
    <row r="264" spans="2:65" s="1" customFormat="1" ht="16.5" customHeight="1">
      <c r="B264" s="46"/>
      <c r="C264" s="233" t="s">
        <v>669</v>
      </c>
      <c r="D264" s="233" t="s">
        <v>153</v>
      </c>
      <c r="E264" s="234" t="s">
        <v>670</v>
      </c>
      <c r="F264" s="235" t="s">
        <v>671</v>
      </c>
      <c r="G264" s="236" t="s">
        <v>156</v>
      </c>
      <c r="H264" s="237">
        <v>213</v>
      </c>
      <c r="I264" s="238"/>
      <c r="J264" s="239">
        <f>ROUND(I264*H264,2)</f>
        <v>0</v>
      </c>
      <c r="K264" s="235" t="s">
        <v>176</v>
      </c>
      <c r="L264" s="72"/>
      <c r="M264" s="240" t="s">
        <v>21</v>
      </c>
      <c r="N264" s="241" t="s">
        <v>42</v>
      </c>
      <c r="O264" s="47"/>
      <c r="P264" s="242">
        <f>O264*H264</f>
        <v>0</v>
      </c>
      <c r="Q264" s="242">
        <v>0</v>
      </c>
      <c r="R264" s="242">
        <f>Q264*H264</f>
        <v>0</v>
      </c>
      <c r="S264" s="242">
        <v>0</v>
      </c>
      <c r="T264" s="243">
        <f>S264*H264</f>
        <v>0</v>
      </c>
      <c r="AR264" s="24" t="s">
        <v>322</v>
      </c>
      <c r="AT264" s="24" t="s">
        <v>153</v>
      </c>
      <c r="AU264" s="24" t="s">
        <v>81</v>
      </c>
      <c r="AY264" s="24" t="s">
        <v>151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24" t="s">
        <v>79</v>
      </c>
      <c r="BK264" s="244">
        <f>ROUND(I264*H264,2)</f>
        <v>0</v>
      </c>
      <c r="BL264" s="24" t="s">
        <v>322</v>
      </c>
      <c r="BM264" s="24" t="s">
        <v>672</v>
      </c>
    </row>
    <row r="265" spans="2:47" s="1" customFormat="1" ht="13.5">
      <c r="B265" s="46"/>
      <c r="C265" s="74"/>
      <c r="D265" s="245" t="s">
        <v>160</v>
      </c>
      <c r="E265" s="74"/>
      <c r="F265" s="246" t="s">
        <v>673</v>
      </c>
      <c r="G265" s="74"/>
      <c r="H265" s="74"/>
      <c r="I265" s="203"/>
      <c r="J265" s="74"/>
      <c r="K265" s="74"/>
      <c r="L265" s="72"/>
      <c r="M265" s="247"/>
      <c r="N265" s="47"/>
      <c r="O265" s="47"/>
      <c r="P265" s="47"/>
      <c r="Q265" s="47"/>
      <c r="R265" s="47"/>
      <c r="S265" s="47"/>
      <c r="T265" s="95"/>
      <c r="AT265" s="24" t="s">
        <v>160</v>
      </c>
      <c r="AU265" s="24" t="s">
        <v>81</v>
      </c>
    </row>
    <row r="266" spans="2:51" s="12" customFormat="1" ht="13.5">
      <c r="B266" s="248"/>
      <c r="C266" s="249"/>
      <c r="D266" s="245" t="s">
        <v>162</v>
      </c>
      <c r="E266" s="250" t="s">
        <v>21</v>
      </c>
      <c r="F266" s="251" t="s">
        <v>674</v>
      </c>
      <c r="G266" s="249"/>
      <c r="H266" s="252">
        <v>213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162</v>
      </c>
      <c r="AU266" s="258" t="s">
        <v>81</v>
      </c>
      <c r="AV266" s="12" t="s">
        <v>81</v>
      </c>
      <c r="AW266" s="12" t="s">
        <v>35</v>
      </c>
      <c r="AX266" s="12" t="s">
        <v>79</v>
      </c>
      <c r="AY266" s="258" t="s">
        <v>151</v>
      </c>
    </row>
    <row r="267" spans="2:65" s="1" customFormat="1" ht="25.5" customHeight="1">
      <c r="B267" s="46"/>
      <c r="C267" s="233" t="s">
        <v>675</v>
      </c>
      <c r="D267" s="233" t="s">
        <v>153</v>
      </c>
      <c r="E267" s="234" t="s">
        <v>344</v>
      </c>
      <c r="F267" s="235" t="s">
        <v>345</v>
      </c>
      <c r="G267" s="236" t="s">
        <v>320</v>
      </c>
      <c r="H267" s="237">
        <v>1</v>
      </c>
      <c r="I267" s="238"/>
      <c r="J267" s="239">
        <f>ROUND(I267*H267,2)</f>
        <v>0</v>
      </c>
      <c r="K267" s="235" t="s">
        <v>355</v>
      </c>
      <c r="L267" s="72"/>
      <c r="M267" s="240" t="s">
        <v>21</v>
      </c>
      <c r="N267" s="241" t="s">
        <v>42</v>
      </c>
      <c r="O267" s="47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AR267" s="24" t="s">
        <v>322</v>
      </c>
      <c r="AT267" s="24" t="s">
        <v>153</v>
      </c>
      <c r="AU267" s="24" t="s">
        <v>81</v>
      </c>
      <c r="AY267" s="24" t="s">
        <v>151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24" t="s">
        <v>79</v>
      </c>
      <c r="BK267" s="244">
        <f>ROUND(I267*H267,2)</f>
        <v>0</v>
      </c>
      <c r="BL267" s="24" t="s">
        <v>322</v>
      </c>
      <c r="BM267" s="24" t="s">
        <v>676</v>
      </c>
    </row>
    <row r="268" spans="2:63" s="11" customFormat="1" ht="29.85" customHeight="1">
      <c r="B268" s="217"/>
      <c r="C268" s="218"/>
      <c r="D268" s="219" t="s">
        <v>70</v>
      </c>
      <c r="E268" s="231" t="s">
        <v>677</v>
      </c>
      <c r="F268" s="231" t="s">
        <v>678</v>
      </c>
      <c r="G268" s="218"/>
      <c r="H268" s="218"/>
      <c r="I268" s="221"/>
      <c r="J268" s="232">
        <f>BK268</f>
        <v>0</v>
      </c>
      <c r="K268" s="218"/>
      <c r="L268" s="223"/>
      <c r="M268" s="224"/>
      <c r="N268" s="225"/>
      <c r="O268" s="225"/>
      <c r="P268" s="226">
        <f>P269</f>
        <v>0</v>
      </c>
      <c r="Q268" s="225"/>
      <c r="R268" s="226">
        <f>R269</f>
        <v>0</v>
      </c>
      <c r="S268" s="225"/>
      <c r="T268" s="227">
        <f>T269</f>
        <v>0</v>
      </c>
      <c r="AR268" s="228" t="s">
        <v>179</v>
      </c>
      <c r="AT268" s="229" t="s">
        <v>70</v>
      </c>
      <c r="AU268" s="229" t="s">
        <v>79</v>
      </c>
      <c r="AY268" s="228" t="s">
        <v>151</v>
      </c>
      <c r="BK268" s="230">
        <f>BK269</f>
        <v>0</v>
      </c>
    </row>
    <row r="269" spans="2:65" s="1" customFormat="1" ht="25.5" customHeight="1">
      <c r="B269" s="46"/>
      <c r="C269" s="233" t="s">
        <v>679</v>
      </c>
      <c r="D269" s="233" t="s">
        <v>153</v>
      </c>
      <c r="E269" s="234" t="s">
        <v>680</v>
      </c>
      <c r="F269" s="235" t="s">
        <v>681</v>
      </c>
      <c r="G269" s="236" t="s">
        <v>320</v>
      </c>
      <c r="H269" s="237">
        <v>1</v>
      </c>
      <c r="I269" s="238"/>
      <c r="J269" s="239">
        <f>ROUND(I269*H269,2)</f>
        <v>0</v>
      </c>
      <c r="K269" s="235" t="s">
        <v>355</v>
      </c>
      <c r="L269" s="72"/>
      <c r="M269" s="240" t="s">
        <v>21</v>
      </c>
      <c r="N269" s="269" t="s">
        <v>42</v>
      </c>
      <c r="O269" s="270"/>
      <c r="P269" s="271">
        <f>O269*H269</f>
        <v>0</v>
      </c>
      <c r="Q269" s="271">
        <v>0</v>
      </c>
      <c r="R269" s="271">
        <f>Q269*H269</f>
        <v>0</v>
      </c>
      <c r="S269" s="271">
        <v>0</v>
      </c>
      <c r="T269" s="272">
        <f>S269*H269</f>
        <v>0</v>
      </c>
      <c r="AR269" s="24" t="s">
        <v>322</v>
      </c>
      <c r="AT269" s="24" t="s">
        <v>153</v>
      </c>
      <c r="AU269" s="24" t="s">
        <v>81</v>
      </c>
      <c r="AY269" s="24" t="s">
        <v>151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24" t="s">
        <v>79</v>
      </c>
      <c r="BK269" s="244">
        <f>ROUND(I269*H269,2)</f>
        <v>0</v>
      </c>
      <c r="BL269" s="24" t="s">
        <v>322</v>
      </c>
      <c r="BM269" s="24" t="s">
        <v>682</v>
      </c>
    </row>
    <row r="270" spans="2:12" s="1" customFormat="1" ht="6.95" customHeight="1">
      <c r="B270" s="67"/>
      <c r="C270" s="68"/>
      <c r="D270" s="68"/>
      <c r="E270" s="68"/>
      <c r="F270" s="68"/>
      <c r="G270" s="68"/>
      <c r="H270" s="68"/>
      <c r="I270" s="178"/>
      <c r="J270" s="68"/>
      <c r="K270" s="68"/>
      <c r="L270" s="72"/>
    </row>
  </sheetData>
  <sheetProtection password="CC35" sheet="1" objects="1" scenarios="1" formatColumns="0" formatRows="0" autoFilter="0"/>
  <autoFilter ref="C89:K269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116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683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684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685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29</v>
      </c>
      <c r="G14" s="47"/>
      <c r="H14" s="47"/>
      <c r="I14" s="158" t="s">
        <v>25</v>
      </c>
      <c r="J14" s="159" t="str">
        <f>'Rekapitulace stavby'!AN8</f>
        <v>30. 1. 2018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MACÁN PROJEKCE DS s.r.o.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37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39</v>
      </c>
      <c r="G31" s="47"/>
      <c r="H31" s="47"/>
      <c r="I31" s="168" t="s">
        <v>38</v>
      </c>
      <c r="J31" s="52" t="s">
        <v>40</v>
      </c>
      <c r="K31" s="51"/>
    </row>
    <row r="32" spans="2:11" s="1" customFormat="1" ht="14.4" customHeight="1">
      <c r="B32" s="46"/>
      <c r="C32" s="47"/>
      <c r="D32" s="55" t="s">
        <v>41</v>
      </c>
      <c r="E32" s="55" t="s">
        <v>42</v>
      </c>
      <c r="F32" s="169">
        <f>ROUND(SUM(BE82:BE200),2)</f>
        <v>0</v>
      </c>
      <c r="G32" s="47"/>
      <c r="H32" s="47"/>
      <c r="I32" s="170">
        <v>0.21</v>
      </c>
      <c r="J32" s="169">
        <f>ROUND(ROUND((SUM(BE82:BE200)),2)*I32,2)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43</v>
      </c>
      <c r="F33" s="169">
        <f>ROUND(SUM(BF82:BF200),2)</f>
        <v>0</v>
      </c>
      <c r="G33" s="47"/>
      <c r="H33" s="47"/>
      <c r="I33" s="170">
        <v>0.15</v>
      </c>
      <c r="J33" s="169">
        <f>ROUND(ROUND((SUM(BF82:BF200)),2)*I33,2)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69">
        <f>ROUND(SUM(BG82:BG200),2)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45</v>
      </c>
      <c r="F35" s="169">
        <f>ROUND(SUM(BH82:BH200),2)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46</v>
      </c>
      <c r="F36" s="169">
        <f>ROUND(SUM(BI82:BI200),2)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47</v>
      </c>
      <c r="E38" s="98"/>
      <c r="F38" s="98"/>
      <c r="G38" s="173" t="s">
        <v>48</v>
      </c>
      <c r="H38" s="174" t="s">
        <v>49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II/186 KLATOVY - PLÁNICKÁ ULICE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116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683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684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00 - 00 - přechod Dobrovského x Pražská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30. 1. 2018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33</v>
      </c>
      <c r="J55" s="44" t="str">
        <f>E23</f>
        <v>MACÁN PROJEKCE DS s.r.o.</v>
      </c>
      <c r="K55" s="51"/>
    </row>
    <row r="56" spans="2:11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121</v>
      </c>
      <c r="D58" s="171"/>
      <c r="E58" s="171"/>
      <c r="F58" s="171"/>
      <c r="G58" s="171"/>
      <c r="H58" s="171"/>
      <c r="I58" s="185"/>
      <c r="J58" s="186" t="s">
        <v>122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123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124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II/186 KLATOVY - PLÁNICKÁ ULICE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116</v>
      </c>
      <c r="D71" s="294"/>
      <c r="E71" s="294"/>
      <c r="F71" s="294"/>
      <c r="G71" s="294"/>
      <c r="H71" s="294"/>
      <c r="I71" s="148"/>
      <c r="J71" s="294"/>
      <c r="K71" s="294"/>
      <c r="L71" s="295"/>
    </row>
    <row r="72" spans="2:12" s="1" customFormat="1" ht="16.5" customHeight="1">
      <c r="B72" s="46"/>
      <c r="C72" s="74"/>
      <c r="D72" s="74"/>
      <c r="E72" s="204" t="s">
        <v>683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684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>00 - 00 - přechod Dobrovského x Pražská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205" t="str">
        <f>F14</f>
        <v xml:space="preserve"> </v>
      </c>
      <c r="G76" s="74"/>
      <c r="H76" s="74"/>
      <c r="I76" s="206" t="s">
        <v>25</v>
      </c>
      <c r="J76" s="85" t="str">
        <f>IF(J14="","",J14)</f>
        <v>30. 1. 2018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205" t="str">
        <f>E17</f>
        <v xml:space="preserve"> </v>
      </c>
      <c r="G78" s="74"/>
      <c r="H78" s="74"/>
      <c r="I78" s="206" t="s">
        <v>33</v>
      </c>
      <c r="J78" s="205" t="str">
        <f>E23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205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7"/>
      <c r="C81" s="208" t="s">
        <v>136</v>
      </c>
      <c r="D81" s="209" t="s">
        <v>56</v>
      </c>
      <c r="E81" s="209" t="s">
        <v>52</v>
      </c>
      <c r="F81" s="209" t="s">
        <v>137</v>
      </c>
      <c r="G81" s="209" t="s">
        <v>138</v>
      </c>
      <c r="H81" s="209" t="s">
        <v>139</v>
      </c>
      <c r="I81" s="210" t="s">
        <v>140</v>
      </c>
      <c r="J81" s="209" t="s">
        <v>122</v>
      </c>
      <c r="K81" s="211" t="s">
        <v>141</v>
      </c>
      <c r="L81" s="212"/>
      <c r="M81" s="102" t="s">
        <v>142</v>
      </c>
      <c r="N81" s="103" t="s">
        <v>41</v>
      </c>
      <c r="O81" s="103" t="s">
        <v>143</v>
      </c>
      <c r="P81" s="103" t="s">
        <v>144</v>
      </c>
      <c r="Q81" s="103" t="s">
        <v>145</v>
      </c>
      <c r="R81" s="103" t="s">
        <v>146</v>
      </c>
      <c r="S81" s="103" t="s">
        <v>147</v>
      </c>
      <c r="T81" s="104" t="s">
        <v>148</v>
      </c>
    </row>
    <row r="82" spans="2:63" s="1" customFormat="1" ht="29.25" customHeight="1">
      <c r="B82" s="46"/>
      <c r="C82" s="108" t="s">
        <v>123</v>
      </c>
      <c r="D82" s="74"/>
      <c r="E82" s="74"/>
      <c r="F82" s="74"/>
      <c r="G82" s="74"/>
      <c r="H82" s="74"/>
      <c r="I82" s="203"/>
      <c r="J82" s="213">
        <f>BK82</f>
        <v>0</v>
      </c>
      <c r="K82" s="74"/>
      <c r="L82" s="72"/>
      <c r="M82" s="105"/>
      <c r="N82" s="106"/>
      <c r="O82" s="106"/>
      <c r="P82" s="214">
        <f>SUM(P83:P200)</f>
        <v>0</v>
      </c>
      <c r="Q82" s="106"/>
      <c r="R82" s="214">
        <f>SUM(R83:R200)</f>
        <v>0</v>
      </c>
      <c r="S82" s="106"/>
      <c r="T82" s="215">
        <f>SUM(T83:T200)</f>
        <v>0</v>
      </c>
      <c r="AT82" s="24" t="s">
        <v>70</v>
      </c>
      <c r="AU82" s="24" t="s">
        <v>124</v>
      </c>
      <c r="BK82" s="216">
        <f>SUM(BK83:BK200)</f>
        <v>0</v>
      </c>
    </row>
    <row r="83" spans="2:65" s="1" customFormat="1" ht="16.5" customHeight="1">
      <c r="B83" s="46"/>
      <c r="C83" s="233" t="s">
        <v>79</v>
      </c>
      <c r="D83" s="233" t="s">
        <v>153</v>
      </c>
      <c r="E83" s="234" t="s">
        <v>210</v>
      </c>
      <c r="F83" s="235" t="s">
        <v>686</v>
      </c>
      <c r="G83" s="236" t="s">
        <v>687</v>
      </c>
      <c r="H83" s="237">
        <v>3</v>
      </c>
      <c r="I83" s="238"/>
      <c r="J83" s="239">
        <f>ROUND(I83*H83,2)</f>
        <v>0</v>
      </c>
      <c r="K83" s="235" t="s">
        <v>21</v>
      </c>
      <c r="L83" s="72"/>
      <c r="M83" s="240" t="s">
        <v>21</v>
      </c>
      <c r="N83" s="241" t="s">
        <v>42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71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79</v>
      </c>
      <c r="BK83" s="244">
        <f>ROUND(I83*H83,2)</f>
        <v>0</v>
      </c>
      <c r="BL83" s="24" t="s">
        <v>158</v>
      </c>
      <c r="BM83" s="24" t="s">
        <v>81</v>
      </c>
    </row>
    <row r="84" spans="2:65" s="1" customFormat="1" ht="16.5" customHeight="1">
      <c r="B84" s="46"/>
      <c r="C84" s="233" t="s">
        <v>81</v>
      </c>
      <c r="D84" s="233" t="s">
        <v>153</v>
      </c>
      <c r="E84" s="234" t="s">
        <v>688</v>
      </c>
      <c r="F84" s="235" t="s">
        <v>689</v>
      </c>
      <c r="G84" s="236" t="s">
        <v>687</v>
      </c>
      <c r="H84" s="237">
        <v>1</v>
      </c>
      <c r="I84" s="238"/>
      <c r="J84" s="239">
        <f>ROUND(I84*H84,2)</f>
        <v>0</v>
      </c>
      <c r="K84" s="235" t="s">
        <v>21</v>
      </c>
      <c r="L84" s="72"/>
      <c r="M84" s="240" t="s">
        <v>21</v>
      </c>
      <c r="N84" s="241" t="s">
        <v>42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71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79</v>
      </c>
      <c r="BK84" s="244">
        <f>ROUND(I84*H84,2)</f>
        <v>0</v>
      </c>
      <c r="BL84" s="24" t="s">
        <v>158</v>
      </c>
      <c r="BM84" s="24" t="s">
        <v>158</v>
      </c>
    </row>
    <row r="85" spans="2:65" s="1" customFormat="1" ht="16.5" customHeight="1">
      <c r="B85" s="46"/>
      <c r="C85" s="233" t="s">
        <v>168</v>
      </c>
      <c r="D85" s="233" t="s">
        <v>153</v>
      </c>
      <c r="E85" s="234" t="s">
        <v>81</v>
      </c>
      <c r="F85" s="235" t="s">
        <v>690</v>
      </c>
      <c r="G85" s="236" t="s">
        <v>687</v>
      </c>
      <c r="H85" s="237">
        <v>3</v>
      </c>
      <c r="I85" s="238"/>
      <c r="J85" s="239">
        <f>ROUND(I85*H85,2)</f>
        <v>0</v>
      </c>
      <c r="K85" s="235" t="s">
        <v>21</v>
      </c>
      <c r="L85" s="72"/>
      <c r="M85" s="240" t="s">
        <v>21</v>
      </c>
      <c r="N85" s="241" t="s">
        <v>42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158</v>
      </c>
      <c r="AT85" s="24" t="s">
        <v>153</v>
      </c>
      <c r="AU85" s="24" t="s">
        <v>71</v>
      </c>
      <c r="AY85" s="24" t="s">
        <v>151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79</v>
      </c>
      <c r="BK85" s="244">
        <f>ROUND(I85*H85,2)</f>
        <v>0</v>
      </c>
      <c r="BL85" s="24" t="s">
        <v>158</v>
      </c>
      <c r="BM85" s="24" t="s">
        <v>183</v>
      </c>
    </row>
    <row r="86" spans="2:65" s="1" customFormat="1" ht="16.5" customHeight="1">
      <c r="B86" s="46"/>
      <c r="C86" s="233" t="s">
        <v>158</v>
      </c>
      <c r="D86" s="233" t="s">
        <v>153</v>
      </c>
      <c r="E86" s="234" t="s">
        <v>691</v>
      </c>
      <c r="F86" s="235" t="s">
        <v>692</v>
      </c>
      <c r="G86" s="236" t="s">
        <v>693</v>
      </c>
      <c r="H86" s="237">
        <v>15</v>
      </c>
      <c r="I86" s="238"/>
      <c r="J86" s="239">
        <f>ROUND(I86*H86,2)</f>
        <v>0</v>
      </c>
      <c r="K86" s="235" t="s">
        <v>21</v>
      </c>
      <c r="L86" s="72"/>
      <c r="M86" s="240" t="s">
        <v>21</v>
      </c>
      <c r="N86" s="241" t="s">
        <v>42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158</v>
      </c>
      <c r="AT86" s="24" t="s">
        <v>153</v>
      </c>
      <c r="AU86" s="24" t="s">
        <v>71</v>
      </c>
      <c r="AY86" s="24" t="s">
        <v>151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79</v>
      </c>
      <c r="BK86" s="244">
        <f>ROUND(I86*H86,2)</f>
        <v>0</v>
      </c>
      <c r="BL86" s="24" t="s">
        <v>158</v>
      </c>
      <c r="BM86" s="24" t="s">
        <v>193</v>
      </c>
    </row>
    <row r="87" spans="2:65" s="1" customFormat="1" ht="16.5" customHeight="1">
      <c r="B87" s="46"/>
      <c r="C87" s="233" t="s">
        <v>179</v>
      </c>
      <c r="D87" s="233" t="s">
        <v>153</v>
      </c>
      <c r="E87" s="234" t="s">
        <v>694</v>
      </c>
      <c r="F87" s="235" t="s">
        <v>695</v>
      </c>
      <c r="G87" s="236" t="s">
        <v>693</v>
      </c>
      <c r="H87" s="237">
        <v>15</v>
      </c>
      <c r="I87" s="238"/>
      <c r="J87" s="239">
        <f>ROUND(I87*H87,2)</f>
        <v>0</v>
      </c>
      <c r="K87" s="235" t="s">
        <v>21</v>
      </c>
      <c r="L87" s="72"/>
      <c r="M87" s="240" t="s">
        <v>21</v>
      </c>
      <c r="N87" s="241" t="s">
        <v>42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158</v>
      </c>
      <c r="AT87" s="24" t="s">
        <v>153</v>
      </c>
      <c r="AU87" s="24" t="s">
        <v>71</v>
      </c>
      <c r="AY87" s="24" t="s">
        <v>151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79</v>
      </c>
      <c r="BK87" s="244">
        <f>ROUND(I87*H87,2)</f>
        <v>0</v>
      </c>
      <c r="BL87" s="24" t="s">
        <v>158</v>
      </c>
      <c r="BM87" s="24" t="s">
        <v>204</v>
      </c>
    </row>
    <row r="88" spans="2:65" s="1" customFormat="1" ht="16.5" customHeight="1">
      <c r="B88" s="46"/>
      <c r="C88" s="259" t="s">
        <v>183</v>
      </c>
      <c r="D88" s="259" t="s">
        <v>189</v>
      </c>
      <c r="E88" s="260" t="s">
        <v>696</v>
      </c>
      <c r="F88" s="261" t="s">
        <v>697</v>
      </c>
      <c r="G88" s="262" t="s">
        <v>698</v>
      </c>
      <c r="H88" s="263">
        <v>63.3</v>
      </c>
      <c r="I88" s="264"/>
      <c r="J88" s="265">
        <f>ROUND(I88*H88,2)</f>
        <v>0</v>
      </c>
      <c r="K88" s="261" t="s">
        <v>21</v>
      </c>
      <c r="L88" s="266"/>
      <c r="M88" s="267" t="s">
        <v>21</v>
      </c>
      <c r="N88" s="268" t="s">
        <v>42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193</v>
      </c>
      <c r="AT88" s="24" t="s">
        <v>189</v>
      </c>
      <c r="AU88" s="24" t="s">
        <v>71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79</v>
      </c>
      <c r="BK88" s="244">
        <f>ROUND(I88*H88,2)</f>
        <v>0</v>
      </c>
      <c r="BL88" s="24" t="s">
        <v>158</v>
      </c>
      <c r="BM88" s="24" t="s">
        <v>214</v>
      </c>
    </row>
    <row r="89" spans="2:51" s="12" customFormat="1" ht="13.5">
      <c r="B89" s="248"/>
      <c r="C89" s="249"/>
      <c r="D89" s="245" t="s">
        <v>162</v>
      </c>
      <c r="E89" s="250" t="s">
        <v>21</v>
      </c>
      <c r="F89" s="251" t="s">
        <v>699</v>
      </c>
      <c r="G89" s="249"/>
      <c r="H89" s="252">
        <v>63.3</v>
      </c>
      <c r="I89" s="253"/>
      <c r="J89" s="249"/>
      <c r="K89" s="249"/>
      <c r="L89" s="254"/>
      <c r="M89" s="255"/>
      <c r="N89" s="256"/>
      <c r="O89" s="256"/>
      <c r="P89" s="256"/>
      <c r="Q89" s="256"/>
      <c r="R89" s="256"/>
      <c r="S89" s="256"/>
      <c r="T89" s="257"/>
      <c r="AT89" s="258" t="s">
        <v>162</v>
      </c>
      <c r="AU89" s="258" t="s">
        <v>71</v>
      </c>
      <c r="AV89" s="12" t="s">
        <v>81</v>
      </c>
      <c r="AW89" s="12" t="s">
        <v>35</v>
      </c>
      <c r="AX89" s="12" t="s">
        <v>71</v>
      </c>
      <c r="AY89" s="258" t="s">
        <v>151</v>
      </c>
    </row>
    <row r="90" spans="2:51" s="14" customFormat="1" ht="13.5">
      <c r="B90" s="283"/>
      <c r="C90" s="284"/>
      <c r="D90" s="245" t="s">
        <v>162</v>
      </c>
      <c r="E90" s="285" t="s">
        <v>21</v>
      </c>
      <c r="F90" s="286" t="s">
        <v>430</v>
      </c>
      <c r="G90" s="284"/>
      <c r="H90" s="287">
        <v>63.3</v>
      </c>
      <c r="I90" s="288"/>
      <c r="J90" s="284"/>
      <c r="K90" s="284"/>
      <c r="L90" s="289"/>
      <c r="M90" s="290"/>
      <c r="N90" s="291"/>
      <c r="O90" s="291"/>
      <c r="P90" s="291"/>
      <c r="Q90" s="291"/>
      <c r="R90" s="291"/>
      <c r="S90" s="291"/>
      <c r="T90" s="292"/>
      <c r="AT90" s="293" t="s">
        <v>162</v>
      </c>
      <c r="AU90" s="293" t="s">
        <v>71</v>
      </c>
      <c r="AV90" s="14" t="s">
        <v>158</v>
      </c>
      <c r="AW90" s="14" t="s">
        <v>35</v>
      </c>
      <c r="AX90" s="14" t="s">
        <v>79</v>
      </c>
      <c r="AY90" s="293" t="s">
        <v>151</v>
      </c>
    </row>
    <row r="91" spans="2:65" s="1" customFormat="1" ht="16.5" customHeight="1">
      <c r="B91" s="46"/>
      <c r="C91" s="259" t="s">
        <v>188</v>
      </c>
      <c r="D91" s="259" t="s">
        <v>189</v>
      </c>
      <c r="E91" s="260" t="s">
        <v>700</v>
      </c>
      <c r="F91" s="261" t="s">
        <v>701</v>
      </c>
      <c r="G91" s="262" t="s">
        <v>698</v>
      </c>
      <c r="H91" s="263">
        <v>1921.8</v>
      </c>
      <c r="I91" s="264"/>
      <c r="J91" s="265">
        <f>ROUND(I91*H91,2)</f>
        <v>0</v>
      </c>
      <c r="K91" s="261" t="s">
        <v>21</v>
      </c>
      <c r="L91" s="266"/>
      <c r="M91" s="267" t="s">
        <v>21</v>
      </c>
      <c r="N91" s="268" t="s">
        <v>42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193</v>
      </c>
      <c r="AT91" s="24" t="s">
        <v>189</v>
      </c>
      <c r="AU91" s="24" t="s">
        <v>71</v>
      </c>
      <c r="AY91" s="24" t="s">
        <v>151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79</v>
      </c>
      <c r="BK91" s="244">
        <f>ROUND(I91*H91,2)</f>
        <v>0</v>
      </c>
      <c r="BL91" s="24" t="s">
        <v>158</v>
      </c>
      <c r="BM91" s="24" t="s">
        <v>224</v>
      </c>
    </row>
    <row r="92" spans="2:51" s="12" customFormat="1" ht="13.5">
      <c r="B92" s="248"/>
      <c r="C92" s="249"/>
      <c r="D92" s="245" t="s">
        <v>162</v>
      </c>
      <c r="E92" s="250" t="s">
        <v>21</v>
      </c>
      <c r="F92" s="251" t="s">
        <v>702</v>
      </c>
      <c r="G92" s="249"/>
      <c r="H92" s="252">
        <v>1921.8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162</v>
      </c>
      <c r="AU92" s="258" t="s">
        <v>71</v>
      </c>
      <c r="AV92" s="12" t="s">
        <v>81</v>
      </c>
      <c r="AW92" s="12" t="s">
        <v>35</v>
      </c>
      <c r="AX92" s="12" t="s">
        <v>71</v>
      </c>
      <c r="AY92" s="258" t="s">
        <v>151</v>
      </c>
    </row>
    <row r="93" spans="2:51" s="14" customFormat="1" ht="13.5">
      <c r="B93" s="283"/>
      <c r="C93" s="284"/>
      <c r="D93" s="245" t="s">
        <v>162</v>
      </c>
      <c r="E93" s="285" t="s">
        <v>21</v>
      </c>
      <c r="F93" s="286" t="s">
        <v>430</v>
      </c>
      <c r="G93" s="284"/>
      <c r="H93" s="287">
        <v>1921.8</v>
      </c>
      <c r="I93" s="288"/>
      <c r="J93" s="284"/>
      <c r="K93" s="284"/>
      <c r="L93" s="289"/>
      <c r="M93" s="290"/>
      <c r="N93" s="291"/>
      <c r="O93" s="291"/>
      <c r="P93" s="291"/>
      <c r="Q93" s="291"/>
      <c r="R93" s="291"/>
      <c r="S93" s="291"/>
      <c r="T93" s="292"/>
      <c r="AT93" s="293" t="s">
        <v>162</v>
      </c>
      <c r="AU93" s="293" t="s">
        <v>71</v>
      </c>
      <c r="AV93" s="14" t="s">
        <v>158</v>
      </c>
      <c r="AW93" s="14" t="s">
        <v>35</v>
      </c>
      <c r="AX93" s="14" t="s">
        <v>79</v>
      </c>
      <c r="AY93" s="293" t="s">
        <v>151</v>
      </c>
    </row>
    <row r="94" spans="2:65" s="1" customFormat="1" ht="16.5" customHeight="1">
      <c r="B94" s="46"/>
      <c r="C94" s="259" t="s">
        <v>193</v>
      </c>
      <c r="D94" s="259" t="s">
        <v>189</v>
      </c>
      <c r="E94" s="260" t="s">
        <v>703</v>
      </c>
      <c r="F94" s="261" t="s">
        <v>704</v>
      </c>
      <c r="G94" s="262" t="s">
        <v>698</v>
      </c>
      <c r="H94" s="263">
        <v>6492.15</v>
      </c>
      <c r="I94" s="264"/>
      <c r="J94" s="265">
        <f>ROUND(I94*H94,2)</f>
        <v>0</v>
      </c>
      <c r="K94" s="261" t="s">
        <v>21</v>
      </c>
      <c r="L94" s="266"/>
      <c r="M94" s="267" t="s">
        <v>21</v>
      </c>
      <c r="N94" s="268" t="s">
        <v>42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193</v>
      </c>
      <c r="AT94" s="24" t="s">
        <v>189</v>
      </c>
      <c r="AU94" s="24" t="s">
        <v>71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79</v>
      </c>
      <c r="BK94" s="244">
        <f>ROUND(I94*H94,2)</f>
        <v>0</v>
      </c>
      <c r="BL94" s="24" t="s">
        <v>158</v>
      </c>
      <c r="BM94" s="24" t="s">
        <v>232</v>
      </c>
    </row>
    <row r="95" spans="2:51" s="12" customFormat="1" ht="13.5">
      <c r="B95" s="248"/>
      <c r="C95" s="249"/>
      <c r="D95" s="245" t="s">
        <v>162</v>
      </c>
      <c r="E95" s="250" t="s">
        <v>21</v>
      </c>
      <c r="F95" s="251" t="s">
        <v>705</v>
      </c>
      <c r="G95" s="249"/>
      <c r="H95" s="252">
        <v>6492.15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162</v>
      </c>
      <c r="AU95" s="258" t="s">
        <v>71</v>
      </c>
      <c r="AV95" s="12" t="s">
        <v>81</v>
      </c>
      <c r="AW95" s="12" t="s">
        <v>35</v>
      </c>
      <c r="AX95" s="12" t="s">
        <v>71</v>
      </c>
      <c r="AY95" s="258" t="s">
        <v>151</v>
      </c>
    </row>
    <row r="96" spans="2:51" s="14" customFormat="1" ht="13.5">
      <c r="B96" s="283"/>
      <c r="C96" s="284"/>
      <c r="D96" s="245" t="s">
        <v>162</v>
      </c>
      <c r="E96" s="285" t="s">
        <v>21</v>
      </c>
      <c r="F96" s="286" t="s">
        <v>430</v>
      </c>
      <c r="G96" s="284"/>
      <c r="H96" s="287">
        <v>6492.15</v>
      </c>
      <c r="I96" s="288"/>
      <c r="J96" s="284"/>
      <c r="K96" s="284"/>
      <c r="L96" s="289"/>
      <c r="M96" s="290"/>
      <c r="N96" s="291"/>
      <c r="O96" s="291"/>
      <c r="P96" s="291"/>
      <c r="Q96" s="291"/>
      <c r="R96" s="291"/>
      <c r="S96" s="291"/>
      <c r="T96" s="292"/>
      <c r="AT96" s="293" t="s">
        <v>162</v>
      </c>
      <c r="AU96" s="293" t="s">
        <v>71</v>
      </c>
      <c r="AV96" s="14" t="s">
        <v>158</v>
      </c>
      <c r="AW96" s="14" t="s">
        <v>35</v>
      </c>
      <c r="AX96" s="14" t="s">
        <v>79</v>
      </c>
      <c r="AY96" s="293" t="s">
        <v>151</v>
      </c>
    </row>
    <row r="97" spans="2:65" s="1" customFormat="1" ht="16.5" customHeight="1">
      <c r="B97" s="46"/>
      <c r="C97" s="259" t="s">
        <v>199</v>
      </c>
      <c r="D97" s="259" t="s">
        <v>189</v>
      </c>
      <c r="E97" s="260" t="s">
        <v>706</v>
      </c>
      <c r="F97" s="261" t="s">
        <v>707</v>
      </c>
      <c r="G97" s="262" t="s">
        <v>693</v>
      </c>
      <c r="H97" s="263">
        <v>2.25</v>
      </c>
      <c r="I97" s="264"/>
      <c r="J97" s="265">
        <f>ROUND(I97*H97,2)</f>
        <v>0</v>
      </c>
      <c r="K97" s="261" t="s">
        <v>21</v>
      </c>
      <c r="L97" s="266"/>
      <c r="M97" s="267" t="s">
        <v>21</v>
      </c>
      <c r="N97" s="268" t="s">
        <v>42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193</v>
      </c>
      <c r="AT97" s="24" t="s">
        <v>189</v>
      </c>
      <c r="AU97" s="24" t="s">
        <v>71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79</v>
      </c>
      <c r="BK97" s="244">
        <f>ROUND(I97*H97,2)</f>
        <v>0</v>
      </c>
      <c r="BL97" s="24" t="s">
        <v>158</v>
      </c>
      <c r="BM97" s="24" t="s">
        <v>240</v>
      </c>
    </row>
    <row r="98" spans="2:51" s="12" customFormat="1" ht="13.5">
      <c r="B98" s="248"/>
      <c r="C98" s="249"/>
      <c r="D98" s="245" t="s">
        <v>162</v>
      </c>
      <c r="E98" s="250" t="s">
        <v>21</v>
      </c>
      <c r="F98" s="251" t="s">
        <v>708</v>
      </c>
      <c r="G98" s="249"/>
      <c r="H98" s="252">
        <v>2.25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162</v>
      </c>
      <c r="AU98" s="258" t="s">
        <v>71</v>
      </c>
      <c r="AV98" s="12" t="s">
        <v>81</v>
      </c>
      <c r="AW98" s="12" t="s">
        <v>35</v>
      </c>
      <c r="AX98" s="12" t="s">
        <v>71</v>
      </c>
      <c r="AY98" s="258" t="s">
        <v>151</v>
      </c>
    </row>
    <row r="99" spans="2:51" s="14" customFormat="1" ht="13.5">
      <c r="B99" s="283"/>
      <c r="C99" s="284"/>
      <c r="D99" s="245" t="s">
        <v>162</v>
      </c>
      <c r="E99" s="285" t="s">
        <v>21</v>
      </c>
      <c r="F99" s="286" t="s">
        <v>430</v>
      </c>
      <c r="G99" s="284"/>
      <c r="H99" s="287">
        <v>2.25</v>
      </c>
      <c r="I99" s="288"/>
      <c r="J99" s="284"/>
      <c r="K99" s="284"/>
      <c r="L99" s="289"/>
      <c r="M99" s="290"/>
      <c r="N99" s="291"/>
      <c r="O99" s="291"/>
      <c r="P99" s="291"/>
      <c r="Q99" s="291"/>
      <c r="R99" s="291"/>
      <c r="S99" s="291"/>
      <c r="T99" s="292"/>
      <c r="AT99" s="293" t="s">
        <v>162</v>
      </c>
      <c r="AU99" s="293" t="s">
        <v>71</v>
      </c>
      <c r="AV99" s="14" t="s">
        <v>158</v>
      </c>
      <c r="AW99" s="14" t="s">
        <v>35</v>
      </c>
      <c r="AX99" s="14" t="s">
        <v>79</v>
      </c>
      <c r="AY99" s="293" t="s">
        <v>151</v>
      </c>
    </row>
    <row r="100" spans="2:65" s="1" customFormat="1" ht="16.5" customHeight="1">
      <c r="B100" s="46"/>
      <c r="C100" s="233" t="s">
        <v>204</v>
      </c>
      <c r="D100" s="233" t="s">
        <v>153</v>
      </c>
      <c r="E100" s="234" t="s">
        <v>709</v>
      </c>
      <c r="F100" s="235" t="s">
        <v>710</v>
      </c>
      <c r="G100" s="236" t="s">
        <v>693</v>
      </c>
      <c r="H100" s="237">
        <v>15</v>
      </c>
      <c r="I100" s="238"/>
      <c r="J100" s="239">
        <f>ROUND(I100*H100,2)</f>
        <v>0</v>
      </c>
      <c r="K100" s="235" t="s">
        <v>21</v>
      </c>
      <c r="L100" s="72"/>
      <c r="M100" s="240" t="s">
        <v>21</v>
      </c>
      <c r="N100" s="241" t="s">
        <v>42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158</v>
      </c>
      <c r="AT100" s="24" t="s">
        <v>153</v>
      </c>
      <c r="AU100" s="24" t="s">
        <v>71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79</v>
      </c>
      <c r="BK100" s="244">
        <f>ROUND(I100*H100,2)</f>
        <v>0</v>
      </c>
      <c r="BL100" s="24" t="s">
        <v>158</v>
      </c>
      <c r="BM100" s="24" t="s">
        <v>249</v>
      </c>
    </row>
    <row r="101" spans="2:65" s="1" customFormat="1" ht="16.5" customHeight="1">
      <c r="B101" s="46"/>
      <c r="C101" s="233" t="s">
        <v>210</v>
      </c>
      <c r="D101" s="233" t="s">
        <v>153</v>
      </c>
      <c r="E101" s="234" t="s">
        <v>711</v>
      </c>
      <c r="F101" s="235" t="s">
        <v>712</v>
      </c>
      <c r="G101" s="236" t="s">
        <v>693</v>
      </c>
      <c r="H101" s="237">
        <v>15</v>
      </c>
      <c r="I101" s="238"/>
      <c r="J101" s="239">
        <f>ROUND(I101*H101,2)</f>
        <v>0</v>
      </c>
      <c r="K101" s="235" t="s">
        <v>21</v>
      </c>
      <c r="L101" s="72"/>
      <c r="M101" s="240" t="s">
        <v>21</v>
      </c>
      <c r="N101" s="241" t="s">
        <v>42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71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79</v>
      </c>
      <c r="BK101" s="244">
        <f>ROUND(I101*H101,2)</f>
        <v>0</v>
      </c>
      <c r="BL101" s="24" t="s">
        <v>158</v>
      </c>
      <c r="BM101" s="24" t="s">
        <v>258</v>
      </c>
    </row>
    <row r="102" spans="2:65" s="1" customFormat="1" ht="16.5" customHeight="1">
      <c r="B102" s="46"/>
      <c r="C102" s="259" t="s">
        <v>214</v>
      </c>
      <c r="D102" s="259" t="s">
        <v>189</v>
      </c>
      <c r="E102" s="260" t="s">
        <v>696</v>
      </c>
      <c r="F102" s="261" t="s">
        <v>697</v>
      </c>
      <c r="G102" s="262" t="s">
        <v>698</v>
      </c>
      <c r="H102" s="263">
        <v>63.3</v>
      </c>
      <c r="I102" s="264"/>
      <c r="J102" s="265">
        <f>ROUND(I102*H102,2)</f>
        <v>0</v>
      </c>
      <c r="K102" s="261" t="s">
        <v>21</v>
      </c>
      <c r="L102" s="266"/>
      <c r="M102" s="267" t="s">
        <v>21</v>
      </c>
      <c r="N102" s="268" t="s">
        <v>42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193</v>
      </c>
      <c r="AT102" s="24" t="s">
        <v>189</v>
      </c>
      <c r="AU102" s="24" t="s">
        <v>71</v>
      </c>
      <c r="AY102" s="24" t="s">
        <v>151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79</v>
      </c>
      <c r="BK102" s="244">
        <f>ROUND(I102*H102,2)</f>
        <v>0</v>
      </c>
      <c r="BL102" s="24" t="s">
        <v>158</v>
      </c>
      <c r="BM102" s="24" t="s">
        <v>268</v>
      </c>
    </row>
    <row r="103" spans="2:51" s="12" customFormat="1" ht="13.5">
      <c r="B103" s="248"/>
      <c r="C103" s="249"/>
      <c r="D103" s="245" t="s">
        <v>162</v>
      </c>
      <c r="E103" s="250" t="s">
        <v>21</v>
      </c>
      <c r="F103" s="251" t="s">
        <v>699</v>
      </c>
      <c r="G103" s="249"/>
      <c r="H103" s="252">
        <v>63.3</v>
      </c>
      <c r="I103" s="253"/>
      <c r="J103" s="249"/>
      <c r="K103" s="249"/>
      <c r="L103" s="254"/>
      <c r="M103" s="255"/>
      <c r="N103" s="256"/>
      <c r="O103" s="256"/>
      <c r="P103" s="256"/>
      <c r="Q103" s="256"/>
      <c r="R103" s="256"/>
      <c r="S103" s="256"/>
      <c r="T103" s="257"/>
      <c r="AT103" s="258" t="s">
        <v>162</v>
      </c>
      <c r="AU103" s="258" t="s">
        <v>71</v>
      </c>
      <c r="AV103" s="12" t="s">
        <v>81</v>
      </c>
      <c r="AW103" s="12" t="s">
        <v>35</v>
      </c>
      <c r="AX103" s="12" t="s">
        <v>71</v>
      </c>
      <c r="AY103" s="258" t="s">
        <v>151</v>
      </c>
    </row>
    <row r="104" spans="2:51" s="14" customFormat="1" ht="13.5">
      <c r="B104" s="283"/>
      <c r="C104" s="284"/>
      <c r="D104" s="245" t="s">
        <v>162</v>
      </c>
      <c r="E104" s="285" t="s">
        <v>21</v>
      </c>
      <c r="F104" s="286" t="s">
        <v>430</v>
      </c>
      <c r="G104" s="284"/>
      <c r="H104" s="287">
        <v>63.3</v>
      </c>
      <c r="I104" s="288"/>
      <c r="J104" s="284"/>
      <c r="K104" s="284"/>
      <c r="L104" s="289"/>
      <c r="M104" s="290"/>
      <c r="N104" s="291"/>
      <c r="O104" s="291"/>
      <c r="P104" s="291"/>
      <c r="Q104" s="291"/>
      <c r="R104" s="291"/>
      <c r="S104" s="291"/>
      <c r="T104" s="292"/>
      <c r="AT104" s="293" t="s">
        <v>162</v>
      </c>
      <c r="AU104" s="293" t="s">
        <v>71</v>
      </c>
      <c r="AV104" s="14" t="s">
        <v>158</v>
      </c>
      <c r="AW104" s="14" t="s">
        <v>35</v>
      </c>
      <c r="AX104" s="14" t="s">
        <v>79</v>
      </c>
      <c r="AY104" s="293" t="s">
        <v>151</v>
      </c>
    </row>
    <row r="105" spans="2:65" s="1" customFormat="1" ht="16.5" customHeight="1">
      <c r="B105" s="46"/>
      <c r="C105" s="259" t="s">
        <v>219</v>
      </c>
      <c r="D105" s="259" t="s">
        <v>189</v>
      </c>
      <c r="E105" s="260" t="s">
        <v>700</v>
      </c>
      <c r="F105" s="261" t="s">
        <v>701</v>
      </c>
      <c r="G105" s="262" t="s">
        <v>698</v>
      </c>
      <c r="H105" s="263">
        <v>1200.45</v>
      </c>
      <c r="I105" s="264"/>
      <c r="J105" s="265">
        <f>ROUND(I105*H105,2)</f>
        <v>0</v>
      </c>
      <c r="K105" s="261" t="s">
        <v>21</v>
      </c>
      <c r="L105" s="266"/>
      <c r="M105" s="267" t="s">
        <v>21</v>
      </c>
      <c r="N105" s="268" t="s">
        <v>42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193</v>
      </c>
      <c r="AT105" s="24" t="s">
        <v>189</v>
      </c>
      <c r="AU105" s="24" t="s">
        <v>71</v>
      </c>
      <c r="AY105" s="24" t="s">
        <v>151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79</v>
      </c>
      <c r="BK105" s="244">
        <f>ROUND(I105*H105,2)</f>
        <v>0</v>
      </c>
      <c r="BL105" s="24" t="s">
        <v>158</v>
      </c>
      <c r="BM105" s="24" t="s">
        <v>278</v>
      </c>
    </row>
    <row r="106" spans="2:51" s="12" customFormat="1" ht="13.5">
      <c r="B106" s="248"/>
      <c r="C106" s="249"/>
      <c r="D106" s="245" t="s">
        <v>162</v>
      </c>
      <c r="E106" s="250" t="s">
        <v>21</v>
      </c>
      <c r="F106" s="251" t="s">
        <v>713</v>
      </c>
      <c r="G106" s="249"/>
      <c r="H106" s="252">
        <v>1200.45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AT106" s="258" t="s">
        <v>162</v>
      </c>
      <c r="AU106" s="258" t="s">
        <v>71</v>
      </c>
      <c r="AV106" s="12" t="s">
        <v>81</v>
      </c>
      <c r="AW106" s="12" t="s">
        <v>35</v>
      </c>
      <c r="AX106" s="12" t="s">
        <v>71</v>
      </c>
      <c r="AY106" s="258" t="s">
        <v>151</v>
      </c>
    </row>
    <row r="107" spans="2:51" s="14" customFormat="1" ht="13.5">
      <c r="B107" s="283"/>
      <c r="C107" s="284"/>
      <c r="D107" s="245" t="s">
        <v>162</v>
      </c>
      <c r="E107" s="285" t="s">
        <v>21</v>
      </c>
      <c r="F107" s="286" t="s">
        <v>430</v>
      </c>
      <c r="G107" s="284"/>
      <c r="H107" s="287">
        <v>1200.45</v>
      </c>
      <c r="I107" s="288"/>
      <c r="J107" s="284"/>
      <c r="K107" s="284"/>
      <c r="L107" s="289"/>
      <c r="M107" s="290"/>
      <c r="N107" s="291"/>
      <c r="O107" s="291"/>
      <c r="P107" s="291"/>
      <c r="Q107" s="291"/>
      <c r="R107" s="291"/>
      <c r="S107" s="291"/>
      <c r="T107" s="292"/>
      <c r="AT107" s="293" t="s">
        <v>162</v>
      </c>
      <c r="AU107" s="293" t="s">
        <v>71</v>
      </c>
      <c r="AV107" s="14" t="s">
        <v>158</v>
      </c>
      <c r="AW107" s="14" t="s">
        <v>35</v>
      </c>
      <c r="AX107" s="14" t="s">
        <v>79</v>
      </c>
      <c r="AY107" s="293" t="s">
        <v>151</v>
      </c>
    </row>
    <row r="108" spans="2:65" s="1" customFormat="1" ht="16.5" customHeight="1">
      <c r="B108" s="46"/>
      <c r="C108" s="259" t="s">
        <v>224</v>
      </c>
      <c r="D108" s="259" t="s">
        <v>189</v>
      </c>
      <c r="E108" s="260" t="s">
        <v>706</v>
      </c>
      <c r="F108" s="261" t="s">
        <v>707</v>
      </c>
      <c r="G108" s="262" t="s">
        <v>693</v>
      </c>
      <c r="H108" s="263">
        <v>2.25</v>
      </c>
      <c r="I108" s="264"/>
      <c r="J108" s="265">
        <f>ROUND(I108*H108,2)</f>
        <v>0</v>
      </c>
      <c r="K108" s="261" t="s">
        <v>21</v>
      </c>
      <c r="L108" s="266"/>
      <c r="M108" s="267" t="s">
        <v>21</v>
      </c>
      <c r="N108" s="268" t="s">
        <v>42</v>
      </c>
      <c r="O108" s="47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AR108" s="24" t="s">
        <v>193</v>
      </c>
      <c r="AT108" s="24" t="s">
        <v>189</v>
      </c>
      <c r="AU108" s="24" t="s">
        <v>71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79</v>
      </c>
      <c r="BK108" s="244">
        <f>ROUND(I108*H108,2)</f>
        <v>0</v>
      </c>
      <c r="BL108" s="24" t="s">
        <v>158</v>
      </c>
      <c r="BM108" s="24" t="s">
        <v>287</v>
      </c>
    </row>
    <row r="109" spans="2:51" s="12" customFormat="1" ht="13.5">
      <c r="B109" s="248"/>
      <c r="C109" s="249"/>
      <c r="D109" s="245" t="s">
        <v>162</v>
      </c>
      <c r="E109" s="250" t="s">
        <v>21</v>
      </c>
      <c r="F109" s="251" t="s">
        <v>708</v>
      </c>
      <c r="G109" s="249"/>
      <c r="H109" s="252">
        <v>2.25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162</v>
      </c>
      <c r="AU109" s="258" t="s">
        <v>71</v>
      </c>
      <c r="AV109" s="12" t="s">
        <v>81</v>
      </c>
      <c r="AW109" s="12" t="s">
        <v>35</v>
      </c>
      <c r="AX109" s="12" t="s">
        <v>71</v>
      </c>
      <c r="AY109" s="258" t="s">
        <v>151</v>
      </c>
    </row>
    <row r="110" spans="2:51" s="14" customFormat="1" ht="13.5">
      <c r="B110" s="283"/>
      <c r="C110" s="284"/>
      <c r="D110" s="245" t="s">
        <v>162</v>
      </c>
      <c r="E110" s="285" t="s">
        <v>21</v>
      </c>
      <c r="F110" s="286" t="s">
        <v>430</v>
      </c>
      <c r="G110" s="284"/>
      <c r="H110" s="287">
        <v>2.25</v>
      </c>
      <c r="I110" s="288"/>
      <c r="J110" s="284"/>
      <c r="K110" s="284"/>
      <c r="L110" s="289"/>
      <c r="M110" s="290"/>
      <c r="N110" s="291"/>
      <c r="O110" s="291"/>
      <c r="P110" s="291"/>
      <c r="Q110" s="291"/>
      <c r="R110" s="291"/>
      <c r="S110" s="291"/>
      <c r="T110" s="292"/>
      <c r="AT110" s="293" t="s">
        <v>162</v>
      </c>
      <c r="AU110" s="293" t="s">
        <v>71</v>
      </c>
      <c r="AV110" s="14" t="s">
        <v>158</v>
      </c>
      <c r="AW110" s="14" t="s">
        <v>35</v>
      </c>
      <c r="AX110" s="14" t="s">
        <v>79</v>
      </c>
      <c r="AY110" s="293" t="s">
        <v>151</v>
      </c>
    </row>
    <row r="111" spans="2:65" s="1" customFormat="1" ht="16.5" customHeight="1">
      <c r="B111" s="46"/>
      <c r="C111" s="233" t="s">
        <v>10</v>
      </c>
      <c r="D111" s="233" t="s">
        <v>153</v>
      </c>
      <c r="E111" s="234" t="s">
        <v>168</v>
      </c>
      <c r="F111" s="235" t="s">
        <v>714</v>
      </c>
      <c r="G111" s="236" t="s">
        <v>687</v>
      </c>
      <c r="H111" s="237">
        <v>3</v>
      </c>
      <c r="I111" s="238"/>
      <c r="J111" s="239">
        <f>ROUND(I111*H111,2)</f>
        <v>0</v>
      </c>
      <c r="K111" s="235" t="s">
        <v>21</v>
      </c>
      <c r="L111" s="72"/>
      <c r="M111" s="240" t="s">
        <v>21</v>
      </c>
      <c r="N111" s="241" t="s">
        <v>42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158</v>
      </c>
      <c r="AT111" s="24" t="s">
        <v>153</v>
      </c>
      <c r="AU111" s="24" t="s">
        <v>71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79</v>
      </c>
      <c r="BK111" s="244">
        <f>ROUND(I111*H111,2)</f>
        <v>0</v>
      </c>
      <c r="BL111" s="24" t="s">
        <v>158</v>
      </c>
      <c r="BM111" s="24" t="s">
        <v>295</v>
      </c>
    </row>
    <row r="112" spans="2:65" s="1" customFormat="1" ht="16.5" customHeight="1">
      <c r="B112" s="46"/>
      <c r="C112" s="233" t="s">
        <v>232</v>
      </c>
      <c r="D112" s="233" t="s">
        <v>153</v>
      </c>
      <c r="E112" s="234" t="s">
        <v>158</v>
      </c>
      <c r="F112" s="235" t="s">
        <v>715</v>
      </c>
      <c r="G112" s="236" t="s">
        <v>189</v>
      </c>
      <c r="H112" s="237">
        <v>100</v>
      </c>
      <c r="I112" s="238"/>
      <c r="J112" s="239">
        <f>ROUND(I112*H112,2)</f>
        <v>0</v>
      </c>
      <c r="K112" s="235" t="s">
        <v>21</v>
      </c>
      <c r="L112" s="72"/>
      <c r="M112" s="240" t="s">
        <v>21</v>
      </c>
      <c r="N112" s="241" t="s">
        <v>42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158</v>
      </c>
      <c r="AT112" s="24" t="s">
        <v>153</v>
      </c>
      <c r="AU112" s="24" t="s">
        <v>71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79</v>
      </c>
      <c r="BK112" s="244">
        <f>ROUND(I112*H112,2)</f>
        <v>0</v>
      </c>
      <c r="BL112" s="24" t="s">
        <v>158</v>
      </c>
      <c r="BM112" s="24" t="s">
        <v>309</v>
      </c>
    </row>
    <row r="113" spans="2:65" s="1" customFormat="1" ht="16.5" customHeight="1">
      <c r="B113" s="46"/>
      <c r="C113" s="233" t="s">
        <v>236</v>
      </c>
      <c r="D113" s="233" t="s">
        <v>153</v>
      </c>
      <c r="E113" s="234" t="s">
        <v>716</v>
      </c>
      <c r="F113" s="235" t="s">
        <v>717</v>
      </c>
      <c r="G113" s="236" t="s">
        <v>189</v>
      </c>
      <c r="H113" s="237">
        <v>30</v>
      </c>
      <c r="I113" s="238"/>
      <c r="J113" s="239">
        <f>ROUND(I113*H113,2)</f>
        <v>0</v>
      </c>
      <c r="K113" s="235" t="s">
        <v>21</v>
      </c>
      <c r="L113" s="72"/>
      <c r="M113" s="240" t="s">
        <v>21</v>
      </c>
      <c r="N113" s="241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158</v>
      </c>
      <c r="AT113" s="24" t="s">
        <v>153</v>
      </c>
      <c r="AU113" s="24" t="s">
        <v>71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324</v>
      </c>
    </row>
    <row r="114" spans="2:65" s="1" customFormat="1" ht="16.5" customHeight="1">
      <c r="B114" s="46"/>
      <c r="C114" s="259" t="s">
        <v>240</v>
      </c>
      <c r="D114" s="259" t="s">
        <v>189</v>
      </c>
      <c r="E114" s="260" t="s">
        <v>718</v>
      </c>
      <c r="F114" s="261" t="s">
        <v>719</v>
      </c>
      <c r="G114" s="262" t="s">
        <v>189</v>
      </c>
      <c r="H114" s="263">
        <v>31.5</v>
      </c>
      <c r="I114" s="264"/>
      <c r="J114" s="265">
        <f>ROUND(I114*H114,2)</f>
        <v>0</v>
      </c>
      <c r="K114" s="261" t="s">
        <v>21</v>
      </c>
      <c r="L114" s="266"/>
      <c r="M114" s="267" t="s">
        <v>21</v>
      </c>
      <c r="N114" s="268" t="s">
        <v>42</v>
      </c>
      <c r="O114" s="47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AR114" s="24" t="s">
        <v>193</v>
      </c>
      <c r="AT114" s="24" t="s">
        <v>189</v>
      </c>
      <c r="AU114" s="24" t="s">
        <v>71</v>
      </c>
      <c r="AY114" s="24" t="s">
        <v>151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79</v>
      </c>
      <c r="BK114" s="244">
        <f>ROUND(I114*H114,2)</f>
        <v>0</v>
      </c>
      <c r="BL114" s="24" t="s">
        <v>158</v>
      </c>
      <c r="BM114" s="24" t="s">
        <v>333</v>
      </c>
    </row>
    <row r="115" spans="2:51" s="12" customFormat="1" ht="13.5">
      <c r="B115" s="248"/>
      <c r="C115" s="249"/>
      <c r="D115" s="245" t="s">
        <v>162</v>
      </c>
      <c r="E115" s="250" t="s">
        <v>21</v>
      </c>
      <c r="F115" s="251" t="s">
        <v>720</v>
      </c>
      <c r="G115" s="249"/>
      <c r="H115" s="252">
        <v>31.5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162</v>
      </c>
      <c r="AU115" s="258" t="s">
        <v>71</v>
      </c>
      <c r="AV115" s="12" t="s">
        <v>81</v>
      </c>
      <c r="AW115" s="12" t="s">
        <v>35</v>
      </c>
      <c r="AX115" s="12" t="s">
        <v>71</v>
      </c>
      <c r="AY115" s="258" t="s">
        <v>151</v>
      </c>
    </row>
    <row r="116" spans="2:51" s="14" customFormat="1" ht="13.5">
      <c r="B116" s="283"/>
      <c r="C116" s="284"/>
      <c r="D116" s="245" t="s">
        <v>162</v>
      </c>
      <c r="E116" s="285" t="s">
        <v>21</v>
      </c>
      <c r="F116" s="286" t="s">
        <v>430</v>
      </c>
      <c r="G116" s="284"/>
      <c r="H116" s="287">
        <v>31.5</v>
      </c>
      <c r="I116" s="288"/>
      <c r="J116" s="284"/>
      <c r="K116" s="284"/>
      <c r="L116" s="289"/>
      <c r="M116" s="290"/>
      <c r="N116" s="291"/>
      <c r="O116" s="291"/>
      <c r="P116" s="291"/>
      <c r="Q116" s="291"/>
      <c r="R116" s="291"/>
      <c r="S116" s="291"/>
      <c r="T116" s="292"/>
      <c r="AT116" s="293" t="s">
        <v>162</v>
      </c>
      <c r="AU116" s="293" t="s">
        <v>71</v>
      </c>
      <c r="AV116" s="14" t="s">
        <v>158</v>
      </c>
      <c r="AW116" s="14" t="s">
        <v>35</v>
      </c>
      <c r="AX116" s="14" t="s">
        <v>79</v>
      </c>
      <c r="AY116" s="293" t="s">
        <v>151</v>
      </c>
    </row>
    <row r="117" spans="2:65" s="1" customFormat="1" ht="16.5" customHeight="1">
      <c r="B117" s="46"/>
      <c r="C117" s="233" t="s">
        <v>244</v>
      </c>
      <c r="D117" s="233" t="s">
        <v>153</v>
      </c>
      <c r="E117" s="234" t="s">
        <v>721</v>
      </c>
      <c r="F117" s="235" t="s">
        <v>722</v>
      </c>
      <c r="G117" s="236" t="s">
        <v>687</v>
      </c>
      <c r="H117" s="237">
        <v>12</v>
      </c>
      <c r="I117" s="238"/>
      <c r="J117" s="239">
        <f>ROUND(I117*H117,2)</f>
        <v>0</v>
      </c>
      <c r="K117" s="235" t="s">
        <v>21</v>
      </c>
      <c r="L117" s="72"/>
      <c r="M117" s="240" t="s">
        <v>21</v>
      </c>
      <c r="N117" s="241" t="s">
        <v>42</v>
      </c>
      <c r="O117" s="47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4" t="s">
        <v>158</v>
      </c>
      <c r="AT117" s="24" t="s">
        <v>153</v>
      </c>
      <c r="AU117" s="24" t="s">
        <v>71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79</v>
      </c>
      <c r="BK117" s="244">
        <f>ROUND(I117*H117,2)</f>
        <v>0</v>
      </c>
      <c r="BL117" s="24" t="s">
        <v>158</v>
      </c>
      <c r="BM117" s="24" t="s">
        <v>343</v>
      </c>
    </row>
    <row r="118" spans="2:65" s="1" customFormat="1" ht="16.5" customHeight="1">
      <c r="B118" s="46"/>
      <c r="C118" s="233" t="s">
        <v>249</v>
      </c>
      <c r="D118" s="233" t="s">
        <v>153</v>
      </c>
      <c r="E118" s="234" t="s">
        <v>723</v>
      </c>
      <c r="F118" s="235" t="s">
        <v>724</v>
      </c>
      <c r="G118" s="236" t="s">
        <v>687</v>
      </c>
      <c r="H118" s="237">
        <v>16</v>
      </c>
      <c r="I118" s="238"/>
      <c r="J118" s="239">
        <f>ROUND(I118*H118,2)</f>
        <v>0</v>
      </c>
      <c r="K118" s="235" t="s">
        <v>21</v>
      </c>
      <c r="L118" s="72"/>
      <c r="M118" s="240" t="s">
        <v>21</v>
      </c>
      <c r="N118" s="241" t="s">
        <v>42</v>
      </c>
      <c r="O118" s="47"/>
      <c r="P118" s="242">
        <f>O118*H118</f>
        <v>0</v>
      </c>
      <c r="Q118" s="242">
        <v>0</v>
      </c>
      <c r="R118" s="242">
        <f>Q118*H118</f>
        <v>0</v>
      </c>
      <c r="S118" s="242">
        <v>0</v>
      </c>
      <c r="T118" s="243">
        <f>S118*H118</f>
        <v>0</v>
      </c>
      <c r="AR118" s="24" t="s">
        <v>158</v>
      </c>
      <c r="AT118" s="24" t="s">
        <v>153</v>
      </c>
      <c r="AU118" s="24" t="s">
        <v>71</v>
      </c>
      <c r="AY118" s="24" t="s">
        <v>151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79</v>
      </c>
      <c r="BK118" s="244">
        <f>ROUND(I118*H118,2)</f>
        <v>0</v>
      </c>
      <c r="BL118" s="24" t="s">
        <v>158</v>
      </c>
      <c r="BM118" s="24" t="s">
        <v>498</v>
      </c>
    </row>
    <row r="119" spans="2:65" s="1" customFormat="1" ht="16.5" customHeight="1">
      <c r="B119" s="46"/>
      <c r="C119" s="233" t="s">
        <v>9</v>
      </c>
      <c r="D119" s="233" t="s">
        <v>153</v>
      </c>
      <c r="E119" s="234" t="s">
        <v>725</v>
      </c>
      <c r="F119" s="235" t="s">
        <v>726</v>
      </c>
      <c r="G119" s="236" t="s">
        <v>727</v>
      </c>
      <c r="H119" s="237">
        <v>0.2</v>
      </c>
      <c r="I119" s="238"/>
      <c r="J119" s="239">
        <f>ROUND(I119*H119,2)</f>
        <v>0</v>
      </c>
      <c r="K119" s="235" t="s">
        <v>21</v>
      </c>
      <c r="L119" s="72"/>
      <c r="M119" s="240" t="s">
        <v>21</v>
      </c>
      <c r="N119" s="241" t="s">
        <v>42</v>
      </c>
      <c r="O119" s="47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4" t="s">
        <v>158</v>
      </c>
      <c r="AT119" s="24" t="s">
        <v>153</v>
      </c>
      <c r="AU119" s="24" t="s">
        <v>71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79</v>
      </c>
      <c r="BK119" s="244">
        <f>ROUND(I119*H119,2)</f>
        <v>0</v>
      </c>
      <c r="BL119" s="24" t="s">
        <v>158</v>
      </c>
      <c r="BM119" s="24" t="s">
        <v>506</v>
      </c>
    </row>
    <row r="120" spans="2:65" s="1" customFormat="1" ht="16.5" customHeight="1">
      <c r="B120" s="46"/>
      <c r="C120" s="233" t="s">
        <v>258</v>
      </c>
      <c r="D120" s="233" t="s">
        <v>153</v>
      </c>
      <c r="E120" s="234" t="s">
        <v>728</v>
      </c>
      <c r="F120" s="235" t="s">
        <v>729</v>
      </c>
      <c r="G120" s="236" t="s">
        <v>727</v>
      </c>
      <c r="H120" s="237">
        <v>1</v>
      </c>
      <c r="I120" s="238"/>
      <c r="J120" s="239">
        <f>ROUND(I120*H120,2)</f>
        <v>0</v>
      </c>
      <c r="K120" s="235" t="s">
        <v>21</v>
      </c>
      <c r="L120" s="72"/>
      <c r="M120" s="240" t="s">
        <v>21</v>
      </c>
      <c r="N120" s="241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71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514</v>
      </c>
    </row>
    <row r="121" spans="2:65" s="1" customFormat="1" ht="16.5" customHeight="1">
      <c r="B121" s="46"/>
      <c r="C121" s="259" t="s">
        <v>263</v>
      </c>
      <c r="D121" s="259" t="s">
        <v>189</v>
      </c>
      <c r="E121" s="260" t="s">
        <v>730</v>
      </c>
      <c r="F121" s="261" t="s">
        <v>731</v>
      </c>
      <c r="G121" s="262" t="s">
        <v>687</v>
      </c>
      <c r="H121" s="263">
        <v>1</v>
      </c>
      <c r="I121" s="264"/>
      <c r="J121" s="265">
        <f>ROUND(I121*H121,2)</f>
        <v>0</v>
      </c>
      <c r="K121" s="261" t="s">
        <v>21</v>
      </c>
      <c r="L121" s="266"/>
      <c r="M121" s="267" t="s">
        <v>21</v>
      </c>
      <c r="N121" s="268" t="s">
        <v>42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193</v>
      </c>
      <c r="AT121" s="24" t="s">
        <v>189</v>
      </c>
      <c r="AU121" s="24" t="s">
        <v>71</v>
      </c>
      <c r="AY121" s="24" t="s">
        <v>151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79</v>
      </c>
      <c r="BK121" s="244">
        <f>ROUND(I121*H121,2)</f>
        <v>0</v>
      </c>
      <c r="BL121" s="24" t="s">
        <v>158</v>
      </c>
      <c r="BM121" s="24" t="s">
        <v>522</v>
      </c>
    </row>
    <row r="122" spans="2:65" s="1" customFormat="1" ht="16.5" customHeight="1">
      <c r="B122" s="46"/>
      <c r="C122" s="259" t="s">
        <v>268</v>
      </c>
      <c r="D122" s="259" t="s">
        <v>189</v>
      </c>
      <c r="E122" s="260" t="s">
        <v>732</v>
      </c>
      <c r="F122" s="261" t="s">
        <v>733</v>
      </c>
      <c r="G122" s="262" t="s">
        <v>687</v>
      </c>
      <c r="H122" s="263">
        <v>1</v>
      </c>
      <c r="I122" s="264"/>
      <c r="J122" s="265">
        <f>ROUND(I122*H122,2)</f>
        <v>0</v>
      </c>
      <c r="K122" s="261" t="s">
        <v>21</v>
      </c>
      <c r="L122" s="266"/>
      <c r="M122" s="267" t="s">
        <v>21</v>
      </c>
      <c r="N122" s="268" t="s">
        <v>42</v>
      </c>
      <c r="O122" s="47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AR122" s="24" t="s">
        <v>193</v>
      </c>
      <c r="AT122" s="24" t="s">
        <v>189</v>
      </c>
      <c r="AU122" s="24" t="s">
        <v>71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79</v>
      </c>
      <c r="BK122" s="244">
        <f>ROUND(I122*H122,2)</f>
        <v>0</v>
      </c>
      <c r="BL122" s="24" t="s">
        <v>158</v>
      </c>
      <c r="BM122" s="24" t="s">
        <v>530</v>
      </c>
    </row>
    <row r="123" spans="2:65" s="1" customFormat="1" ht="16.5" customHeight="1">
      <c r="B123" s="46"/>
      <c r="C123" s="259" t="s">
        <v>273</v>
      </c>
      <c r="D123" s="259" t="s">
        <v>189</v>
      </c>
      <c r="E123" s="260" t="s">
        <v>734</v>
      </c>
      <c r="F123" s="261" t="s">
        <v>735</v>
      </c>
      <c r="G123" s="262" t="s">
        <v>687</v>
      </c>
      <c r="H123" s="263">
        <v>2</v>
      </c>
      <c r="I123" s="264"/>
      <c r="J123" s="265">
        <f>ROUND(I123*H123,2)</f>
        <v>0</v>
      </c>
      <c r="K123" s="261" t="s">
        <v>21</v>
      </c>
      <c r="L123" s="266"/>
      <c r="M123" s="267" t="s">
        <v>21</v>
      </c>
      <c r="N123" s="268" t="s">
        <v>42</v>
      </c>
      <c r="O123" s="47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4" t="s">
        <v>193</v>
      </c>
      <c r="AT123" s="24" t="s">
        <v>189</v>
      </c>
      <c r="AU123" s="24" t="s">
        <v>71</v>
      </c>
      <c r="AY123" s="24" t="s">
        <v>151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79</v>
      </c>
      <c r="BK123" s="244">
        <f>ROUND(I123*H123,2)</f>
        <v>0</v>
      </c>
      <c r="BL123" s="24" t="s">
        <v>158</v>
      </c>
      <c r="BM123" s="24" t="s">
        <v>538</v>
      </c>
    </row>
    <row r="124" spans="2:47" s="1" customFormat="1" ht="13.5">
      <c r="B124" s="46"/>
      <c r="C124" s="74"/>
      <c r="D124" s="245" t="s">
        <v>160</v>
      </c>
      <c r="E124" s="74"/>
      <c r="F124" s="246" t="s">
        <v>736</v>
      </c>
      <c r="G124" s="74"/>
      <c r="H124" s="74"/>
      <c r="I124" s="203"/>
      <c r="J124" s="74"/>
      <c r="K124" s="74"/>
      <c r="L124" s="72"/>
      <c r="M124" s="247"/>
      <c r="N124" s="47"/>
      <c r="O124" s="47"/>
      <c r="P124" s="47"/>
      <c r="Q124" s="47"/>
      <c r="R124" s="47"/>
      <c r="S124" s="47"/>
      <c r="T124" s="95"/>
      <c r="AT124" s="24" t="s">
        <v>160</v>
      </c>
      <c r="AU124" s="24" t="s">
        <v>71</v>
      </c>
    </row>
    <row r="125" spans="2:65" s="1" customFormat="1" ht="16.5" customHeight="1">
      <c r="B125" s="46"/>
      <c r="C125" s="259" t="s">
        <v>278</v>
      </c>
      <c r="D125" s="259" t="s">
        <v>189</v>
      </c>
      <c r="E125" s="260" t="s">
        <v>737</v>
      </c>
      <c r="F125" s="261" t="s">
        <v>738</v>
      </c>
      <c r="G125" s="262" t="s">
        <v>687</v>
      </c>
      <c r="H125" s="263">
        <v>1</v>
      </c>
      <c r="I125" s="264"/>
      <c r="J125" s="265">
        <f>ROUND(I125*H125,2)</f>
        <v>0</v>
      </c>
      <c r="K125" s="261" t="s">
        <v>21</v>
      </c>
      <c r="L125" s="266"/>
      <c r="M125" s="267" t="s">
        <v>21</v>
      </c>
      <c r="N125" s="268" t="s">
        <v>42</v>
      </c>
      <c r="O125" s="47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AR125" s="24" t="s">
        <v>193</v>
      </c>
      <c r="AT125" s="24" t="s">
        <v>189</v>
      </c>
      <c r="AU125" s="24" t="s">
        <v>71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79</v>
      </c>
      <c r="BK125" s="244">
        <f>ROUND(I125*H125,2)</f>
        <v>0</v>
      </c>
      <c r="BL125" s="24" t="s">
        <v>158</v>
      </c>
      <c r="BM125" s="24" t="s">
        <v>546</v>
      </c>
    </row>
    <row r="126" spans="2:65" s="1" customFormat="1" ht="16.5" customHeight="1">
      <c r="B126" s="46"/>
      <c r="C126" s="259" t="s">
        <v>283</v>
      </c>
      <c r="D126" s="259" t="s">
        <v>189</v>
      </c>
      <c r="E126" s="260" t="s">
        <v>739</v>
      </c>
      <c r="F126" s="261" t="s">
        <v>740</v>
      </c>
      <c r="G126" s="262" t="s">
        <v>687</v>
      </c>
      <c r="H126" s="263">
        <v>1</v>
      </c>
      <c r="I126" s="264"/>
      <c r="J126" s="265">
        <f>ROUND(I126*H126,2)</f>
        <v>0</v>
      </c>
      <c r="K126" s="261" t="s">
        <v>21</v>
      </c>
      <c r="L126" s="266"/>
      <c r="M126" s="267" t="s">
        <v>21</v>
      </c>
      <c r="N126" s="268" t="s">
        <v>42</v>
      </c>
      <c r="O126" s="47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AR126" s="24" t="s">
        <v>193</v>
      </c>
      <c r="AT126" s="24" t="s">
        <v>189</v>
      </c>
      <c r="AU126" s="24" t="s">
        <v>71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79</v>
      </c>
      <c r="BK126" s="244">
        <f>ROUND(I126*H126,2)</f>
        <v>0</v>
      </c>
      <c r="BL126" s="24" t="s">
        <v>158</v>
      </c>
      <c r="BM126" s="24" t="s">
        <v>553</v>
      </c>
    </row>
    <row r="127" spans="2:47" s="1" customFormat="1" ht="13.5">
      <c r="B127" s="46"/>
      <c r="C127" s="74"/>
      <c r="D127" s="245" t="s">
        <v>160</v>
      </c>
      <c r="E127" s="74"/>
      <c r="F127" s="246" t="s">
        <v>741</v>
      </c>
      <c r="G127" s="74"/>
      <c r="H127" s="74"/>
      <c r="I127" s="203"/>
      <c r="J127" s="74"/>
      <c r="K127" s="74"/>
      <c r="L127" s="72"/>
      <c r="M127" s="247"/>
      <c r="N127" s="47"/>
      <c r="O127" s="47"/>
      <c r="P127" s="47"/>
      <c r="Q127" s="47"/>
      <c r="R127" s="47"/>
      <c r="S127" s="47"/>
      <c r="T127" s="95"/>
      <c r="AT127" s="24" t="s">
        <v>160</v>
      </c>
      <c r="AU127" s="24" t="s">
        <v>71</v>
      </c>
    </row>
    <row r="128" spans="2:65" s="1" customFormat="1" ht="16.5" customHeight="1">
      <c r="B128" s="46"/>
      <c r="C128" s="233" t="s">
        <v>287</v>
      </c>
      <c r="D128" s="233" t="s">
        <v>153</v>
      </c>
      <c r="E128" s="234" t="s">
        <v>742</v>
      </c>
      <c r="F128" s="235" t="s">
        <v>743</v>
      </c>
      <c r="G128" s="236" t="s">
        <v>687</v>
      </c>
      <c r="H128" s="237">
        <v>4</v>
      </c>
      <c r="I128" s="238"/>
      <c r="J128" s="239">
        <f>ROUND(I128*H128,2)</f>
        <v>0</v>
      </c>
      <c r="K128" s="235" t="s">
        <v>21</v>
      </c>
      <c r="L128" s="72"/>
      <c r="M128" s="240" t="s">
        <v>21</v>
      </c>
      <c r="N128" s="241" t="s">
        <v>42</v>
      </c>
      <c r="O128" s="47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AR128" s="24" t="s">
        <v>158</v>
      </c>
      <c r="AT128" s="24" t="s">
        <v>153</v>
      </c>
      <c r="AU128" s="24" t="s">
        <v>71</v>
      </c>
      <c r="AY128" s="24" t="s">
        <v>151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24" t="s">
        <v>79</v>
      </c>
      <c r="BK128" s="244">
        <f>ROUND(I128*H128,2)</f>
        <v>0</v>
      </c>
      <c r="BL128" s="24" t="s">
        <v>158</v>
      </c>
      <c r="BM128" s="24" t="s">
        <v>565</v>
      </c>
    </row>
    <row r="129" spans="2:65" s="1" customFormat="1" ht="16.5" customHeight="1">
      <c r="B129" s="46"/>
      <c r="C129" s="233" t="s">
        <v>291</v>
      </c>
      <c r="D129" s="233" t="s">
        <v>153</v>
      </c>
      <c r="E129" s="234" t="s">
        <v>744</v>
      </c>
      <c r="F129" s="235" t="s">
        <v>745</v>
      </c>
      <c r="G129" s="236" t="s">
        <v>727</v>
      </c>
      <c r="H129" s="237">
        <v>2.4</v>
      </c>
      <c r="I129" s="238"/>
      <c r="J129" s="239">
        <f>ROUND(I129*H129,2)</f>
        <v>0</v>
      </c>
      <c r="K129" s="235" t="s">
        <v>21</v>
      </c>
      <c r="L129" s="72"/>
      <c r="M129" s="240" t="s">
        <v>21</v>
      </c>
      <c r="N129" s="241" t="s">
        <v>42</v>
      </c>
      <c r="O129" s="47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4" t="s">
        <v>158</v>
      </c>
      <c r="AT129" s="24" t="s">
        <v>153</v>
      </c>
      <c r="AU129" s="24" t="s">
        <v>71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79</v>
      </c>
      <c r="BK129" s="244">
        <f>ROUND(I129*H129,2)</f>
        <v>0</v>
      </c>
      <c r="BL129" s="24" t="s">
        <v>158</v>
      </c>
      <c r="BM129" s="24" t="s">
        <v>574</v>
      </c>
    </row>
    <row r="130" spans="2:65" s="1" customFormat="1" ht="16.5" customHeight="1">
      <c r="B130" s="46"/>
      <c r="C130" s="233" t="s">
        <v>295</v>
      </c>
      <c r="D130" s="233" t="s">
        <v>153</v>
      </c>
      <c r="E130" s="234" t="s">
        <v>746</v>
      </c>
      <c r="F130" s="235" t="s">
        <v>747</v>
      </c>
      <c r="G130" s="236" t="s">
        <v>189</v>
      </c>
      <c r="H130" s="237">
        <v>30</v>
      </c>
      <c r="I130" s="238"/>
      <c r="J130" s="239">
        <f>ROUND(I130*H130,2)</f>
        <v>0</v>
      </c>
      <c r="K130" s="235" t="s">
        <v>21</v>
      </c>
      <c r="L130" s="72"/>
      <c r="M130" s="240" t="s">
        <v>21</v>
      </c>
      <c r="N130" s="241" t="s">
        <v>42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158</v>
      </c>
      <c r="AT130" s="24" t="s">
        <v>153</v>
      </c>
      <c r="AU130" s="24" t="s">
        <v>71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79</v>
      </c>
      <c r="BK130" s="244">
        <f>ROUND(I130*H130,2)</f>
        <v>0</v>
      </c>
      <c r="BL130" s="24" t="s">
        <v>158</v>
      </c>
      <c r="BM130" s="24" t="s">
        <v>583</v>
      </c>
    </row>
    <row r="131" spans="2:65" s="1" customFormat="1" ht="16.5" customHeight="1">
      <c r="B131" s="46"/>
      <c r="C131" s="259" t="s">
        <v>302</v>
      </c>
      <c r="D131" s="259" t="s">
        <v>189</v>
      </c>
      <c r="E131" s="260" t="s">
        <v>748</v>
      </c>
      <c r="F131" s="261" t="s">
        <v>749</v>
      </c>
      <c r="G131" s="262" t="s">
        <v>189</v>
      </c>
      <c r="H131" s="263">
        <v>31.5</v>
      </c>
      <c r="I131" s="264"/>
      <c r="J131" s="265">
        <f>ROUND(I131*H131,2)</f>
        <v>0</v>
      </c>
      <c r="K131" s="261" t="s">
        <v>21</v>
      </c>
      <c r="L131" s="266"/>
      <c r="M131" s="267" t="s">
        <v>21</v>
      </c>
      <c r="N131" s="268" t="s">
        <v>42</v>
      </c>
      <c r="O131" s="47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AR131" s="24" t="s">
        <v>193</v>
      </c>
      <c r="AT131" s="24" t="s">
        <v>189</v>
      </c>
      <c r="AU131" s="24" t="s">
        <v>71</v>
      </c>
      <c r="AY131" s="24" t="s">
        <v>151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79</v>
      </c>
      <c r="BK131" s="244">
        <f>ROUND(I131*H131,2)</f>
        <v>0</v>
      </c>
      <c r="BL131" s="24" t="s">
        <v>158</v>
      </c>
      <c r="BM131" s="24" t="s">
        <v>591</v>
      </c>
    </row>
    <row r="132" spans="2:51" s="12" customFormat="1" ht="13.5">
      <c r="B132" s="248"/>
      <c r="C132" s="249"/>
      <c r="D132" s="245" t="s">
        <v>162</v>
      </c>
      <c r="E132" s="250" t="s">
        <v>21</v>
      </c>
      <c r="F132" s="251" t="s">
        <v>720</v>
      </c>
      <c r="G132" s="249"/>
      <c r="H132" s="252">
        <v>31.5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162</v>
      </c>
      <c r="AU132" s="258" t="s">
        <v>71</v>
      </c>
      <c r="AV132" s="12" t="s">
        <v>81</v>
      </c>
      <c r="AW132" s="12" t="s">
        <v>35</v>
      </c>
      <c r="AX132" s="12" t="s">
        <v>71</v>
      </c>
      <c r="AY132" s="258" t="s">
        <v>151</v>
      </c>
    </row>
    <row r="133" spans="2:51" s="14" customFormat="1" ht="13.5">
      <c r="B133" s="283"/>
      <c r="C133" s="284"/>
      <c r="D133" s="245" t="s">
        <v>162</v>
      </c>
      <c r="E133" s="285" t="s">
        <v>21</v>
      </c>
      <c r="F133" s="286" t="s">
        <v>430</v>
      </c>
      <c r="G133" s="284"/>
      <c r="H133" s="287">
        <v>31.5</v>
      </c>
      <c r="I133" s="288"/>
      <c r="J133" s="284"/>
      <c r="K133" s="284"/>
      <c r="L133" s="289"/>
      <c r="M133" s="290"/>
      <c r="N133" s="291"/>
      <c r="O133" s="291"/>
      <c r="P133" s="291"/>
      <c r="Q133" s="291"/>
      <c r="R133" s="291"/>
      <c r="S133" s="291"/>
      <c r="T133" s="292"/>
      <c r="AT133" s="293" t="s">
        <v>162</v>
      </c>
      <c r="AU133" s="293" t="s">
        <v>71</v>
      </c>
      <c r="AV133" s="14" t="s">
        <v>158</v>
      </c>
      <c r="AW133" s="14" t="s">
        <v>35</v>
      </c>
      <c r="AX133" s="14" t="s">
        <v>79</v>
      </c>
      <c r="AY133" s="293" t="s">
        <v>151</v>
      </c>
    </row>
    <row r="134" spans="2:65" s="1" customFormat="1" ht="16.5" customHeight="1">
      <c r="B134" s="46"/>
      <c r="C134" s="233" t="s">
        <v>309</v>
      </c>
      <c r="D134" s="233" t="s">
        <v>153</v>
      </c>
      <c r="E134" s="234" t="s">
        <v>750</v>
      </c>
      <c r="F134" s="235" t="s">
        <v>751</v>
      </c>
      <c r="G134" s="236" t="s">
        <v>189</v>
      </c>
      <c r="H134" s="237">
        <v>30</v>
      </c>
      <c r="I134" s="238"/>
      <c r="J134" s="239">
        <f>ROUND(I134*H134,2)</f>
        <v>0</v>
      </c>
      <c r="K134" s="235" t="s">
        <v>21</v>
      </c>
      <c r="L134" s="72"/>
      <c r="M134" s="240" t="s">
        <v>21</v>
      </c>
      <c r="N134" s="241" t="s">
        <v>42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158</v>
      </c>
      <c r="AT134" s="24" t="s">
        <v>153</v>
      </c>
      <c r="AU134" s="24" t="s">
        <v>71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79</v>
      </c>
      <c r="BK134" s="244">
        <f>ROUND(I134*H134,2)</f>
        <v>0</v>
      </c>
      <c r="BL134" s="24" t="s">
        <v>158</v>
      </c>
      <c r="BM134" s="24" t="s">
        <v>604</v>
      </c>
    </row>
    <row r="135" spans="2:65" s="1" customFormat="1" ht="16.5" customHeight="1">
      <c r="B135" s="46"/>
      <c r="C135" s="233" t="s">
        <v>317</v>
      </c>
      <c r="D135" s="233" t="s">
        <v>153</v>
      </c>
      <c r="E135" s="234" t="s">
        <v>752</v>
      </c>
      <c r="F135" s="235" t="s">
        <v>753</v>
      </c>
      <c r="G135" s="236" t="s">
        <v>189</v>
      </c>
      <c r="H135" s="237">
        <v>30</v>
      </c>
      <c r="I135" s="238"/>
      <c r="J135" s="239">
        <f>ROUND(I135*H135,2)</f>
        <v>0</v>
      </c>
      <c r="K135" s="235" t="s">
        <v>21</v>
      </c>
      <c r="L135" s="72"/>
      <c r="M135" s="240" t="s">
        <v>21</v>
      </c>
      <c r="N135" s="241" t="s">
        <v>42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158</v>
      </c>
      <c r="AT135" s="24" t="s">
        <v>153</v>
      </c>
      <c r="AU135" s="24" t="s">
        <v>71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79</v>
      </c>
      <c r="BK135" s="244">
        <f>ROUND(I135*H135,2)</f>
        <v>0</v>
      </c>
      <c r="BL135" s="24" t="s">
        <v>158</v>
      </c>
      <c r="BM135" s="24" t="s">
        <v>618</v>
      </c>
    </row>
    <row r="136" spans="2:65" s="1" customFormat="1" ht="16.5" customHeight="1">
      <c r="B136" s="46"/>
      <c r="C136" s="233" t="s">
        <v>324</v>
      </c>
      <c r="D136" s="233" t="s">
        <v>153</v>
      </c>
      <c r="E136" s="234" t="s">
        <v>754</v>
      </c>
      <c r="F136" s="235" t="s">
        <v>755</v>
      </c>
      <c r="G136" s="236" t="s">
        <v>189</v>
      </c>
      <c r="H136" s="237">
        <v>30</v>
      </c>
      <c r="I136" s="238"/>
      <c r="J136" s="239">
        <f>ROUND(I136*H136,2)</f>
        <v>0</v>
      </c>
      <c r="K136" s="235" t="s">
        <v>21</v>
      </c>
      <c r="L136" s="72"/>
      <c r="M136" s="240" t="s">
        <v>21</v>
      </c>
      <c r="N136" s="241" t="s">
        <v>42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158</v>
      </c>
      <c r="AT136" s="24" t="s">
        <v>153</v>
      </c>
      <c r="AU136" s="24" t="s">
        <v>71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624</v>
      </c>
    </row>
    <row r="137" spans="2:65" s="1" customFormat="1" ht="16.5" customHeight="1">
      <c r="B137" s="46"/>
      <c r="C137" s="233" t="s">
        <v>328</v>
      </c>
      <c r="D137" s="233" t="s">
        <v>153</v>
      </c>
      <c r="E137" s="234" t="s">
        <v>756</v>
      </c>
      <c r="F137" s="235" t="s">
        <v>757</v>
      </c>
      <c r="G137" s="236" t="s">
        <v>189</v>
      </c>
      <c r="H137" s="237">
        <v>30</v>
      </c>
      <c r="I137" s="238"/>
      <c r="J137" s="239">
        <f>ROUND(I137*H137,2)</f>
        <v>0</v>
      </c>
      <c r="K137" s="235" t="s">
        <v>21</v>
      </c>
      <c r="L137" s="72"/>
      <c r="M137" s="240" t="s">
        <v>21</v>
      </c>
      <c r="N137" s="241" t="s">
        <v>42</v>
      </c>
      <c r="O137" s="47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71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79</v>
      </c>
      <c r="BK137" s="244">
        <f>ROUND(I137*H137,2)</f>
        <v>0</v>
      </c>
      <c r="BL137" s="24" t="s">
        <v>158</v>
      </c>
      <c r="BM137" s="24" t="s">
        <v>631</v>
      </c>
    </row>
    <row r="138" spans="2:65" s="1" customFormat="1" ht="16.5" customHeight="1">
      <c r="B138" s="46"/>
      <c r="C138" s="259" t="s">
        <v>333</v>
      </c>
      <c r="D138" s="259" t="s">
        <v>189</v>
      </c>
      <c r="E138" s="260" t="s">
        <v>758</v>
      </c>
      <c r="F138" s="261" t="s">
        <v>759</v>
      </c>
      <c r="G138" s="262" t="s">
        <v>698</v>
      </c>
      <c r="H138" s="263">
        <v>20</v>
      </c>
      <c r="I138" s="264"/>
      <c r="J138" s="265">
        <f>ROUND(I138*H138,2)</f>
        <v>0</v>
      </c>
      <c r="K138" s="261" t="s">
        <v>21</v>
      </c>
      <c r="L138" s="266"/>
      <c r="M138" s="267" t="s">
        <v>21</v>
      </c>
      <c r="N138" s="268" t="s">
        <v>42</v>
      </c>
      <c r="O138" s="47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AR138" s="24" t="s">
        <v>193</v>
      </c>
      <c r="AT138" s="24" t="s">
        <v>189</v>
      </c>
      <c r="AU138" s="24" t="s">
        <v>71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79</v>
      </c>
      <c r="BK138" s="244">
        <f>ROUND(I138*H138,2)</f>
        <v>0</v>
      </c>
      <c r="BL138" s="24" t="s">
        <v>158</v>
      </c>
      <c r="BM138" s="24" t="s">
        <v>639</v>
      </c>
    </row>
    <row r="139" spans="2:65" s="1" customFormat="1" ht="16.5" customHeight="1">
      <c r="B139" s="46"/>
      <c r="C139" s="233" t="s">
        <v>339</v>
      </c>
      <c r="D139" s="233" t="s">
        <v>153</v>
      </c>
      <c r="E139" s="234" t="s">
        <v>760</v>
      </c>
      <c r="F139" s="235" t="s">
        <v>761</v>
      </c>
      <c r="G139" s="236" t="s">
        <v>189</v>
      </c>
      <c r="H139" s="237">
        <v>30</v>
      </c>
      <c r="I139" s="238"/>
      <c r="J139" s="239">
        <f>ROUND(I139*H139,2)</f>
        <v>0</v>
      </c>
      <c r="K139" s="235" t="s">
        <v>21</v>
      </c>
      <c r="L139" s="72"/>
      <c r="M139" s="240" t="s">
        <v>21</v>
      </c>
      <c r="N139" s="241" t="s">
        <v>42</v>
      </c>
      <c r="O139" s="47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4" t="s">
        <v>158</v>
      </c>
      <c r="AT139" s="24" t="s">
        <v>153</v>
      </c>
      <c r="AU139" s="24" t="s">
        <v>71</v>
      </c>
      <c r="AY139" s="24" t="s">
        <v>151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79</v>
      </c>
      <c r="BK139" s="244">
        <f>ROUND(I139*H139,2)</f>
        <v>0</v>
      </c>
      <c r="BL139" s="24" t="s">
        <v>158</v>
      </c>
      <c r="BM139" s="24" t="s">
        <v>649</v>
      </c>
    </row>
    <row r="140" spans="2:65" s="1" customFormat="1" ht="16.5" customHeight="1">
      <c r="B140" s="46"/>
      <c r="C140" s="233" t="s">
        <v>343</v>
      </c>
      <c r="D140" s="233" t="s">
        <v>153</v>
      </c>
      <c r="E140" s="234" t="s">
        <v>762</v>
      </c>
      <c r="F140" s="235" t="s">
        <v>763</v>
      </c>
      <c r="G140" s="236" t="s">
        <v>189</v>
      </c>
      <c r="H140" s="237">
        <v>30</v>
      </c>
      <c r="I140" s="238"/>
      <c r="J140" s="239">
        <f>ROUND(I140*H140,2)</f>
        <v>0</v>
      </c>
      <c r="K140" s="235" t="s">
        <v>21</v>
      </c>
      <c r="L140" s="72"/>
      <c r="M140" s="240" t="s">
        <v>21</v>
      </c>
      <c r="N140" s="241" t="s">
        <v>42</v>
      </c>
      <c r="O140" s="47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AR140" s="24" t="s">
        <v>158</v>
      </c>
      <c r="AT140" s="24" t="s">
        <v>153</v>
      </c>
      <c r="AU140" s="24" t="s">
        <v>71</v>
      </c>
      <c r="AY140" s="24" t="s">
        <v>151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79</v>
      </c>
      <c r="BK140" s="244">
        <f>ROUND(I140*H140,2)</f>
        <v>0</v>
      </c>
      <c r="BL140" s="24" t="s">
        <v>158</v>
      </c>
      <c r="BM140" s="24" t="s">
        <v>660</v>
      </c>
    </row>
    <row r="141" spans="2:65" s="1" customFormat="1" ht="16.5" customHeight="1">
      <c r="B141" s="46"/>
      <c r="C141" s="259" t="s">
        <v>494</v>
      </c>
      <c r="D141" s="259" t="s">
        <v>189</v>
      </c>
      <c r="E141" s="260" t="s">
        <v>764</v>
      </c>
      <c r="F141" s="261" t="s">
        <v>765</v>
      </c>
      <c r="G141" s="262" t="s">
        <v>189</v>
      </c>
      <c r="H141" s="263">
        <v>30</v>
      </c>
      <c r="I141" s="264"/>
      <c r="J141" s="265">
        <f>ROUND(I141*H141,2)</f>
        <v>0</v>
      </c>
      <c r="K141" s="261" t="s">
        <v>21</v>
      </c>
      <c r="L141" s="266"/>
      <c r="M141" s="267" t="s">
        <v>21</v>
      </c>
      <c r="N141" s="268" t="s">
        <v>42</v>
      </c>
      <c r="O141" s="47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4" t="s">
        <v>193</v>
      </c>
      <c r="AT141" s="24" t="s">
        <v>189</v>
      </c>
      <c r="AU141" s="24" t="s">
        <v>71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79</v>
      </c>
      <c r="BK141" s="244">
        <f>ROUND(I141*H141,2)</f>
        <v>0</v>
      </c>
      <c r="BL141" s="24" t="s">
        <v>158</v>
      </c>
      <c r="BM141" s="24" t="s">
        <v>664</v>
      </c>
    </row>
    <row r="142" spans="2:65" s="1" customFormat="1" ht="16.5" customHeight="1">
      <c r="B142" s="46"/>
      <c r="C142" s="233" t="s">
        <v>498</v>
      </c>
      <c r="D142" s="233" t="s">
        <v>153</v>
      </c>
      <c r="E142" s="234" t="s">
        <v>766</v>
      </c>
      <c r="F142" s="235" t="s">
        <v>767</v>
      </c>
      <c r="G142" s="236" t="s">
        <v>189</v>
      </c>
      <c r="H142" s="237">
        <v>30</v>
      </c>
      <c r="I142" s="238"/>
      <c r="J142" s="239">
        <f>ROUND(I142*H142,2)</f>
        <v>0</v>
      </c>
      <c r="K142" s="235" t="s">
        <v>21</v>
      </c>
      <c r="L142" s="72"/>
      <c r="M142" s="240" t="s">
        <v>21</v>
      </c>
      <c r="N142" s="241" t="s">
        <v>42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71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79</v>
      </c>
      <c r="BK142" s="244">
        <f>ROUND(I142*H142,2)</f>
        <v>0</v>
      </c>
      <c r="BL142" s="24" t="s">
        <v>158</v>
      </c>
      <c r="BM142" s="24" t="s">
        <v>669</v>
      </c>
    </row>
    <row r="143" spans="2:65" s="1" customFormat="1" ht="16.5" customHeight="1">
      <c r="B143" s="46"/>
      <c r="C143" s="259" t="s">
        <v>502</v>
      </c>
      <c r="D143" s="259" t="s">
        <v>189</v>
      </c>
      <c r="E143" s="260" t="s">
        <v>768</v>
      </c>
      <c r="F143" s="261" t="s">
        <v>769</v>
      </c>
      <c r="G143" s="262" t="s">
        <v>687</v>
      </c>
      <c r="H143" s="263">
        <v>0.24</v>
      </c>
      <c r="I143" s="264"/>
      <c r="J143" s="265">
        <f>ROUND(I143*H143,2)</f>
        <v>0</v>
      </c>
      <c r="K143" s="261" t="s">
        <v>21</v>
      </c>
      <c r="L143" s="266"/>
      <c r="M143" s="267" t="s">
        <v>21</v>
      </c>
      <c r="N143" s="268" t="s">
        <v>42</v>
      </c>
      <c r="O143" s="47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4" t="s">
        <v>193</v>
      </c>
      <c r="AT143" s="24" t="s">
        <v>189</v>
      </c>
      <c r="AU143" s="24" t="s">
        <v>71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79</v>
      </c>
      <c r="BK143" s="244">
        <f>ROUND(I143*H143,2)</f>
        <v>0</v>
      </c>
      <c r="BL143" s="24" t="s">
        <v>158</v>
      </c>
      <c r="BM143" s="24" t="s">
        <v>679</v>
      </c>
    </row>
    <row r="144" spans="2:51" s="12" customFormat="1" ht="13.5">
      <c r="B144" s="248"/>
      <c r="C144" s="249"/>
      <c r="D144" s="245" t="s">
        <v>162</v>
      </c>
      <c r="E144" s="250" t="s">
        <v>21</v>
      </c>
      <c r="F144" s="251" t="s">
        <v>770</v>
      </c>
      <c r="G144" s="249"/>
      <c r="H144" s="252">
        <v>0.24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162</v>
      </c>
      <c r="AU144" s="258" t="s">
        <v>71</v>
      </c>
      <c r="AV144" s="12" t="s">
        <v>81</v>
      </c>
      <c r="AW144" s="12" t="s">
        <v>35</v>
      </c>
      <c r="AX144" s="12" t="s">
        <v>71</v>
      </c>
      <c r="AY144" s="258" t="s">
        <v>151</v>
      </c>
    </row>
    <row r="145" spans="2:51" s="14" customFormat="1" ht="13.5">
      <c r="B145" s="283"/>
      <c r="C145" s="284"/>
      <c r="D145" s="245" t="s">
        <v>162</v>
      </c>
      <c r="E145" s="285" t="s">
        <v>21</v>
      </c>
      <c r="F145" s="286" t="s">
        <v>430</v>
      </c>
      <c r="G145" s="284"/>
      <c r="H145" s="287">
        <v>0.24</v>
      </c>
      <c r="I145" s="288"/>
      <c r="J145" s="284"/>
      <c r="K145" s="284"/>
      <c r="L145" s="289"/>
      <c r="M145" s="290"/>
      <c r="N145" s="291"/>
      <c r="O145" s="291"/>
      <c r="P145" s="291"/>
      <c r="Q145" s="291"/>
      <c r="R145" s="291"/>
      <c r="S145" s="291"/>
      <c r="T145" s="292"/>
      <c r="AT145" s="293" t="s">
        <v>162</v>
      </c>
      <c r="AU145" s="293" t="s">
        <v>71</v>
      </c>
      <c r="AV145" s="14" t="s">
        <v>158</v>
      </c>
      <c r="AW145" s="14" t="s">
        <v>35</v>
      </c>
      <c r="AX145" s="14" t="s">
        <v>79</v>
      </c>
      <c r="AY145" s="293" t="s">
        <v>151</v>
      </c>
    </row>
    <row r="146" spans="2:65" s="1" customFormat="1" ht="16.5" customHeight="1">
      <c r="B146" s="46"/>
      <c r="C146" s="259" t="s">
        <v>506</v>
      </c>
      <c r="D146" s="259" t="s">
        <v>189</v>
      </c>
      <c r="E146" s="260" t="s">
        <v>771</v>
      </c>
      <c r="F146" s="261" t="s">
        <v>772</v>
      </c>
      <c r="G146" s="262" t="s">
        <v>687</v>
      </c>
      <c r="H146" s="263">
        <v>1</v>
      </c>
      <c r="I146" s="264"/>
      <c r="J146" s="265">
        <f>ROUND(I146*H146,2)</f>
        <v>0</v>
      </c>
      <c r="K146" s="261" t="s">
        <v>21</v>
      </c>
      <c r="L146" s="266"/>
      <c r="M146" s="267" t="s">
        <v>21</v>
      </c>
      <c r="N146" s="268" t="s">
        <v>42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193</v>
      </c>
      <c r="AT146" s="24" t="s">
        <v>189</v>
      </c>
      <c r="AU146" s="24" t="s">
        <v>71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79</v>
      </c>
      <c r="BK146" s="244">
        <f>ROUND(I146*H146,2)</f>
        <v>0</v>
      </c>
      <c r="BL146" s="24" t="s">
        <v>158</v>
      </c>
      <c r="BM146" s="24" t="s">
        <v>773</v>
      </c>
    </row>
    <row r="147" spans="2:47" s="1" customFormat="1" ht="13.5">
      <c r="B147" s="46"/>
      <c r="C147" s="74"/>
      <c r="D147" s="245" t="s">
        <v>160</v>
      </c>
      <c r="E147" s="74"/>
      <c r="F147" s="246" t="s">
        <v>774</v>
      </c>
      <c r="G147" s="74"/>
      <c r="H147" s="74"/>
      <c r="I147" s="203"/>
      <c r="J147" s="74"/>
      <c r="K147" s="74"/>
      <c r="L147" s="72"/>
      <c r="M147" s="247"/>
      <c r="N147" s="47"/>
      <c r="O147" s="47"/>
      <c r="P147" s="47"/>
      <c r="Q147" s="47"/>
      <c r="R147" s="47"/>
      <c r="S147" s="47"/>
      <c r="T147" s="95"/>
      <c r="AT147" s="24" t="s">
        <v>160</v>
      </c>
      <c r="AU147" s="24" t="s">
        <v>71</v>
      </c>
    </row>
    <row r="148" spans="2:65" s="1" customFormat="1" ht="16.5" customHeight="1">
      <c r="B148" s="46"/>
      <c r="C148" s="259" t="s">
        <v>510</v>
      </c>
      <c r="D148" s="259" t="s">
        <v>189</v>
      </c>
      <c r="E148" s="260" t="s">
        <v>775</v>
      </c>
      <c r="F148" s="261" t="s">
        <v>776</v>
      </c>
      <c r="G148" s="262" t="s">
        <v>687</v>
      </c>
      <c r="H148" s="263">
        <v>1</v>
      </c>
      <c r="I148" s="264"/>
      <c r="J148" s="265">
        <f>ROUND(I148*H148,2)</f>
        <v>0</v>
      </c>
      <c r="K148" s="261" t="s">
        <v>21</v>
      </c>
      <c r="L148" s="266"/>
      <c r="M148" s="267" t="s">
        <v>21</v>
      </c>
      <c r="N148" s="268" t="s">
        <v>42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193</v>
      </c>
      <c r="AT148" s="24" t="s">
        <v>189</v>
      </c>
      <c r="AU148" s="24" t="s">
        <v>71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158</v>
      </c>
      <c r="BM148" s="24" t="s">
        <v>777</v>
      </c>
    </row>
    <row r="149" spans="2:65" s="1" customFormat="1" ht="16.5" customHeight="1">
      <c r="B149" s="46"/>
      <c r="C149" s="259" t="s">
        <v>514</v>
      </c>
      <c r="D149" s="259" t="s">
        <v>189</v>
      </c>
      <c r="E149" s="260" t="s">
        <v>778</v>
      </c>
      <c r="F149" s="261" t="s">
        <v>779</v>
      </c>
      <c r="G149" s="262" t="s">
        <v>687</v>
      </c>
      <c r="H149" s="263">
        <v>1</v>
      </c>
      <c r="I149" s="264"/>
      <c r="J149" s="265">
        <f>ROUND(I149*H149,2)</f>
        <v>0</v>
      </c>
      <c r="K149" s="261" t="s">
        <v>21</v>
      </c>
      <c r="L149" s="266"/>
      <c r="M149" s="267" t="s">
        <v>21</v>
      </c>
      <c r="N149" s="268" t="s">
        <v>42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193</v>
      </c>
      <c r="AT149" s="24" t="s">
        <v>189</v>
      </c>
      <c r="AU149" s="24" t="s">
        <v>71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79</v>
      </c>
      <c r="BK149" s="244">
        <f>ROUND(I149*H149,2)</f>
        <v>0</v>
      </c>
      <c r="BL149" s="24" t="s">
        <v>158</v>
      </c>
      <c r="BM149" s="24" t="s">
        <v>780</v>
      </c>
    </row>
    <row r="150" spans="2:65" s="1" customFormat="1" ht="16.5" customHeight="1">
      <c r="B150" s="46"/>
      <c r="C150" s="259" t="s">
        <v>518</v>
      </c>
      <c r="D150" s="259" t="s">
        <v>189</v>
      </c>
      <c r="E150" s="260" t="s">
        <v>781</v>
      </c>
      <c r="F150" s="261" t="s">
        <v>782</v>
      </c>
      <c r="G150" s="262" t="s">
        <v>687</v>
      </c>
      <c r="H150" s="263">
        <v>1</v>
      </c>
      <c r="I150" s="264"/>
      <c r="J150" s="265">
        <f>ROUND(I150*H150,2)</f>
        <v>0</v>
      </c>
      <c r="K150" s="261" t="s">
        <v>21</v>
      </c>
      <c r="L150" s="266"/>
      <c r="M150" s="267" t="s">
        <v>21</v>
      </c>
      <c r="N150" s="268" t="s">
        <v>42</v>
      </c>
      <c r="O150" s="47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AR150" s="24" t="s">
        <v>193</v>
      </c>
      <c r="AT150" s="24" t="s">
        <v>189</v>
      </c>
      <c r="AU150" s="24" t="s">
        <v>71</v>
      </c>
      <c r="AY150" s="24" t="s">
        <v>151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24" t="s">
        <v>79</v>
      </c>
      <c r="BK150" s="244">
        <f>ROUND(I150*H150,2)</f>
        <v>0</v>
      </c>
      <c r="BL150" s="24" t="s">
        <v>158</v>
      </c>
      <c r="BM150" s="24" t="s">
        <v>783</v>
      </c>
    </row>
    <row r="151" spans="2:65" s="1" customFormat="1" ht="16.5" customHeight="1">
      <c r="B151" s="46"/>
      <c r="C151" s="233" t="s">
        <v>522</v>
      </c>
      <c r="D151" s="233" t="s">
        <v>153</v>
      </c>
      <c r="E151" s="234" t="s">
        <v>784</v>
      </c>
      <c r="F151" s="235" t="s">
        <v>785</v>
      </c>
      <c r="G151" s="236" t="s">
        <v>189</v>
      </c>
      <c r="H151" s="237">
        <v>10</v>
      </c>
      <c r="I151" s="238"/>
      <c r="J151" s="239">
        <f>ROUND(I151*H151,2)</f>
        <v>0</v>
      </c>
      <c r="K151" s="235" t="s">
        <v>21</v>
      </c>
      <c r="L151" s="72"/>
      <c r="M151" s="240" t="s">
        <v>21</v>
      </c>
      <c r="N151" s="241" t="s">
        <v>42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71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79</v>
      </c>
      <c r="BK151" s="244">
        <f>ROUND(I151*H151,2)</f>
        <v>0</v>
      </c>
      <c r="BL151" s="24" t="s">
        <v>158</v>
      </c>
      <c r="BM151" s="24" t="s">
        <v>786</v>
      </c>
    </row>
    <row r="152" spans="2:65" s="1" customFormat="1" ht="16.5" customHeight="1">
      <c r="B152" s="46"/>
      <c r="C152" s="259" t="s">
        <v>526</v>
      </c>
      <c r="D152" s="259" t="s">
        <v>189</v>
      </c>
      <c r="E152" s="260" t="s">
        <v>787</v>
      </c>
      <c r="F152" s="261" t="s">
        <v>788</v>
      </c>
      <c r="G152" s="262" t="s">
        <v>189</v>
      </c>
      <c r="H152" s="263">
        <v>10.5</v>
      </c>
      <c r="I152" s="264"/>
      <c r="J152" s="265">
        <f>ROUND(I152*H152,2)</f>
        <v>0</v>
      </c>
      <c r="K152" s="261" t="s">
        <v>21</v>
      </c>
      <c r="L152" s="266"/>
      <c r="M152" s="267" t="s">
        <v>21</v>
      </c>
      <c r="N152" s="268" t="s">
        <v>42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193</v>
      </c>
      <c r="AT152" s="24" t="s">
        <v>189</v>
      </c>
      <c r="AU152" s="24" t="s">
        <v>71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79</v>
      </c>
      <c r="BK152" s="244">
        <f>ROUND(I152*H152,2)</f>
        <v>0</v>
      </c>
      <c r="BL152" s="24" t="s">
        <v>158</v>
      </c>
      <c r="BM152" s="24" t="s">
        <v>789</v>
      </c>
    </row>
    <row r="153" spans="2:51" s="12" customFormat="1" ht="13.5">
      <c r="B153" s="248"/>
      <c r="C153" s="249"/>
      <c r="D153" s="245" t="s">
        <v>162</v>
      </c>
      <c r="E153" s="250" t="s">
        <v>21</v>
      </c>
      <c r="F153" s="251" t="s">
        <v>790</v>
      </c>
      <c r="G153" s="249"/>
      <c r="H153" s="252">
        <v>10.5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162</v>
      </c>
      <c r="AU153" s="258" t="s">
        <v>71</v>
      </c>
      <c r="AV153" s="12" t="s">
        <v>81</v>
      </c>
      <c r="AW153" s="12" t="s">
        <v>35</v>
      </c>
      <c r="AX153" s="12" t="s">
        <v>71</v>
      </c>
      <c r="AY153" s="258" t="s">
        <v>151</v>
      </c>
    </row>
    <row r="154" spans="2:51" s="14" customFormat="1" ht="13.5">
      <c r="B154" s="283"/>
      <c r="C154" s="284"/>
      <c r="D154" s="245" t="s">
        <v>162</v>
      </c>
      <c r="E154" s="285" t="s">
        <v>21</v>
      </c>
      <c r="F154" s="286" t="s">
        <v>430</v>
      </c>
      <c r="G154" s="284"/>
      <c r="H154" s="287">
        <v>10.5</v>
      </c>
      <c r="I154" s="288"/>
      <c r="J154" s="284"/>
      <c r="K154" s="284"/>
      <c r="L154" s="289"/>
      <c r="M154" s="290"/>
      <c r="N154" s="291"/>
      <c r="O154" s="291"/>
      <c r="P154" s="291"/>
      <c r="Q154" s="291"/>
      <c r="R154" s="291"/>
      <c r="S154" s="291"/>
      <c r="T154" s="292"/>
      <c r="AT154" s="293" t="s">
        <v>162</v>
      </c>
      <c r="AU154" s="293" t="s">
        <v>71</v>
      </c>
      <c r="AV154" s="14" t="s">
        <v>158</v>
      </c>
      <c r="AW154" s="14" t="s">
        <v>35</v>
      </c>
      <c r="AX154" s="14" t="s">
        <v>79</v>
      </c>
      <c r="AY154" s="293" t="s">
        <v>151</v>
      </c>
    </row>
    <row r="155" spans="2:65" s="1" customFormat="1" ht="16.5" customHeight="1">
      <c r="B155" s="46"/>
      <c r="C155" s="233" t="s">
        <v>530</v>
      </c>
      <c r="D155" s="233" t="s">
        <v>153</v>
      </c>
      <c r="E155" s="234" t="s">
        <v>791</v>
      </c>
      <c r="F155" s="235" t="s">
        <v>792</v>
      </c>
      <c r="G155" s="236" t="s">
        <v>687</v>
      </c>
      <c r="H155" s="237">
        <v>2</v>
      </c>
      <c r="I155" s="238"/>
      <c r="J155" s="239">
        <f>ROUND(I155*H155,2)</f>
        <v>0</v>
      </c>
      <c r="K155" s="235" t="s">
        <v>21</v>
      </c>
      <c r="L155" s="72"/>
      <c r="M155" s="240" t="s">
        <v>21</v>
      </c>
      <c r="N155" s="241" t="s">
        <v>42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158</v>
      </c>
      <c r="AT155" s="24" t="s">
        <v>153</v>
      </c>
      <c r="AU155" s="24" t="s">
        <v>71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79</v>
      </c>
      <c r="BK155" s="244">
        <f>ROUND(I155*H155,2)</f>
        <v>0</v>
      </c>
      <c r="BL155" s="24" t="s">
        <v>158</v>
      </c>
      <c r="BM155" s="24" t="s">
        <v>793</v>
      </c>
    </row>
    <row r="156" spans="2:65" s="1" customFormat="1" ht="16.5" customHeight="1">
      <c r="B156" s="46"/>
      <c r="C156" s="259" t="s">
        <v>534</v>
      </c>
      <c r="D156" s="259" t="s">
        <v>189</v>
      </c>
      <c r="E156" s="260" t="s">
        <v>794</v>
      </c>
      <c r="F156" s="261" t="s">
        <v>795</v>
      </c>
      <c r="G156" s="262" t="s">
        <v>687</v>
      </c>
      <c r="H156" s="263">
        <v>2</v>
      </c>
      <c r="I156" s="264"/>
      <c r="J156" s="265">
        <f>ROUND(I156*H156,2)</f>
        <v>0</v>
      </c>
      <c r="K156" s="261" t="s">
        <v>21</v>
      </c>
      <c r="L156" s="266"/>
      <c r="M156" s="267" t="s">
        <v>21</v>
      </c>
      <c r="N156" s="268" t="s">
        <v>42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193</v>
      </c>
      <c r="AT156" s="24" t="s">
        <v>189</v>
      </c>
      <c r="AU156" s="24" t="s">
        <v>71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79</v>
      </c>
      <c r="BK156" s="244">
        <f>ROUND(I156*H156,2)</f>
        <v>0</v>
      </c>
      <c r="BL156" s="24" t="s">
        <v>158</v>
      </c>
      <c r="BM156" s="24" t="s">
        <v>796</v>
      </c>
    </row>
    <row r="157" spans="2:47" s="1" customFormat="1" ht="13.5">
      <c r="B157" s="46"/>
      <c r="C157" s="74"/>
      <c r="D157" s="245" t="s">
        <v>160</v>
      </c>
      <c r="E157" s="74"/>
      <c r="F157" s="246" t="s">
        <v>797</v>
      </c>
      <c r="G157" s="74"/>
      <c r="H157" s="74"/>
      <c r="I157" s="203"/>
      <c r="J157" s="74"/>
      <c r="K157" s="74"/>
      <c r="L157" s="72"/>
      <c r="M157" s="247"/>
      <c r="N157" s="47"/>
      <c r="O157" s="47"/>
      <c r="P157" s="47"/>
      <c r="Q157" s="47"/>
      <c r="R157" s="47"/>
      <c r="S157" s="47"/>
      <c r="T157" s="95"/>
      <c r="AT157" s="24" t="s">
        <v>160</v>
      </c>
      <c r="AU157" s="24" t="s">
        <v>71</v>
      </c>
    </row>
    <row r="158" spans="2:65" s="1" customFormat="1" ht="16.5" customHeight="1">
      <c r="B158" s="46"/>
      <c r="C158" s="259" t="s">
        <v>538</v>
      </c>
      <c r="D158" s="259" t="s">
        <v>189</v>
      </c>
      <c r="E158" s="260" t="s">
        <v>798</v>
      </c>
      <c r="F158" s="261" t="s">
        <v>799</v>
      </c>
      <c r="G158" s="262" t="s">
        <v>687</v>
      </c>
      <c r="H158" s="263">
        <v>8</v>
      </c>
      <c r="I158" s="264"/>
      <c r="J158" s="265">
        <f>ROUND(I158*H158,2)</f>
        <v>0</v>
      </c>
      <c r="K158" s="261" t="s">
        <v>21</v>
      </c>
      <c r="L158" s="266"/>
      <c r="M158" s="267" t="s">
        <v>21</v>
      </c>
      <c r="N158" s="268" t="s">
        <v>42</v>
      </c>
      <c r="O158" s="47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AR158" s="24" t="s">
        <v>193</v>
      </c>
      <c r="AT158" s="24" t="s">
        <v>189</v>
      </c>
      <c r="AU158" s="24" t="s">
        <v>71</v>
      </c>
      <c r="AY158" s="24" t="s">
        <v>151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79</v>
      </c>
      <c r="BK158" s="244">
        <f>ROUND(I158*H158,2)</f>
        <v>0</v>
      </c>
      <c r="BL158" s="24" t="s">
        <v>158</v>
      </c>
      <c r="BM158" s="24" t="s">
        <v>800</v>
      </c>
    </row>
    <row r="159" spans="2:47" s="1" customFormat="1" ht="13.5">
      <c r="B159" s="46"/>
      <c r="C159" s="74"/>
      <c r="D159" s="245" t="s">
        <v>160</v>
      </c>
      <c r="E159" s="74"/>
      <c r="F159" s="246" t="s">
        <v>801</v>
      </c>
      <c r="G159" s="74"/>
      <c r="H159" s="74"/>
      <c r="I159" s="203"/>
      <c r="J159" s="74"/>
      <c r="K159" s="74"/>
      <c r="L159" s="72"/>
      <c r="M159" s="247"/>
      <c r="N159" s="47"/>
      <c r="O159" s="47"/>
      <c r="P159" s="47"/>
      <c r="Q159" s="47"/>
      <c r="R159" s="47"/>
      <c r="S159" s="47"/>
      <c r="T159" s="95"/>
      <c r="AT159" s="24" t="s">
        <v>160</v>
      </c>
      <c r="AU159" s="24" t="s">
        <v>71</v>
      </c>
    </row>
    <row r="160" spans="2:51" s="12" customFormat="1" ht="13.5">
      <c r="B160" s="248"/>
      <c r="C160" s="249"/>
      <c r="D160" s="245" t="s">
        <v>162</v>
      </c>
      <c r="E160" s="250" t="s">
        <v>21</v>
      </c>
      <c r="F160" s="251" t="s">
        <v>802</v>
      </c>
      <c r="G160" s="249"/>
      <c r="H160" s="252">
        <v>8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162</v>
      </c>
      <c r="AU160" s="258" t="s">
        <v>71</v>
      </c>
      <c r="AV160" s="12" t="s">
        <v>81</v>
      </c>
      <c r="AW160" s="12" t="s">
        <v>35</v>
      </c>
      <c r="AX160" s="12" t="s">
        <v>71</v>
      </c>
      <c r="AY160" s="258" t="s">
        <v>151</v>
      </c>
    </row>
    <row r="161" spans="2:51" s="14" customFormat="1" ht="13.5">
      <c r="B161" s="283"/>
      <c r="C161" s="284"/>
      <c r="D161" s="245" t="s">
        <v>162</v>
      </c>
      <c r="E161" s="285" t="s">
        <v>21</v>
      </c>
      <c r="F161" s="286" t="s">
        <v>430</v>
      </c>
      <c r="G161" s="284"/>
      <c r="H161" s="287">
        <v>8</v>
      </c>
      <c r="I161" s="288"/>
      <c r="J161" s="284"/>
      <c r="K161" s="284"/>
      <c r="L161" s="289"/>
      <c r="M161" s="290"/>
      <c r="N161" s="291"/>
      <c r="O161" s="291"/>
      <c r="P161" s="291"/>
      <c r="Q161" s="291"/>
      <c r="R161" s="291"/>
      <c r="S161" s="291"/>
      <c r="T161" s="292"/>
      <c r="AT161" s="293" t="s">
        <v>162</v>
      </c>
      <c r="AU161" s="293" t="s">
        <v>71</v>
      </c>
      <c r="AV161" s="14" t="s">
        <v>158</v>
      </c>
      <c r="AW161" s="14" t="s">
        <v>35</v>
      </c>
      <c r="AX161" s="14" t="s">
        <v>79</v>
      </c>
      <c r="AY161" s="293" t="s">
        <v>151</v>
      </c>
    </row>
    <row r="162" spans="2:65" s="1" customFormat="1" ht="16.5" customHeight="1">
      <c r="B162" s="46"/>
      <c r="C162" s="233" t="s">
        <v>542</v>
      </c>
      <c r="D162" s="233" t="s">
        <v>153</v>
      </c>
      <c r="E162" s="234" t="s">
        <v>803</v>
      </c>
      <c r="F162" s="235" t="s">
        <v>804</v>
      </c>
      <c r="G162" s="236" t="s">
        <v>189</v>
      </c>
      <c r="H162" s="237">
        <v>30</v>
      </c>
      <c r="I162" s="238"/>
      <c r="J162" s="239">
        <f>ROUND(I162*H162,2)</f>
        <v>0</v>
      </c>
      <c r="K162" s="235" t="s">
        <v>21</v>
      </c>
      <c r="L162" s="72"/>
      <c r="M162" s="240" t="s">
        <v>21</v>
      </c>
      <c r="N162" s="241" t="s">
        <v>42</v>
      </c>
      <c r="O162" s="47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AR162" s="24" t="s">
        <v>158</v>
      </c>
      <c r="AT162" s="24" t="s">
        <v>153</v>
      </c>
      <c r="AU162" s="24" t="s">
        <v>71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79</v>
      </c>
      <c r="BK162" s="244">
        <f>ROUND(I162*H162,2)</f>
        <v>0</v>
      </c>
      <c r="BL162" s="24" t="s">
        <v>158</v>
      </c>
      <c r="BM162" s="24" t="s">
        <v>805</v>
      </c>
    </row>
    <row r="163" spans="2:65" s="1" customFormat="1" ht="16.5" customHeight="1">
      <c r="B163" s="46"/>
      <c r="C163" s="259" t="s">
        <v>546</v>
      </c>
      <c r="D163" s="259" t="s">
        <v>189</v>
      </c>
      <c r="E163" s="260" t="s">
        <v>806</v>
      </c>
      <c r="F163" s="261" t="s">
        <v>807</v>
      </c>
      <c r="G163" s="262" t="s">
        <v>698</v>
      </c>
      <c r="H163" s="263">
        <v>3840</v>
      </c>
      <c r="I163" s="264"/>
      <c r="J163" s="265">
        <f>ROUND(I163*H163,2)</f>
        <v>0</v>
      </c>
      <c r="K163" s="261" t="s">
        <v>21</v>
      </c>
      <c r="L163" s="266"/>
      <c r="M163" s="267" t="s">
        <v>21</v>
      </c>
      <c r="N163" s="268" t="s">
        <v>42</v>
      </c>
      <c r="O163" s="47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4" t="s">
        <v>193</v>
      </c>
      <c r="AT163" s="24" t="s">
        <v>189</v>
      </c>
      <c r="AU163" s="24" t="s">
        <v>71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79</v>
      </c>
      <c r="BK163" s="244">
        <f>ROUND(I163*H163,2)</f>
        <v>0</v>
      </c>
      <c r="BL163" s="24" t="s">
        <v>158</v>
      </c>
      <c r="BM163" s="24" t="s">
        <v>808</v>
      </c>
    </row>
    <row r="164" spans="2:51" s="12" customFormat="1" ht="13.5">
      <c r="B164" s="248"/>
      <c r="C164" s="249"/>
      <c r="D164" s="245" t="s">
        <v>162</v>
      </c>
      <c r="E164" s="250" t="s">
        <v>21</v>
      </c>
      <c r="F164" s="251" t="s">
        <v>809</v>
      </c>
      <c r="G164" s="249"/>
      <c r="H164" s="252">
        <v>3840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162</v>
      </c>
      <c r="AU164" s="258" t="s">
        <v>71</v>
      </c>
      <c r="AV164" s="12" t="s">
        <v>81</v>
      </c>
      <c r="AW164" s="12" t="s">
        <v>35</v>
      </c>
      <c r="AX164" s="12" t="s">
        <v>71</v>
      </c>
      <c r="AY164" s="258" t="s">
        <v>151</v>
      </c>
    </row>
    <row r="165" spans="2:51" s="14" customFormat="1" ht="13.5">
      <c r="B165" s="283"/>
      <c r="C165" s="284"/>
      <c r="D165" s="245" t="s">
        <v>162</v>
      </c>
      <c r="E165" s="285" t="s">
        <v>21</v>
      </c>
      <c r="F165" s="286" t="s">
        <v>430</v>
      </c>
      <c r="G165" s="284"/>
      <c r="H165" s="287">
        <v>3840</v>
      </c>
      <c r="I165" s="288"/>
      <c r="J165" s="284"/>
      <c r="K165" s="284"/>
      <c r="L165" s="289"/>
      <c r="M165" s="290"/>
      <c r="N165" s="291"/>
      <c r="O165" s="291"/>
      <c r="P165" s="291"/>
      <c r="Q165" s="291"/>
      <c r="R165" s="291"/>
      <c r="S165" s="291"/>
      <c r="T165" s="292"/>
      <c r="AT165" s="293" t="s">
        <v>162</v>
      </c>
      <c r="AU165" s="293" t="s">
        <v>71</v>
      </c>
      <c r="AV165" s="14" t="s">
        <v>158</v>
      </c>
      <c r="AW165" s="14" t="s">
        <v>35</v>
      </c>
      <c r="AX165" s="14" t="s">
        <v>79</v>
      </c>
      <c r="AY165" s="293" t="s">
        <v>151</v>
      </c>
    </row>
    <row r="166" spans="2:65" s="1" customFormat="1" ht="16.5" customHeight="1">
      <c r="B166" s="46"/>
      <c r="C166" s="259" t="s">
        <v>550</v>
      </c>
      <c r="D166" s="259" t="s">
        <v>189</v>
      </c>
      <c r="E166" s="260" t="s">
        <v>810</v>
      </c>
      <c r="F166" s="261" t="s">
        <v>811</v>
      </c>
      <c r="G166" s="262" t="s">
        <v>698</v>
      </c>
      <c r="H166" s="263">
        <v>1</v>
      </c>
      <c r="I166" s="264"/>
      <c r="J166" s="265">
        <f>ROUND(I166*H166,2)</f>
        <v>0</v>
      </c>
      <c r="K166" s="261" t="s">
        <v>21</v>
      </c>
      <c r="L166" s="266"/>
      <c r="M166" s="267" t="s">
        <v>21</v>
      </c>
      <c r="N166" s="268" t="s">
        <v>42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193</v>
      </c>
      <c r="AT166" s="24" t="s">
        <v>189</v>
      </c>
      <c r="AU166" s="24" t="s">
        <v>71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79</v>
      </c>
      <c r="BK166" s="244">
        <f>ROUND(I166*H166,2)</f>
        <v>0</v>
      </c>
      <c r="BL166" s="24" t="s">
        <v>158</v>
      </c>
      <c r="BM166" s="24" t="s">
        <v>812</v>
      </c>
    </row>
    <row r="167" spans="2:65" s="1" customFormat="1" ht="16.5" customHeight="1">
      <c r="B167" s="46"/>
      <c r="C167" s="233" t="s">
        <v>553</v>
      </c>
      <c r="D167" s="233" t="s">
        <v>153</v>
      </c>
      <c r="E167" s="234" t="s">
        <v>813</v>
      </c>
      <c r="F167" s="235" t="s">
        <v>814</v>
      </c>
      <c r="G167" s="236" t="s">
        <v>727</v>
      </c>
      <c r="H167" s="237">
        <v>1.8</v>
      </c>
      <c r="I167" s="238"/>
      <c r="J167" s="239">
        <f>ROUND(I167*H167,2)</f>
        <v>0</v>
      </c>
      <c r="K167" s="235" t="s">
        <v>21</v>
      </c>
      <c r="L167" s="72"/>
      <c r="M167" s="240" t="s">
        <v>21</v>
      </c>
      <c r="N167" s="241" t="s">
        <v>42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71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79</v>
      </c>
      <c r="BK167" s="244">
        <f>ROUND(I167*H167,2)</f>
        <v>0</v>
      </c>
      <c r="BL167" s="24" t="s">
        <v>158</v>
      </c>
      <c r="BM167" s="24" t="s">
        <v>815</v>
      </c>
    </row>
    <row r="168" spans="2:65" s="1" customFormat="1" ht="16.5" customHeight="1">
      <c r="B168" s="46"/>
      <c r="C168" s="259" t="s">
        <v>560</v>
      </c>
      <c r="D168" s="259" t="s">
        <v>189</v>
      </c>
      <c r="E168" s="260" t="s">
        <v>816</v>
      </c>
      <c r="F168" s="261" t="s">
        <v>817</v>
      </c>
      <c r="G168" s="262" t="s">
        <v>727</v>
      </c>
      <c r="H168" s="263">
        <v>1.8</v>
      </c>
      <c r="I168" s="264"/>
      <c r="J168" s="265">
        <f>ROUND(I168*H168,2)</f>
        <v>0</v>
      </c>
      <c r="K168" s="261" t="s">
        <v>21</v>
      </c>
      <c r="L168" s="266"/>
      <c r="M168" s="267" t="s">
        <v>21</v>
      </c>
      <c r="N168" s="268" t="s">
        <v>42</v>
      </c>
      <c r="O168" s="47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24" t="s">
        <v>193</v>
      </c>
      <c r="AT168" s="24" t="s">
        <v>189</v>
      </c>
      <c r="AU168" s="24" t="s">
        <v>71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79</v>
      </c>
      <c r="BK168" s="244">
        <f>ROUND(I168*H168,2)</f>
        <v>0</v>
      </c>
      <c r="BL168" s="24" t="s">
        <v>158</v>
      </c>
      <c r="BM168" s="24" t="s">
        <v>818</v>
      </c>
    </row>
    <row r="169" spans="2:65" s="1" customFormat="1" ht="16.5" customHeight="1">
      <c r="B169" s="46"/>
      <c r="C169" s="259" t="s">
        <v>565</v>
      </c>
      <c r="D169" s="259" t="s">
        <v>189</v>
      </c>
      <c r="E169" s="260" t="s">
        <v>819</v>
      </c>
      <c r="F169" s="261" t="s">
        <v>820</v>
      </c>
      <c r="G169" s="262" t="s">
        <v>687</v>
      </c>
      <c r="H169" s="263">
        <v>2</v>
      </c>
      <c r="I169" s="264"/>
      <c r="J169" s="265">
        <f>ROUND(I169*H169,2)</f>
        <v>0</v>
      </c>
      <c r="K169" s="261" t="s">
        <v>21</v>
      </c>
      <c r="L169" s="266"/>
      <c r="M169" s="267" t="s">
        <v>21</v>
      </c>
      <c r="N169" s="268" t="s">
        <v>42</v>
      </c>
      <c r="O169" s="47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4" t="s">
        <v>193</v>
      </c>
      <c r="AT169" s="24" t="s">
        <v>189</v>
      </c>
      <c r="AU169" s="24" t="s">
        <v>71</v>
      </c>
      <c r="AY169" s="24" t="s">
        <v>151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79</v>
      </c>
      <c r="BK169" s="244">
        <f>ROUND(I169*H169,2)</f>
        <v>0</v>
      </c>
      <c r="BL169" s="24" t="s">
        <v>158</v>
      </c>
      <c r="BM169" s="24" t="s">
        <v>821</v>
      </c>
    </row>
    <row r="170" spans="2:65" s="1" customFormat="1" ht="16.5" customHeight="1">
      <c r="B170" s="46"/>
      <c r="C170" s="259" t="s">
        <v>570</v>
      </c>
      <c r="D170" s="259" t="s">
        <v>189</v>
      </c>
      <c r="E170" s="260" t="s">
        <v>822</v>
      </c>
      <c r="F170" s="261" t="s">
        <v>823</v>
      </c>
      <c r="G170" s="262" t="s">
        <v>687</v>
      </c>
      <c r="H170" s="263">
        <v>2</v>
      </c>
      <c r="I170" s="264"/>
      <c r="J170" s="265">
        <f>ROUND(I170*H170,2)</f>
        <v>0</v>
      </c>
      <c r="K170" s="261" t="s">
        <v>21</v>
      </c>
      <c r="L170" s="266"/>
      <c r="M170" s="267" t="s">
        <v>21</v>
      </c>
      <c r="N170" s="268" t="s">
        <v>42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193</v>
      </c>
      <c r="AT170" s="24" t="s">
        <v>189</v>
      </c>
      <c r="AU170" s="24" t="s">
        <v>71</v>
      </c>
      <c r="AY170" s="24" t="s">
        <v>151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79</v>
      </c>
      <c r="BK170" s="244">
        <f>ROUND(I170*H170,2)</f>
        <v>0</v>
      </c>
      <c r="BL170" s="24" t="s">
        <v>158</v>
      </c>
      <c r="BM170" s="24" t="s">
        <v>824</v>
      </c>
    </row>
    <row r="171" spans="2:47" s="1" customFormat="1" ht="13.5">
      <c r="B171" s="46"/>
      <c r="C171" s="74"/>
      <c r="D171" s="245" t="s">
        <v>160</v>
      </c>
      <c r="E171" s="74"/>
      <c r="F171" s="246" t="s">
        <v>825</v>
      </c>
      <c r="G171" s="74"/>
      <c r="H171" s="74"/>
      <c r="I171" s="203"/>
      <c r="J171" s="74"/>
      <c r="K171" s="74"/>
      <c r="L171" s="72"/>
      <c r="M171" s="247"/>
      <c r="N171" s="47"/>
      <c r="O171" s="47"/>
      <c r="P171" s="47"/>
      <c r="Q171" s="47"/>
      <c r="R171" s="47"/>
      <c r="S171" s="47"/>
      <c r="T171" s="95"/>
      <c r="AT171" s="24" t="s">
        <v>160</v>
      </c>
      <c r="AU171" s="24" t="s">
        <v>71</v>
      </c>
    </row>
    <row r="172" spans="2:65" s="1" customFormat="1" ht="16.5" customHeight="1">
      <c r="B172" s="46"/>
      <c r="C172" s="259" t="s">
        <v>574</v>
      </c>
      <c r="D172" s="259" t="s">
        <v>189</v>
      </c>
      <c r="E172" s="260" t="s">
        <v>826</v>
      </c>
      <c r="F172" s="261" t="s">
        <v>827</v>
      </c>
      <c r="G172" s="262" t="s">
        <v>687</v>
      </c>
      <c r="H172" s="263">
        <v>2</v>
      </c>
      <c r="I172" s="264"/>
      <c r="J172" s="265">
        <f>ROUND(I172*H172,2)</f>
        <v>0</v>
      </c>
      <c r="K172" s="261" t="s">
        <v>21</v>
      </c>
      <c r="L172" s="266"/>
      <c r="M172" s="267" t="s">
        <v>21</v>
      </c>
      <c r="N172" s="268" t="s">
        <v>42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193</v>
      </c>
      <c r="AT172" s="24" t="s">
        <v>189</v>
      </c>
      <c r="AU172" s="24" t="s">
        <v>71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79</v>
      </c>
      <c r="BK172" s="244">
        <f>ROUND(I172*H172,2)</f>
        <v>0</v>
      </c>
      <c r="BL172" s="24" t="s">
        <v>158</v>
      </c>
      <c r="BM172" s="24" t="s">
        <v>828</v>
      </c>
    </row>
    <row r="173" spans="2:47" s="1" customFormat="1" ht="13.5">
      <c r="B173" s="46"/>
      <c r="C173" s="74"/>
      <c r="D173" s="245" t="s">
        <v>160</v>
      </c>
      <c r="E173" s="74"/>
      <c r="F173" s="246" t="s">
        <v>829</v>
      </c>
      <c r="G173" s="74"/>
      <c r="H173" s="74"/>
      <c r="I173" s="203"/>
      <c r="J173" s="74"/>
      <c r="K173" s="74"/>
      <c r="L173" s="72"/>
      <c r="M173" s="247"/>
      <c r="N173" s="47"/>
      <c r="O173" s="47"/>
      <c r="P173" s="47"/>
      <c r="Q173" s="47"/>
      <c r="R173" s="47"/>
      <c r="S173" s="47"/>
      <c r="T173" s="95"/>
      <c r="AT173" s="24" t="s">
        <v>160</v>
      </c>
      <c r="AU173" s="24" t="s">
        <v>71</v>
      </c>
    </row>
    <row r="174" spans="2:65" s="1" customFormat="1" ht="16.5" customHeight="1">
      <c r="B174" s="46"/>
      <c r="C174" s="259" t="s">
        <v>578</v>
      </c>
      <c r="D174" s="259" t="s">
        <v>189</v>
      </c>
      <c r="E174" s="260" t="s">
        <v>830</v>
      </c>
      <c r="F174" s="261" t="s">
        <v>831</v>
      </c>
      <c r="G174" s="262" t="s">
        <v>687</v>
      </c>
      <c r="H174" s="263">
        <v>2</v>
      </c>
      <c r="I174" s="264"/>
      <c r="J174" s="265">
        <f>ROUND(I174*H174,2)</f>
        <v>0</v>
      </c>
      <c r="K174" s="261" t="s">
        <v>21</v>
      </c>
      <c r="L174" s="266"/>
      <c r="M174" s="267" t="s">
        <v>21</v>
      </c>
      <c r="N174" s="268" t="s">
        <v>42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193</v>
      </c>
      <c r="AT174" s="24" t="s">
        <v>189</v>
      </c>
      <c r="AU174" s="24" t="s">
        <v>71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832</v>
      </c>
    </row>
    <row r="175" spans="2:47" s="1" customFormat="1" ht="13.5">
      <c r="B175" s="46"/>
      <c r="C175" s="74"/>
      <c r="D175" s="245" t="s">
        <v>160</v>
      </c>
      <c r="E175" s="74"/>
      <c r="F175" s="246" t="s">
        <v>833</v>
      </c>
      <c r="G175" s="74"/>
      <c r="H175" s="74"/>
      <c r="I175" s="203"/>
      <c r="J175" s="74"/>
      <c r="K175" s="74"/>
      <c r="L175" s="72"/>
      <c r="M175" s="247"/>
      <c r="N175" s="47"/>
      <c r="O175" s="47"/>
      <c r="P175" s="47"/>
      <c r="Q175" s="47"/>
      <c r="R175" s="47"/>
      <c r="S175" s="47"/>
      <c r="T175" s="95"/>
      <c r="AT175" s="24" t="s">
        <v>160</v>
      </c>
      <c r="AU175" s="24" t="s">
        <v>71</v>
      </c>
    </row>
    <row r="176" spans="2:65" s="1" customFormat="1" ht="16.5" customHeight="1">
      <c r="B176" s="46"/>
      <c r="C176" s="233" t="s">
        <v>583</v>
      </c>
      <c r="D176" s="233" t="s">
        <v>153</v>
      </c>
      <c r="E176" s="234" t="s">
        <v>834</v>
      </c>
      <c r="F176" s="235" t="s">
        <v>835</v>
      </c>
      <c r="G176" s="236" t="s">
        <v>693</v>
      </c>
      <c r="H176" s="237">
        <v>0.8</v>
      </c>
      <c r="I176" s="238"/>
      <c r="J176" s="239">
        <f>ROUND(I176*H176,2)</f>
        <v>0</v>
      </c>
      <c r="K176" s="235" t="s">
        <v>21</v>
      </c>
      <c r="L176" s="72"/>
      <c r="M176" s="240" t="s">
        <v>21</v>
      </c>
      <c r="N176" s="241" t="s">
        <v>42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158</v>
      </c>
      <c r="AT176" s="24" t="s">
        <v>153</v>
      </c>
      <c r="AU176" s="24" t="s">
        <v>71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79</v>
      </c>
      <c r="BK176" s="244">
        <f>ROUND(I176*H176,2)</f>
        <v>0</v>
      </c>
      <c r="BL176" s="24" t="s">
        <v>158</v>
      </c>
      <c r="BM176" s="24" t="s">
        <v>836</v>
      </c>
    </row>
    <row r="177" spans="2:65" s="1" customFormat="1" ht="16.5" customHeight="1">
      <c r="B177" s="46"/>
      <c r="C177" s="259" t="s">
        <v>587</v>
      </c>
      <c r="D177" s="259" t="s">
        <v>189</v>
      </c>
      <c r="E177" s="260" t="s">
        <v>837</v>
      </c>
      <c r="F177" s="261" t="s">
        <v>838</v>
      </c>
      <c r="G177" s="262" t="s">
        <v>727</v>
      </c>
      <c r="H177" s="263">
        <v>0.04</v>
      </c>
      <c r="I177" s="264"/>
      <c r="J177" s="265">
        <f>ROUND(I177*H177,2)</f>
        <v>0</v>
      </c>
      <c r="K177" s="261" t="s">
        <v>21</v>
      </c>
      <c r="L177" s="266"/>
      <c r="M177" s="267" t="s">
        <v>21</v>
      </c>
      <c r="N177" s="268" t="s">
        <v>42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193</v>
      </c>
      <c r="AT177" s="24" t="s">
        <v>189</v>
      </c>
      <c r="AU177" s="24" t="s">
        <v>71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79</v>
      </c>
      <c r="BK177" s="244">
        <f>ROUND(I177*H177,2)</f>
        <v>0</v>
      </c>
      <c r="BL177" s="24" t="s">
        <v>158</v>
      </c>
      <c r="BM177" s="24" t="s">
        <v>839</v>
      </c>
    </row>
    <row r="178" spans="2:51" s="12" customFormat="1" ht="13.5">
      <c r="B178" s="248"/>
      <c r="C178" s="249"/>
      <c r="D178" s="245" t="s">
        <v>162</v>
      </c>
      <c r="E178" s="250" t="s">
        <v>21</v>
      </c>
      <c r="F178" s="251" t="s">
        <v>840</v>
      </c>
      <c r="G178" s="249"/>
      <c r="H178" s="252">
        <v>0.04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162</v>
      </c>
      <c r="AU178" s="258" t="s">
        <v>71</v>
      </c>
      <c r="AV178" s="12" t="s">
        <v>81</v>
      </c>
      <c r="AW178" s="12" t="s">
        <v>35</v>
      </c>
      <c r="AX178" s="12" t="s">
        <v>71</v>
      </c>
      <c r="AY178" s="258" t="s">
        <v>151</v>
      </c>
    </row>
    <row r="179" spans="2:51" s="14" customFormat="1" ht="13.5">
      <c r="B179" s="283"/>
      <c r="C179" s="284"/>
      <c r="D179" s="245" t="s">
        <v>162</v>
      </c>
      <c r="E179" s="285" t="s">
        <v>21</v>
      </c>
      <c r="F179" s="286" t="s">
        <v>430</v>
      </c>
      <c r="G179" s="284"/>
      <c r="H179" s="287">
        <v>0.04</v>
      </c>
      <c r="I179" s="288"/>
      <c r="J179" s="284"/>
      <c r="K179" s="284"/>
      <c r="L179" s="289"/>
      <c r="M179" s="290"/>
      <c r="N179" s="291"/>
      <c r="O179" s="291"/>
      <c r="P179" s="291"/>
      <c r="Q179" s="291"/>
      <c r="R179" s="291"/>
      <c r="S179" s="291"/>
      <c r="T179" s="292"/>
      <c r="AT179" s="293" t="s">
        <v>162</v>
      </c>
      <c r="AU179" s="293" t="s">
        <v>71</v>
      </c>
      <c r="AV179" s="14" t="s">
        <v>158</v>
      </c>
      <c r="AW179" s="14" t="s">
        <v>35</v>
      </c>
      <c r="AX179" s="14" t="s">
        <v>79</v>
      </c>
      <c r="AY179" s="293" t="s">
        <v>151</v>
      </c>
    </row>
    <row r="180" spans="2:65" s="1" customFormat="1" ht="16.5" customHeight="1">
      <c r="B180" s="46"/>
      <c r="C180" s="259" t="s">
        <v>591</v>
      </c>
      <c r="D180" s="259" t="s">
        <v>189</v>
      </c>
      <c r="E180" s="260" t="s">
        <v>841</v>
      </c>
      <c r="F180" s="261" t="s">
        <v>842</v>
      </c>
      <c r="G180" s="262" t="s">
        <v>727</v>
      </c>
      <c r="H180" s="263">
        <v>0.08</v>
      </c>
      <c r="I180" s="264"/>
      <c r="J180" s="265">
        <f>ROUND(I180*H180,2)</f>
        <v>0</v>
      </c>
      <c r="K180" s="261" t="s">
        <v>21</v>
      </c>
      <c r="L180" s="266"/>
      <c r="M180" s="267" t="s">
        <v>21</v>
      </c>
      <c r="N180" s="268" t="s">
        <v>42</v>
      </c>
      <c r="O180" s="47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AR180" s="24" t="s">
        <v>193</v>
      </c>
      <c r="AT180" s="24" t="s">
        <v>189</v>
      </c>
      <c r="AU180" s="24" t="s">
        <v>71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79</v>
      </c>
      <c r="BK180" s="244">
        <f>ROUND(I180*H180,2)</f>
        <v>0</v>
      </c>
      <c r="BL180" s="24" t="s">
        <v>158</v>
      </c>
      <c r="BM180" s="24" t="s">
        <v>843</v>
      </c>
    </row>
    <row r="181" spans="2:51" s="12" customFormat="1" ht="13.5">
      <c r="B181" s="248"/>
      <c r="C181" s="249"/>
      <c r="D181" s="245" t="s">
        <v>162</v>
      </c>
      <c r="E181" s="250" t="s">
        <v>21</v>
      </c>
      <c r="F181" s="251" t="s">
        <v>844</v>
      </c>
      <c r="G181" s="249"/>
      <c r="H181" s="252">
        <v>0.08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162</v>
      </c>
      <c r="AU181" s="258" t="s">
        <v>71</v>
      </c>
      <c r="AV181" s="12" t="s">
        <v>81</v>
      </c>
      <c r="AW181" s="12" t="s">
        <v>35</v>
      </c>
      <c r="AX181" s="12" t="s">
        <v>71</v>
      </c>
      <c r="AY181" s="258" t="s">
        <v>151</v>
      </c>
    </row>
    <row r="182" spans="2:51" s="14" customFormat="1" ht="13.5">
      <c r="B182" s="283"/>
      <c r="C182" s="284"/>
      <c r="D182" s="245" t="s">
        <v>162</v>
      </c>
      <c r="E182" s="285" t="s">
        <v>21</v>
      </c>
      <c r="F182" s="286" t="s">
        <v>430</v>
      </c>
      <c r="G182" s="284"/>
      <c r="H182" s="287">
        <v>0.08</v>
      </c>
      <c r="I182" s="288"/>
      <c r="J182" s="284"/>
      <c r="K182" s="284"/>
      <c r="L182" s="289"/>
      <c r="M182" s="290"/>
      <c r="N182" s="291"/>
      <c r="O182" s="291"/>
      <c r="P182" s="291"/>
      <c r="Q182" s="291"/>
      <c r="R182" s="291"/>
      <c r="S182" s="291"/>
      <c r="T182" s="292"/>
      <c r="AT182" s="293" t="s">
        <v>162</v>
      </c>
      <c r="AU182" s="293" t="s">
        <v>71</v>
      </c>
      <c r="AV182" s="14" t="s">
        <v>158</v>
      </c>
      <c r="AW182" s="14" t="s">
        <v>35</v>
      </c>
      <c r="AX182" s="14" t="s">
        <v>79</v>
      </c>
      <c r="AY182" s="293" t="s">
        <v>151</v>
      </c>
    </row>
    <row r="183" spans="2:65" s="1" customFormat="1" ht="16.5" customHeight="1">
      <c r="B183" s="46"/>
      <c r="C183" s="233" t="s">
        <v>597</v>
      </c>
      <c r="D183" s="233" t="s">
        <v>153</v>
      </c>
      <c r="E183" s="234" t="s">
        <v>179</v>
      </c>
      <c r="F183" s="235" t="s">
        <v>845</v>
      </c>
      <c r="G183" s="236" t="s">
        <v>846</v>
      </c>
      <c r="H183" s="237">
        <v>50</v>
      </c>
      <c r="I183" s="238"/>
      <c r="J183" s="239">
        <f>ROUND(I183*H183,2)</f>
        <v>0</v>
      </c>
      <c r="K183" s="235" t="s">
        <v>21</v>
      </c>
      <c r="L183" s="72"/>
      <c r="M183" s="240" t="s">
        <v>21</v>
      </c>
      <c r="N183" s="241" t="s">
        <v>42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71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79</v>
      </c>
      <c r="BK183" s="244">
        <f>ROUND(I183*H183,2)</f>
        <v>0</v>
      </c>
      <c r="BL183" s="24" t="s">
        <v>158</v>
      </c>
      <c r="BM183" s="24" t="s">
        <v>847</v>
      </c>
    </row>
    <row r="184" spans="2:65" s="1" customFormat="1" ht="16.5" customHeight="1">
      <c r="B184" s="46"/>
      <c r="C184" s="233" t="s">
        <v>604</v>
      </c>
      <c r="D184" s="233" t="s">
        <v>153</v>
      </c>
      <c r="E184" s="234" t="s">
        <v>188</v>
      </c>
      <c r="F184" s="235" t="s">
        <v>848</v>
      </c>
      <c r="G184" s="236" t="s">
        <v>849</v>
      </c>
      <c r="H184" s="237">
        <v>4</v>
      </c>
      <c r="I184" s="238"/>
      <c r="J184" s="239">
        <f>ROUND(I184*H184,2)</f>
        <v>0</v>
      </c>
      <c r="K184" s="235" t="s">
        <v>21</v>
      </c>
      <c r="L184" s="72"/>
      <c r="M184" s="240" t="s">
        <v>21</v>
      </c>
      <c r="N184" s="241" t="s">
        <v>42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71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79</v>
      </c>
      <c r="BK184" s="244">
        <f>ROUND(I184*H184,2)</f>
        <v>0</v>
      </c>
      <c r="BL184" s="24" t="s">
        <v>158</v>
      </c>
      <c r="BM184" s="24" t="s">
        <v>850</v>
      </c>
    </row>
    <row r="185" spans="2:65" s="1" customFormat="1" ht="16.5" customHeight="1">
      <c r="B185" s="46"/>
      <c r="C185" s="233" t="s">
        <v>610</v>
      </c>
      <c r="D185" s="233" t="s">
        <v>153</v>
      </c>
      <c r="E185" s="234" t="s">
        <v>193</v>
      </c>
      <c r="F185" s="235" t="s">
        <v>851</v>
      </c>
      <c r="G185" s="236" t="s">
        <v>852</v>
      </c>
      <c r="H185" s="237">
        <v>4.463</v>
      </c>
      <c r="I185" s="238"/>
      <c r="J185" s="239">
        <f>ROUND(I185*H185,2)</f>
        <v>0</v>
      </c>
      <c r="K185" s="235" t="s">
        <v>21</v>
      </c>
      <c r="L185" s="72"/>
      <c r="M185" s="240" t="s">
        <v>21</v>
      </c>
      <c r="N185" s="241" t="s">
        <v>42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71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79</v>
      </c>
      <c r="BK185" s="244">
        <f>ROUND(I185*H185,2)</f>
        <v>0</v>
      </c>
      <c r="BL185" s="24" t="s">
        <v>158</v>
      </c>
      <c r="BM185" s="24" t="s">
        <v>853</v>
      </c>
    </row>
    <row r="186" spans="2:51" s="12" customFormat="1" ht="13.5">
      <c r="B186" s="248"/>
      <c r="C186" s="249"/>
      <c r="D186" s="245" t="s">
        <v>162</v>
      </c>
      <c r="E186" s="250" t="s">
        <v>21</v>
      </c>
      <c r="F186" s="251" t="s">
        <v>854</v>
      </c>
      <c r="G186" s="249"/>
      <c r="H186" s="252">
        <v>4.463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162</v>
      </c>
      <c r="AU186" s="258" t="s">
        <v>71</v>
      </c>
      <c r="AV186" s="12" t="s">
        <v>81</v>
      </c>
      <c r="AW186" s="12" t="s">
        <v>35</v>
      </c>
      <c r="AX186" s="12" t="s">
        <v>71</v>
      </c>
      <c r="AY186" s="258" t="s">
        <v>151</v>
      </c>
    </row>
    <row r="187" spans="2:51" s="14" customFormat="1" ht="13.5">
      <c r="B187" s="283"/>
      <c r="C187" s="284"/>
      <c r="D187" s="245" t="s">
        <v>162</v>
      </c>
      <c r="E187" s="285" t="s">
        <v>21</v>
      </c>
      <c r="F187" s="286" t="s">
        <v>430</v>
      </c>
      <c r="G187" s="284"/>
      <c r="H187" s="287">
        <v>4.463</v>
      </c>
      <c r="I187" s="288"/>
      <c r="J187" s="284"/>
      <c r="K187" s="284"/>
      <c r="L187" s="289"/>
      <c r="M187" s="290"/>
      <c r="N187" s="291"/>
      <c r="O187" s="291"/>
      <c r="P187" s="291"/>
      <c r="Q187" s="291"/>
      <c r="R187" s="291"/>
      <c r="S187" s="291"/>
      <c r="T187" s="292"/>
      <c r="AT187" s="293" t="s">
        <v>162</v>
      </c>
      <c r="AU187" s="293" t="s">
        <v>71</v>
      </c>
      <c r="AV187" s="14" t="s">
        <v>158</v>
      </c>
      <c r="AW187" s="14" t="s">
        <v>35</v>
      </c>
      <c r="AX187" s="14" t="s">
        <v>79</v>
      </c>
      <c r="AY187" s="293" t="s">
        <v>151</v>
      </c>
    </row>
    <row r="188" spans="2:65" s="1" customFormat="1" ht="16.5" customHeight="1">
      <c r="B188" s="46"/>
      <c r="C188" s="233" t="s">
        <v>618</v>
      </c>
      <c r="D188" s="233" t="s">
        <v>153</v>
      </c>
      <c r="E188" s="234" t="s">
        <v>855</v>
      </c>
      <c r="F188" s="235" t="s">
        <v>856</v>
      </c>
      <c r="G188" s="236" t="s">
        <v>849</v>
      </c>
      <c r="H188" s="237">
        <v>6</v>
      </c>
      <c r="I188" s="238"/>
      <c r="J188" s="239">
        <f>ROUND(I188*H188,2)</f>
        <v>0</v>
      </c>
      <c r="K188" s="235" t="s">
        <v>21</v>
      </c>
      <c r="L188" s="72"/>
      <c r="M188" s="240" t="s">
        <v>21</v>
      </c>
      <c r="N188" s="241" t="s">
        <v>42</v>
      </c>
      <c r="O188" s="47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AR188" s="24" t="s">
        <v>158</v>
      </c>
      <c r="AT188" s="24" t="s">
        <v>153</v>
      </c>
      <c r="AU188" s="24" t="s">
        <v>71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79</v>
      </c>
      <c r="BK188" s="244">
        <f>ROUND(I188*H188,2)</f>
        <v>0</v>
      </c>
      <c r="BL188" s="24" t="s">
        <v>158</v>
      </c>
      <c r="BM188" s="24" t="s">
        <v>857</v>
      </c>
    </row>
    <row r="189" spans="2:65" s="1" customFormat="1" ht="16.5" customHeight="1">
      <c r="B189" s="46"/>
      <c r="C189" s="259" t="s">
        <v>620</v>
      </c>
      <c r="D189" s="259" t="s">
        <v>189</v>
      </c>
      <c r="E189" s="260" t="s">
        <v>858</v>
      </c>
      <c r="F189" s="261" t="s">
        <v>859</v>
      </c>
      <c r="G189" s="262" t="s">
        <v>687</v>
      </c>
      <c r="H189" s="263">
        <v>2</v>
      </c>
      <c r="I189" s="264"/>
      <c r="J189" s="265">
        <f>ROUND(I189*H189,2)</f>
        <v>0</v>
      </c>
      <c r="K189" s="261" t="s">
        <v>21</v>
      </c>
      <c r="L189" s="266"/>
      <c r="M189" s="267" t="s">
        <v>21</v>
      </c>
      <c r="N189" s="268" t="s">
        <v>42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193</v>
      </c>
      <c r="AT189" s="24" t="s">
        <v>189</v>
      </c>
      <c r="AU189" s="24" t="s">
        <v>71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79</v>
      </c>
      <c r="BK189" s="244">
        <f>ROUND(I189*H189,2)</f>
        <v>0</v>
      </c>
      <c r="BL189" s="24" t="s">
        <v>158</v>
      </c>
      <c r="BM189" s="24" t="s">
        <v>860</v>
      </c>
    </row>
    <row r="190" spans="2:47" s="1" customFormat="1" ht="13.5">
      <c r="B190" s="46"/>
      <c r="C190" s="74"/>
      <c r="D190" s="245" t="s">
        <v>160</v>
      </c>
      <c r="E190" s="74"/>
      <c r="F190" s="246" t="s">
        <v>861</v>
      </c>
      <c r="G190" s="74"/>
      <c r="H190" s="74"/>
      <c r="I190" s="203"/>
      <c r="J190" s="74"/>
      <c r="K190" s="74"/>
      <c r="L190" s="72"/>
      <c r="M190" s="247"/>
      <c r="N190" s="47"/>
      <c r="O190" s="47"/>
      <c r="P190" s="47"/>
      <c r="Q190" s="47"/>
      <c r="R190" s="47"/>
      <c r="S190" s="47"/>
      <c r="T190" s="95"/>
      <c r="AT190" s="24" t="s">
        <v>160</v>
      </c>
      <c r="AU190" s="24" t="s">
        <v>71</v>
      </c>
    </row>
    <row r="191" spans="2:65" s="1" customFormat="1" ht="16.5" customHeight="1">
      <c r="B191" s="46"/>
      <c r="C191" s="259" t="s">
        <v>624</v>
      </c>
      <c r="D191" s="259" t="s">
        <v>189</v>
      </c>
      <c r="E191" s="260" t="s">
        <v>862</v>
      </c>
      <c r="F191" s="261" t="s">
        <v>863</v>
      </c>
      <c r="G191" s="262" t="s">
        <v>687</v>
      </c>
      <c r="H191" s="263">
        <v>2</v>
      </c>
      <c r="I191" s="264"/>
      <c r="J191" s="265">
        <f>ROUND(I191*H191,2)</f>
        <v>0</v>
      </c>
      <c r="K191" s="261" t="s">
        <v>21</v>
      </c>
      <c r="L191" s="266"/>
      <c r="M191" s="267" t="s">
        <v>21</v>
      </c>
      <c r="N191" s="268" t="s">
        <v>42</v>
      </c>
      <c r="O191" s="47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AR191" s="24" t="s">
        <v>193</v>
      </c>
      <c r="AT191" s="24" t="s">
        <v>189</v>
      </c>
      <c r="AU191" s="24" t="s">
        <v>71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79</v>
      </c>
      <c r="BK191" s="244">
        <f>ROUND(I191*H191,2)</f>
        <v>0</v>
      </c>
      <c r="BL191" s="24" t="s">
        <v>158</v>
      </c>
      <c r="BM191" s="24" t="s">
        <v>864</v>
      </c>
    </row>
    <row r="192" spans="2:65" s="1" customFormat="1" ht="16.5" customHeight="1">
      <c r="B192" s="46"/>
      <c r="C192" s="233" t="s">
        <v>626</v>
      </c>
      <c r="D192" s="233" t="s">
        <v>153</v>
      </c>
      <c r="E192" s="234" t="s">
        <v>204</v>
      </c>
      <c r="F192" s="235" t="s">
        <v>865</v>
      </c>
      <c r="G192" s="236" t="s">
        <v>189</v>
      </c>
      <c r="H192" s="237">
        <v>20</v>
      </c>
      <c r="I192" s="238"/>
      <c r="J192" s="239">
        <f>ROUND(I192*H192,2)</f>
        <v>0</v>
      </c>
      <c r="K192" s="235" t="s">
        <v>21</v>
      </c>
      <c r="L192" s="72"/>
      <c r="M192" s="240" t="s">
        <v>21</v>
      </c>
      <c r="N192" s="241" t="s">
        <v>42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158</v>
      </c>
      <c r="AT192" s="24" t="s">
        <v>153</v>
      </c>
      <c r="AU192" s="24" t="s">
        <v>71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79</v>
      </c>
      <c r="BK192" s="244">
        <f>ROUND(I192*H192,2)</f>
        <v>0</v>
      </c>
      <c r="BL192" s="24" t="s">
        <v>158</v>
      </c>
      <c r="BM192" s="24" t="s">
        <v>866</v>
      </c>
    </row>
    <row r="193" spans="2:65" s="1" customFormat="1" ht="16.5" customHeight="1">
      <c r="B193" s="46"/>
      <c r="C193" s="233" t="s">
        <v>631</v>
      </c>
      <c r="D193" s="233" t="s">
        <v>153</v>
      </c>
      <c r="E193" s="234" t="s">
        <v>867</v>
      </c>
      <c r="F193" s="235" t="s">
        <v>868</v>
      </c>
      <c r="G193" s="236" t="s">
        <v>727</v>
      </c>
      <c r="H193" s="237">
        <v>9.825</v>
      </c>
      <c r="I193" s="238"/>
      <c r="J193" s="239">
        <f>ROUND(I193*H193,2)</f>
        <v>0</v>
      </c>
      <c r="K193" s="235" t="s">
        <v>21</v>
      </c>
      <c r="L193" s="72"/>
      <c r="M193" s="240" t="s">
        <v>21</v>
      </c>
      <c r="N193" s="241" t="s">
        <v>42</v>
      </c>
      <c r="O193" s="47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AR193" s="24" t="s">
        <v>158</v>
      </c>
      <c r="AT193" s="24" t="s">
        <v>153</v>
      </c>
      <c r="AU193" s="24" t="s">
        <v>71</v>
      </c>
      <c r="AY193" s="24" t="s">
        <v>151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24" t="s">
        <v>79</v>
      </c>
      <c r="BK193" s="244">
        <f>ROUND(I193*H193,2)</f>
        <v>0</v>
      </c>
      <c r="BL193" s="24" t="s">
        <v>158</v>
      </c>
      <c r="BM193" s="24" t="s">
        <v>869</v>
      </c>
    </row>
    <row r="194" spans="2:51" s="12" customFormat="1" ht="13.5">
      <c r="B194" s="248"/>
      <c r="C194" s="249"/>
      <c r="D194" s="245" t="s">
        <v>162</v>
      </c>
      <c r="E194" s="250" t="s">
        <v>21</v>
      </c>
      <c r="F194" s="251" t="s">
        <v>870</v>
      </c>
      <c r="G194" s="249"/>
      <c r="H194" s="252">
        <v>9.825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162</v>
      </c>
      <c r="AU194" s="258" t="s">
        <v>71</v>
      </c>
      <c r="AV194" s="12" t="s">
        <v>81</v>
      </c>
      <c r="AW194" s="12" t="s">
        <v>35</v>
      </c>
      <c r="AX194" s="12" t="s">
        <v>71</v>
      </c>
      <c r="AY194" s="258" t="s">
        <v>151</v>
      </c>
    </row>
    <row r="195" spans="2:51" s="14" customFormat="1" ht="13.5">
      <c r="B195" s="283"/>
      <c r="C195" s="284"/>
      <c r="D195" s="245" t="s">
        <v>162</v>
      </c>
      <c r="E195" s="285" t="s">
        <v>21</v>
      </c>
      <c r="F195" s="286" t="s">
        <v>430</v>
      </c>
      <c r="G195" s="284"/>
      <c r="H195" s="287">
        <v>9.825</v>
      </c>
      <c r="I195" s="288"/>
      <c r="J195" s="284"/>
      <c r="K195" s="284"/>
      <c r="L195" s="289"/>
      <c r="M195" s="290"/>
      <c r="N195" s="291"/>
      <c r="O195" s="291"/>
      <c r="P195" s="291"/>
      <c r="Q195" s="291"/>
      <c r="R195" s="291"/>
      <c r="S195" s="291"/>
      <c r="T195" s="292"/>
      <c r="AT195" s="293" t="s">
        <v>162</v>
      </c>
      <c r="AU195" s="293" t="s">
        <v>71</v>
      </c>
      <c r="AV195" s="14" t="s">
        <v>158</v>
      </c>
      <c r="AW195" s="14" t="s">
        <v>35</v>
      </c>
      <c r="AX195" s="14" t="s">
        <v>79</v>
      </c>
      <c r="AY195" s="293" t="s">
        <v>151</v>
      </c>
    </row>
    <row r="196" spans="2:65" s="1" customFormat="1" ht="16.5" customHeight="1">
      <c r="B196" s="46"/>
      <c r="C196" s="233" t="s">
        <v>635</v>
      </c>
      <c r="D196" s="233" t="s">
        <v>153</v>
      </c>
      <c r="E196" s="234" t="s">
        <v>871</v>
      </c>
      <c r="F196" s="235" t="s">
        <v>872</v>
      </c>
      <c r="G196" s="236" t="s">
        <v>687</v>
      </c>
      <c r="H196" s="237">
        <v>4</v>
      </c>
      <c r="I196" s="238"/>
      <c r="J196" s="239">
        <f>ROUND(I196*H196,2)</f>
        <v>0</v>
      </c>
      <c r="K196" s="235" t="s">
        <v>21</v>
      </c>
      <c r="L196" s="72"/>
      <c r="M196" s="240" t="s">
        <v>21</v>
      </c>
      <c r="N196" s="241" t="s">
        <v>42</v>
      </c>
      <c r="O196" s="47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AR196" s="24" t="s">
        <v>158</v>
      </c>
      <c r="AT196" s="24" t="s">
        <v>153</v>
      </c>
      <c r="AU196" s="24" t="s">
        <v>71</v>
      </c>
      <c r="AY196" s="24" t="s">
        <v>151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79</v>
      </c>
      <c r="BK196" s="244">
        <f>ROUND(I196*H196,2)</f>
        <v>0</v>
      </c>
      <c r="BL196" s="24" t="s">
        <v>158</v>
      </c>
      <c r="BM196" s="24" t="s">
        <v>873</v>
      </c>
    </row>
    <row r="197" spans="2:65" s="1" customFormat="1" ht="16.5" customHeight="1">
      <c r="B197" s="46"/>
      <c r="C197" s="259" t="s">
        <v>639</v>
      </c>
      <c r="D197" s="259" t="s">
        <v>189</v>
      </c>
      <c r="E197" s="260" t="s">
        <v>874</v>
      </c>
      <c r="F197" s="261" t="s">
        <v>875</v>
      </c>
      <c r="G197" s="262" t="s">
        <v>687</v>
      </c>
      <c r="H197" s="263">
        <v>4</v>
      </c>
      <c r="I197" s="264"/>
      <c r="J197" s="265">
        <f>ROUND(I197*H197,2)</f>
        <v>0</v>
      </c>
      <c r="K197" s="261" t="s">
        <v>21</v>
      </c>
      <c r="L197" s="266"/>
      <c r="M197" s="267" t="s">
        <v>21</v>
      </c>
      <c r="N197" s="268" t="s">
        <v>42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193</v>
      </c>
      <c r="AT197" s="24" t="s">
        <v>189</v>
      </c>
      <c r="AU197" s="24" t="s">
        <v>71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79</v>
      </c>
      <c r="BK197" s="244">
        <f>ROUND(I197*H197,2)</f>
        <v>0</v>
      </c>
      <c r="BL197" s="24" t="s">
        <v>158</v>
      </c>
      <c r="BM197" s="24" t="s">
        <v>876</v>
      </c>
    </row>
    <row r="198" spans="2:65" s="1" customFormat="1" ht="16.5" customHeight="1">
      <c r="B198" s="46"/>
      <c r="C198" s="259" t="s">
        <v>645</v>
      </c>
      <c r="D198" s="259" t="s">
        <v>189</v>
      </c>
      <c r="E198" s="260" t="s">
        <v>877</v>
      </c>
      <c r="F198" s="261" t="s">
        <v>878</v>
      </c>
      <c r="G198" s="262" t="s">
        <v>879</v>
      </c>
      <c r="H198" s="263">
        <v>0.04</v>
      </c>
      <c r="I198" s="264"/>
      <c r="J198" s="265">
        <f>ROUND(I198*H198,2)</f>
        <v>0</v>
      </c>
      <c r="K198" s="261" t="s">
        <v>21</v>
      </c>
      <c r="L198" s="266"/>
      <c r="M198" s="267" t="s">
        <v>21</v>
      </c>
      <c r="N198" s="268" t="s">
        <v>42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193</v>
      </c>
      <c r="AT198" s="24" t="s">
        <v>189</v>
      </c>
      <c r="AU198" s="24" t="s">
        <v>71</v>
      </c>
      <c r="AY198" s="24" t="s">
        <v>151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79</v>
      </c>
      <c r="BK198" s="244">
        <f>ROUND(I198*H198,2)</f>
        <v>0</v>
      </c>
      <c r="BL198" s="24" t="s">
        <v>158</v>
      </c>
      <c r="BM198" s="24" t="s">
        <v>880</v>
      </c>
    </row>
    <row r="199" spans="2:51" s="12" customFormat="1" ht="13.5">
      <c r="B199" s="248"/>
      <c r="C199" s="249"/>
      <c r="D199" s="245" t="s">
        <v>162</v>
      </c>
      <c r="E199" s="250" t="s">
        <v>21</v>
      </c>
      <c r="F199" s="251" t="s">
        <v>881</v>
      </c>
      <c r="G199" s="249"/>
      <c r="H199" s="252">
        <v>0.04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162</v>
      </c>
      <c r="AU199" s="258" t="s">
        <v>71</v>
      </c>
      <c r="AV199" s="12" t="s">
        <v>81</v>
      </c>
      <c r="AW199" s="12" t="s">
        <v>35</v>
      </c>
      <c r="AX199" s="12" t="s">
        <v>71</v>
      </c>
      <c r="AY199" s="258" t="s">
        <v>151</v>
      </c>
    </row>
    <row r="200" spans="2:51" s="14" customFormat="1" ht="13.5">
      <c r="B200" s="283"/>
      <c r="C200" s="284"/>
      <c r="D200" s="245" t="s">
        <v>162</v>
      </c>
      <c r="E200" s="285" t="s">
        <v>21</v>
      </c>
      <c r="F200" s="286" t="s">
        <v>430</v>
      </c>
      <c r="G200" s="284"/>
      <c r="H200" s="287">
        <v>0.04</v>
      </c>
      <c r="I200" s="288"/>
      <c r="J200" s="284"/>
      <c r="K200" s="284"/>
      <c r="L200" s="289"/>
      <c r="M200" s="296"/>
      <c r="N200" s="297"/>
      <c r="O200" s="297"/>
      <c r="P200" s="297"/>
      <c r="Q200" s="297"/>
      <c r="R200" s="297"/>
      <c r="S200" s="297"/>
      <c r="T200" s="298"/>
      <c r="AT200" s="293" t="s">
        <v>162</v>
      </c>
      <c r="AU200" s="293" t="s">
        <v>71</v>
      </c>
      <c r="AV200" s="14" t="s">
        <v>158</v>
      </c>
      <c r="AW200" s="14" t="s">
        <v>35</v>
      </c>
      <c r="AX200" s="14" t="s">
        <v>79</v>
      </c>
      <c r="AY200" s="293" t="s">
        <v>151</v>
      </c>
    </row>
    <row r="201" spans="2:12" s="1" customFormat="1" ht="6.95" customHeight="1">
      <c r="B201" s="67"/>
      <c r="C201" s="68"/>
      <c r="D201" s="68"/>
      <c r="E201" s="68"/>
      <c r="F201" s="68"/>
      <c r="G201" s="68"/>
      <c r="H201" s="68"/>
      <c r="I201" s="178"/>
      <c r="J201" s="68"/>
      <c r="K201" s="68"/>
      <c r="L201" s="72"/>
    </row>
  </sheetData>
  <sheetProtection password="CC35" sheet="1" objects="1" scenarios="1" formatColumns="0" formatRows="0" autoFilter="0"/>
  <autoFilter ref="C81:K20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116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683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684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882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29</v>
      </c>
      <c r="G14" s="47"/>
      <c r="H14" s="47"/>
      <c r="I14" s="158" t="s">
        <v>25</v>
      </c>
      <c r="J14" s="159" t="str">
        <f>'Rekapitulace stavby'!AN8</f>
        <v>30. 1. 2018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MACÁN PROJEKCE DS s.r.o.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37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39</v>
      </c>
      <c r="G31" s="47"/>
      <c r="H31" s="47"/>
      <c r="I31" s="168" t="s">
        <v>38</v>
      </c>
      <c r="J31" s="52" t="s">
        <v>40</v>
      </c>
      <c r="K31" s="51"/>
    </row>
    <row r="32" spans="2:11" s="1" customFormat="1" ht="14.4" customHeight="1">
      <c r="B32" s="46"/>
      <c r="C32" s="47"/>
      <c r="D32" s="55" t="s">
        <v>41</v>
      </c>
      <c r="E32" s="55" t="s">
        <v>42</v>
      </c>
      <c r="F32" s="169">
        <f>ROUND(SUM(BE82:BE201),2)</f>
        <v>0</v>
      </c>
      <c r="G32" s="47"/>
      <c r="H32" s="47"/>
      <c r="I32" s="170">
        <v>0.21</v>
      </c>
      <c r="J32" s="169">
        <f>ROUND(ROUND((SUM(BE82:BE201)),2)*I32,2)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43</v>
      </c>
      <c r="F33" s="169">
        <f>ROUND(SUM(BF82:BF201),2)</f>
        <v>0</v>
      </c>
      <c r="G33" s="47"/>
      <c r="H33" s="47"/>
      <c r="I33" s="170">
        <v>0.15</v>
      </c>
      <c r="J33" s="169">
        <f>ROUND(ROUND((SUM(BF82:BF201)),2)*I33,2)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69">
        <f>ROUND(SUM(BG82:BG201),2)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45</v>
      </c>
      <c r="F35" s="169">
        <f>ROUND(SUM(BH82:BH201),2)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46</v>
      </c>
      <c r="F36" s="169">
        <f>ROUND(SUM(BI82:BI201),2)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47</v>
      </c>
      <c r="E38" s="98"/>
      <c r="F38" s="98"/>
      <c r="G38" s="173" t="s">
        <v>48</v>
      </c>
      <c r="H38" s="174" t="s">
        <v>49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II/186 KLATOVY - PLÁNICKÁ ULICE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116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683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684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01 - 01 - přechod Jiráskova u hradeb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30. 1. 2018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33</v>
      </c>
      <c r="J55" s="44" t="str">
        <f>E23</f>
        <v>MACÁN PROJEKCE DS s.r.o.</v>
      </c>
      <c r="K55" s="51"/>
    </row>
    <row r="56" spans="2:11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121</v>
      </c>
      <c r="D58" s="171"/>
      <c r="E58" s="171"/>
      <c r="F58" s="171"/>
      <c r="G58" s="171"/>
      <c r="H58" s="171"/>
      <c r="I58" s="185"/>
      <c r="J58" s="186" t="s">
        <v>122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123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124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II/186 KLATOVY - PLÁNICKÁ ULICE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116</v>
      </c>
      <c r="D71" s="294"/>
      <c r="E71" s="294"/>
      <c r="F71" s="294"/>
      <c r="G71" s="294"/>
      <c r="H71" s="294"/>
      <c r="I71" s="148"/>
      <c r="J71" s="294"/>
      <c r="K71" s="294"/>
      <c r="L71" s="295"/>
    </row>
    <row r="72" spans="2:12" s="1" customFormat="1" ht="16.5" customHeight="1">
      <c r="B72" s="46"/>
      <c r="C72" s="74"/>
      <c r="D72" s="74"/>
      <c r="E72" s="204" t="s">
        <v>683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684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>01 - 01 - přechod Jiráskova u hradeb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205" t="str">
        <f>F14</f>
        <v xml:space="preserve"> </v>
      </c>
      <c r="G76" s="74"/>
      <c r="H76" s="74"/>
      <c r="I76" s="206" t="s">
        <v>25</v>
      </c>
      <c r="J76" s="85" t="str">
        <f>IF(J14="","",J14)</f>
        <v>30. 1. 2018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205" t="str">
        <f>E17</f>
        <v xml:space="preserve"> </v>
      </c>
      <c r="G78" s="74"/>
      <c r="H78" s="74"/>
      <c r="I78" s="206" t="s">
        <v>33</v>
      </c>
      <c r="J78" s="205" t="str">
        <f>E23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205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7"/>
      <c r="C81" s="208" t="s">
        <v>136</v>
      </c>
      <c r="D81" s="209" t="s">
        <v>56</v>
      </c>
      <c r="E81" s="209" t="s">
        <v>52</v>
      </c>
      <c r="F81" s="209" t="s">
        <v>137</v>
      </c>
      <c r="G81" s="209" t="s">
        <v>138</v>
      </c>
      <c r="H81" s="209" t="s">
        <v>139</v>
      </c>
      <c r="I81" s="210" t="s">
        <v>140</v>
      </c>
      <c r="J81" s="209" t="s">
        <v>122</v>
      </c>
      <c r="K81" s="211" t="s">
        <v>141</v>
      </c>
      <c r="L81" s="212"/>
      <c r="M81" s="102" t="s">
        <v>142</v>
      </c>
      <c r="N81" s="103" t="s">
        <v>41</v>
      </c>
      <c r="O81" s="103" t="s">
        <v>143</v>
      </c>
      <c r="P81" s="103" t="s">
        <v>144</v>
      </c>
      <c r="Q81" s="103" t="s">
        <v>145</v>
      </c>
      <c r="R81" s="103" t="s">
        <v>146</v>
      </c>
      <c r="S81" s="103" t="s">
        <v>147</v>
      </c>
      <c r="T81" s="104" t="s">
        <v>148</v>
      </c>
    </row>
    <row r="82" spans="2:63" s="1" customFormat="1" ht="29.25" customHeight="1">
      <c r="B82" s="46"/>
      <c r="C82" s="108" t="s">
        <v>123</v>
      </c>
      <c r="D82" s="74"/>
      <c r="E82" s="74"/>
      <c r="F82" s="74"/>
      <c r="G82" s="74"/>
      <c r="H82" s="74"/>
      <c r="I82" s="203"/>
      <c r="J82" s="213">
        <f>BK82</f>
        <v>0</v>
      </c>
      <c r="K82" s="74"/>
      <c r="L82" s="72"/>
      <c r="M82" s="105"/>
      <c r="N82" s="106"/>
      <c r="O82" s="106"/>
      <c r="P82" s="214">
        <f>SUM(P83:P201)</f>
        <v>0</v>
      </c>
      <c r="Q82" s="106"/>
      <c r="R82" s="214">
        <f>SUM(R83:R201)</f>
        <v>0</v>
      </c>
      <c r="S82" s="106"/>
      <c r="T82" s="215">
        <f>SUM(T83:T201)</f>
        <v>0</v>
      </c>
      <c r="AT82" s="24" t="s">
        <v>70</v>
      </c>
      <c r="AU82" s="24" t="s">
        <v>124</v>
      </c>
      <c r="BK82" s="216">
        <f>SUM(BK83:BK201)</f>
        <v>0</v>
      </c>
    </row>
    <row r="83" spans="2:65" s="1" customFormat="1" ht="16.5" customHeight="1">
      <c r="B83" s="46"/>
      <c r="C83" s="233" t="s">
        <v>79</v>
      </c>
      <c r="D83" s="233" t="s">
        <v>153</v>
      </c>
      <c r="E83" s="234" t="s">
        <v>210</v>
      </c>
      <c r="F83" s="235" t="s">
        <v>686</v>
      </c>
      <c r="G83" s="236" t="s">
        <v>687</v>
      </c>
      <c r="H83" s="237">
        <v>2</v>
      </c>
      <c r="I83" s="238"/>
      <c r="J83" s="239">
        <f>ROUND(I83*H83,2)</f>
        <v>0</v>
      </c>
      <c r="K83" s="235" t="s">
        <v>21</v>
      </c>
      <c r="L83" s="72"/>
      <c r="M83" s="240" t="s">
        <v>21</v>
      </c>
      <c r="N83" s="241" t="s">
        <v>42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71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79</v>
      </c>
      <c r="BK83" s="244">
        <f>ROUND(I83*H83,2)</f>
        <v>0</v>
      </c>
      <c r="BL83" s="24" t="s">
        <v>158</v>
      </c>
      <c r="BM83" s="24" t="s">
        <v>81</v>
      </c>
    </row>
    <row r="84" spans="2:65" s="1" customFormat="1" ht="16.5" customHeight="1">
      <c r="B84" s="46"/>
      <c r="C84" s="233" t="s">
        <v>81</v>
      </c>
      <c r="D84" s="233" t="s">
        <v>153</v>
      </c>
      <c r="E84" s="234" t="s">
        <v>81</v>
      </c>
      <c r="F84" s="235" t="s">
        <v>690</v>
      </c>
      <c r="G84" s="236" t="s">
        <v>687</v>
      </c>
      <c r="H84" s="237">
        <v>2</v>
      </c>
      <c r="I84" s="238"/>
      <c r="J84" s="239">
        <f>ROUND(I84*H84,2)</f>
        <v>0</v>
      </c>
      <c r="K84" s="235" t="s">
        <v>21</v>
      </c>
      <c r="L84" s="72"/>
      <c r="M84" s="240" t="s">
        <v>21</v>
      </c>
      <c r="N84" s="241" t="s">
        <v>42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71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79</v>
      </c>
      <c r="BK84" s="244">
        <f>ROUND(I84*H84,2)</f>
        <v>0</v>
      </c>
      <c r="BL84" s="24" t="s">
        <v>158</v>
      </c>
      <c r="BM84" s="24" t="s">
        <v>158</v>
      </c>
    </row>
    <row r="85" spans="2:65" s="1" customFormat="1" ht="16.5" customHeight="1">
      <c r="B85" s="46"/>
      <c r="C85" s="259" t="s">
        <v>168</v>
      </c>
      <c r="D85" s="259" t="s">
        <v>189</v>
      </c>
      <c r="E85" s="260" t="s">
        <v>883</v>
      </c>
      <c r="F85" s="261" t="s">
        <v>884</v>
      </c>
      <c r="G85" s="262" t="s">
        <v>687</v>
      </c>
      <c r="H85" s="263">
        <v>1</v>
      </c>
      <c r="I85" s="264"/>
      <c r="J85" s="265">
        <f>ROUND(I85*H85,2)</f>
        <v>0</v>
      </c>
      <c r="K85" s="261" t="s">
        <v>21</v>
      </c>
      <c r="L85" s="266"/>
      <c r="M85" s="267" t="s">
        <v>21</v>
      </c>
      <c r="N85" s="268" t="s">
        <v>42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193</v>
      </c>
      <c r="AT85" s="24" t="s">
        <v>189</v>
      </c>
      <c r="AU85" s="24" t="s">
        <v>71</v>
      </c>
      <c r="AY85" s="24" t="s">
        <v>151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79</v>
      </c>
      <c r="BK85" s="244">
        <f>ROUND(I85*H85,2)</f>
        <v>0</v>
      </c>
      <c r="BL85" s="24" t="s">
        <v>158</v>
      </c>
      <c r="BM85" s="24" t="s">
        <v>183</v>
      </c>
    </row>
    <row r="86" spans="2:65" s="1" customFormat="1" ht="16.5" customHeight="1">
      <c r="B86" s="46"/>
      <c r="C86" s="233" t="s">
        <v>158</v>
      </c>
      <c r="D86" s="233" t="s">
        <v>153</v>
      </c>
      <c r="E86" s="234" t="s">
        <v>168</v>
      </c>
      <c r="F86" s="235" t="s">
        <v>714</v>
      </c>
      <c r="G86" s="236" t="s">
        <v>687</v>
      </c>
      <c r="H86" s="237">
        <v>2</v>
      </c>
      <c r="I86" s="238"/>
      <c r="J86" s="239">
        <f>ROUND(I86*H86,2)</f>
        <v>0</v>
      </c>
      <c r="K86" s="235" t="s">
        <v>21</v>
      </c>
      <c r="L86" s="72"/>
      <c r="M86" s="240" t="s">
        <v>21</v>
      </c>
      <c r="N86" s="241" t="s">
        <v>42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158</v>
      </c>
      <c r="AT86" s="24" t="s">
        <v>153</v>
      </c>
      <c r="AU86" s="24" t="s">
        <v>71</v>
      </c>
      <c r="AY86" s="24" t="s">
        <v>151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79</v>
      </c>
      <c r="BK86" s="244">
        <f>ROUND(I86*H86,2)</f>
        <v>0</v>
      </c>
      <c r="BL86" s="24" t="s">
        <v>158</v>
      </c>
      <c r="BM86" s="24" t="s">
        <v>193</v>
      </c>
    </row>
    <row r="87" spans="2:65" s="1" customFormat="1" ht="16.5" customHeight="1">
      <c r="B87" s="46"/>
      <c r="C87" s="233" t="s">
        <v>179</v>
      </c>
      <c r="D87" s="233" t="s">
        <v>153</v>
      </c>
      <c r="E87" s="234" t="s">
        <v>158</v>
      </c>
      <c r="F87" s="235" t="s">
        <v>715</v>
      </c>
      <c r="G87" s="236" t="s">
        <v>189</v>
      </c>
      <c r="H87" s="237">
        <v>50</v>
      </c>
      <c r="I87" s="238"/>
      <c r="J87" s="239">
        <f>ROUND(I87*H87,2)</f>
        <v>0</v>
      </c>
      <c r="K87" s="235" t="s">
        <v>21</v>
      </c>
      <c r="L87" s="72"/>
      <c r="M87" s="240" t="s">
        <v>21</v>
      </c>
      <c r="N87" s="241" t="s">
        <v>42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158</v>
      </c>
      <c r="AT87" s="24" t="s">
        <v>153</v>
      </c>
      <c r="AU87" s="24" t="s">
        <v>71</v>
      </c>
      <c r="AY87" s="24" t="s">
        <v>151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79</v>
      </c>
      <c r="BK87" s="244">
        <f>ROUND(I87*H87,2)</f>
        <v>0</v>
      </c>
      <c r="BL87" s="24" t="s">
        <v>158</v>
      </c>
      <c r="BM87" s="24" t="s">
        <v>204</v>
      </c>
    </row>
    <row r="88" spans="2:65" s="1" customFormat="1" ht="16.5" customHeight="1">
      <c r="B88" s="46"/>
      <c r="C88" s="233" t="s">
        <v>183</v>
      </c>
      <c r="D88" s="233" t="s">
        <v>153</v>
      </c>
      <c r="E88" s="234" t="s">
        <v>716</v>
      </c>
      <c r="F88" s="235" t="s">
        <v>717</v>
      </c>
      <c r="G88" s="236" t="s">
        <v>189</v>
      </c>
      <c r="H88" s="237">
        <v>20</v>
      </c>
      <c r="I88" s="238"/>
      <c r="J88" s="239">
        <f>ROUND(I88*H88,2)</f>
        <v>0</v>
      </c>
      <c r="K88" s="235" t="s">
        <v>21</v>
      </c>
      <c r="L88" s="72"/>
      <c r="M88" s="240" t="s">
        <v>21</v>
      </c>
      <c r="N88" s="241" t="s">
        <v>42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158</v>
      </c>
      <c r="AT88" s="24" t="s">
        <v>153</v>
      </c>
      <c r="AU88" s="24" t="s">
        <v>71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79</v>
      </c>
      <c r="BK88" s="244">
        <f>ROUND(I88*H88,2)</f>
        <v>0</v>
      </c>
      <c r="BL88" s="24" t="s">
        <v>158</v>
      </c>
      <c r="BM88" s="24" t="s">
        <v>214</v>
      </c>
    </row>
    <row r="89" spans="2:65" s="1" customFormat="1" ht="16.5" customHeight="1">
      <c r="B89" s="46"/>
      <c r="C89" s="259" t="s">
        <v>188</v>
      </c>
      <c r="D89" s="259" t="s">
        <v>189</v>
      </c>
      <c r="E89" s="260" t="s">
        <v>718</v>
      </c>
      <c r="F89" s="261" t="s">
        <v>719</v>
      </c>
      <c r="G89" s="262" t="s">
        <v>189</v>
      </c>
      <c r="H89" s="263">
        <v>21</v>
      </c>
      <c r="I89" s="264"/>
      <c r="J89" s="265">
        <f>ROUND(I89*H89,2)</f>
        <v>0</v>
      </c>
      <c r="K89" s="261" t="s">
        <v>21</v>
      </c>
      <c r="L89" s="266"/>
      <c r="M89" s="267" t="s">
        <v>21</v>
      </c>
      <c r="N89" s="268" t="s">
        <v>42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193</v>
      </c>
      <c r="AT89" s="24" t="s">
        <v>189</v>
      </c>
      <c r="AU89" s="24" t="s">
        <v>71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79</v>
      </c>
      <c r="BK89" s="244">
        <f>ROUND(I89*H89,2)</f>
        <v>0</v>
      </c>
      <c r="BL89" s="24" t="s">
        <v>158</v>
      </c>
      <c r="BM89" s="24" t="s">
        <v>224</v>
      </c>
    </row>
    <row r="90" spans="2:51" s="12" customFormat="1" ht="13.5">
      <c r="B90" s="248"/>
      <c r="C90" s="249"/>
      <c r="D90" s="245" t="s">
        <v>162</v>
      </c>
      <c r="E90" s="250" t="s">
        <v>21</v>
      </c>
      <c r="F90" s="251" t="s">
        <v>885</v>
      </c>
      <c r="G90" s="249"/>
      <c r="H90" s="252">
        <v>21</v>
      </c>
      <c r="I90" s="253"/>
      <c r="J90" s="249"/>
      <c r="K90" s="249"/>
      <c r="L90" s="254"/>
      <c r="M90" s="255"/>
      <c r="N90" s="256"/>
      <c r="O90" s="256"/>
      <c r="P90" s="256"/>
      <c r="Q90" s="256"/>
      <c r="R90" s="256"/>
      <c r="S90" s="256"/>
      <c r="T90" s="257"/>
      <c r="AT90" s="258" t="s">
        <v>162</v>
      </c>
      <c r="AU90" s="258" t="s">
        <v>71</v>
      </c>
      <c r="AV90" s="12" t="s">
        <v>81</v>
      </c>
      <c r="AW90" s="12" t="s">
        <v>35</v>
      </c>
      <c r="AX90" s="12" t="s">
        <v>71</v>
      </c>
      <c r="AY90" s="258" t="s">
        <v>151</v>
      </c>
    </row>
    <row r="91" spans="2:51" s="14" customFormat="1" ht="13.5">
      <c r="B91" s="283"/>
      <c r="C91" s="284"/>
      <c r="D91" s="245" t="s">
        <v>162</v>
      </c>
      <c r="E91" s="285" t="s">
        <v>21</v>
      </c>
      <c r="F91" s="286" t="s">
        <v>430</v>
      </c>
      <c r="G91" s="284"/>
      <c r="H91" s="287">
        <v>21</v>
      </c>
      <c r="I91" s="288"/>
      <c r="J91" s="284"/>
      <c r="K91" s="284"/>
      <c r="L91" s="289"/>
      <c r="M91" s="290"/>
      <c r="N91" s="291"/>
      <c r="O91" s="291"/>
      <c r="P91" s="291"/>
      <c r="Q91" s="291"/>
      <c r="R91" s="291"/>
      <c r="S91" s="291"/>
      <c r="T91" s="292"/>
      <c r="AT91" s="293" t="s">
        <v>162</v>
      </c>
      <c r="AU91" s="293" t="s">
        <v>71</v>
      </c>
      <c r="AV91" s="14" t="s">
        <v>158</v>
      </c>
      <c r="AW91" s="14" t="s">
        <v>35</v>
      </c>
      <c r="AX91" s="14" t="s">
        <v>79</v>
      </c>
      <c r="AY91" s="293" t="s">
        <v>151</v>
      </c>
    </row>
    <row r="92" spans="2:65" s="1" customFormat="1" ht="16.5" customHeight="1">
      <c r="B92" s="46"/>
      <c r="C92" s="233" t="s">
        <v>193</v>
      </c>
      <c r="D92" s="233" t="s">
        <v>153</v>
      </c>
      <c r="E92" s="234" t="s">
        <v>721</v>
      </c>
      <c r="F92" s="235" t="s">
        <v>722</v>
      </c>
      <c r="G92" s="236" t="s">
        <v>687</v>
      </c>
      <c r="H92" s="237">
        <v>12</v>
      </c>
      <c r="I92" s="238"/>
      <c r="J92" s="239">
        <f>ROUND(I92*H92,2)</f>
        <v>0</v>
      </c>
      <c r="K92" s="235" t="s">
        <v>21</v>
      </c>
      <c r="L92" s="72"/>
      <c r="M92" s="240" t="s">
        <v>21</v>
      </c>
      <c r="N92" s="241" t="s">
        <v>42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158</v>
      </c>
      <c r="AT92" s="24" t="s">
        <v>153</v>
      </c>
      <c r="AU92" s="24" t="s">
        <v>71</v>
      </c>
      <c r="AY92" s="24" t="s">
        <v>151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79</v>
      </c>
      <c r="BK92" s="244">
        <f>ROUND(I92*H92,2)</f>
        <v>0</v>
      </c>
      <c r="BL92" s="24" t="s">
        <v>158</v>
      </c>
      <c r="BM92" s="24" t="s">
        <v>232</v>
      </c>
    </row>
    <row r="93" spans="2:65" s="1" customFormat="1" ht="16.5" customHeight="1">
      <c r="B93" s="46"/>
      <c r="C93" s="233" t="s">
        <v>199</v>
      </c>
      <c r="D93" s="233" t="s">
        <v>153</v>
      </c>
      <c r="E93" s="234" t="s">
        <v>723</v>
      </c>
      <c r="F93" s="235" t="s">
        <v>724</v>
      </c>
      <c r="G93" s="236" t="s">
        <v>687</v>
      </c>
      <c r="H93" s="237">
        <v>24</v>
      </c>
      <c r="I93" s="238"/>
      <c r="J93" s="239">
        <f>ROUND(I93*H93,2)</f>
        <v>0</v>
      </c>
      <c r="K93" s="235" t="s">
        <v>21</v>
      </c>
      <c r="L93" s="72"/>
      <c r="M93" s="240" t="s">
        <v>21</v>
      </c>
      <c r="N93" s="241" t="s">
        <v>42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158</v>
      </c>
      <c r="AT93" s="24" t="s">
        <v>153</v>
      </c>
      <c r="AU93" s="24" t="s">
        <v>71</v>
      </c>
      <c r="AY93" s="24" t="s">
        <v>151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79</v>
      </c>
      <c r="BK93" s="244">
        <f>ROUND(I93*H93,2)</f>
        <v>0</v>
      </c>
      <c r="BL93" s="24" t="s">
        <v>158</v>
      </c>
      <c r="BM93" s="24" t="s">
        <v>240</v>
      </c>
    </row>
    <row r="94" spans="2:65" s="1" customFormat="1" ht="16.5" customHeight="1">
      <c r="B94" s="46"/>
      <c r="C94" s="233" t="s">
        <v>204</v>
      </c>
      <c r="D94" s="233" t="s">
        <v>153</v>
      </c>
      <c r="E94" s="234" t="s">
        <v>725</v>
      </c>
      <c r="F94" s="235" t="s">
        <v>726</v>
      </c>
      <c r="G94" s="236" t="s">
        <v>727</v>
      </c>
      <c r="H94" s="237">
        <v>0.5</v>
      </c>
      <c r="I94" s="238"/>
      <c r="J94" s="239">
        <f>ROUND(I94*H94,2)</f>
        <v>0</v>
      </c>
      <c r="K94" s="235" t="s">
        <v>21</v>
      </c>
      <c r="L94" s="72"/>
      <c r="M94" s="240" t="s">
        <v>21</v>
      </c>
      <c r="N94" s="241" t="s">
        <v>42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71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79</v>
      </c>
      <c r="BK94" s="244">
        <f>ROUND(I94*H94,2)</f>
        <v>0</v>
      </c>
      <c r="BL94" s="24" t="s">
        <v>158</v>
      </c>
      <c r="BM94" s="24" t="s">
        <v>249</v>
      </c>
    </row>
    <row r="95" spans="2:65" s="1" customFormat="1" ht="16.5" customHeight="1">
      <c r="B95" s="46"/>
      <c r="C95" s="259" t="s">
        <v>210</v>
      </c>
      <c r="D95" s="259" t="s">
        <v>189</v>
      </c>
      <c r="E95" s="260" t="s">
        <v>730</v>
      </c>
      <c r="F95" s="261" t="s">
        <v>731</v>
      </c>
      <c r="G95" s="262" t="s">
        <v>687</v>
      </c>
      <c r="H95" s="263">
        <v>2</v>
      </c>
      <c r="I95" s="264"/>
      <c r="J95" s="265">
        <f>ROUND(I95*H95,2)</f>
        <v>0</v>
      </c>
      <c r="K95" s="261" t="s">
        <v>21</v>
      </c>
      <c r="L95" s="266"/>
      <c r="M95" s="267" t="s">
        <v>21</v>
      </c>
      <c r="N95" s="268" t="s">
        <v>42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193</v>
      </c>
      <c r="AT95" s="24" t="s">
        <v>189</v>
      </c>
      <c r="AU95" s="24" t="s">
        <v>71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79</v>
      </c>
      <c r="BK95" s="244">
        <f>ROUND(I95*H95,2)</f>
        <v>0</v>
      </c>
      <c r="BL95" s="24" t="s">
        <v>158</v>
      </c>
      <c r="BM95" s="24" t="s">
        <v>258</v>
      </c>
    </row>
    <row r="96" spans="2:65" s="1" customFormat="1" ht="16.5" customHeight="1">
      <c r="B96" s="46"/>
      <c r="C96" s="233" t="s">
        <v>214</v>
      </c>
      <c r="D96" s="233" t="s">
        <v>153</v>
      </c>
      <c r="E96" s="234" t="s">
        <v>886</v>
      </c>
      <c r="F96" s="235" t="s">
        <v>887</v>
      </c>
      <c r="G96" s="236" t="s">
        <v>693</v>
      </c>
      <c r="H96" s="237">
        <v>2</v>
      </c>
      <c r="I96" s="238"/>
      <c r="J96" s="239">
        <f>ROUND(I96*H96,2)</f>
        <v>0</v>
      </c>
      <c r="K96" s="235" t="s">
        <v>21</v>
      </c>
      <c r="L96" s="72"/>
      <c r="M96" s="240" t="s">
        <v>21</v>
      </c>
      <c r="N96" s="241" t="s">
        <v>42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158</v>
      </c>
      <c r="AT96" s="24" t="s">
        <v>153</v>
      </c>
      <c r="AU96" s="24" t="s">
        <v>71</v>
      </c>
      <c r="AY96" s="24" t="s">
        <v>151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79</v>
      </c>
      <c r="BK96" s="244">
        <f>ROUND(I96*H96,2)</f>
        <v>0</v>
      </c>
      <c r="BL96" s="24" t="s">
        <v>158</v>
      </c>
      <c r="BM96" s="24" t="s">
        <v>268</v>
      </c>
    </row>
    <row r="97" spans="2:65" s="1" customFormat="1" ht="16.5" customHeight="1">
      <c r="B97" s="46"/>
      <c r="C97" s="259" t="s">
        <v>219</v>
      </c>
      <c r="D97" s="259" t="s">
        <v>189</v>
      </c>
      <c r="E97" s="260" t="s">
        <v>888</v>
      </c>
      <c r="F97" s="261" t="s">
        <v>889</v>
      </c>
      <c r="G97" s="262" t="s">
        <v>687</v>
      </c>
      <c r="H97" s="263">
        <v>0.004</v>
      </c>
      <c r="I97" s="264"/>
      <c r="J97" s="265">
        <f>ROUND(I97*H97,2)</f>
        <v>0</v>
      </c>
      <c r="K97" s="261" t="s">
        <v>21</v>
      </c>
      <c r="L97" s="266"/>
      <c r="M97" s="267" t="s">
        <v>21</v>
      </c>
      <c r="N97" s="268" t="s">
        <v>42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193</v>
      </c>
      <c r="AT97" s="24" t="s">
        <v>189</v>
      </c>
      <c r="AU97" s="24" t="s">
        <v>71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79</v>
      </c>
      <c r="BK97" s="244">
        <f>ROUND(I97*H97,2)</f>
        <v>0</v>
      </c>
      <c r="BL97" s="24" t="s">
        <v>158</v>
      </c>
      <c r="BM97" s="24" t="s">
        <v>278</v>
      </c>
    </row>
    <row r="98" spans="2:51" s="12" customFormat="1" ht="13.5">
      <c r="B98" s="248"/>
      <c r="C98" s="249"/>
      <c r="D98" s="245" t="s">
        <v>162</v>
      </c>
      <c r="E98" s="250" t="s">
        <v>21</v>
      </c>
      <c r="F98" s="251" t="s">
        <v>890</v>
      </c>
      <c r="G98" s="249"/>
      <c r="H98" s="252">
        <v>0.004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162</v>
      </c>
      <c r="AU98" s="258" t="s">
        <v>71</v>
      </c>
      <c r="AV98" s="12" t="s">
        <v>81</v>
      </c>
      <c r="AW98" s="12" t="s">
        <v>35</v>
      </c>
      <c r="AX98" s="12" t="s">
        <v>71</v>
      </c>
      <c r="AY98" s="258" t="s">
        <v>151</v>
      </c>
    </row>
    <row r="99" spans="2:51" s="14" customFormat="1" ht="13.5">
      <c r="B99" s="283"/>
      <c r="C99" s="284"/>
      <c r="D99" s="245" t="s">
        <v>162</v>
      </c>
      <c r="E99" s="285" t="s">
        <v>21</v>
      </c>
      <c r="F99" s="286" t="s">
        <v>430</v>
      </c>
      <c r="G99" s="284"/>
      <c r="H99" s="287">
        <v>0.004</v>
      </c>
      <c r="I99" s="288"/>
      <c r="J99" s="284"/>
      <c r="K99" s="284"/>
      <c r="L99" s="289"/>
      <c r="M99" s="290"/>
      <c r="N99" s="291"/>
      <c r="O99" s="291"/>
      <c r="P99" s="291"/>
      <c r="Q99" s="291"/>
      <c r="R99" s="291"/>
      <c r="S99" s="291"/>
      <c r="T99" s="292"/>
      <c r="AT99" s="293" t="s">
        <v>162</v>
      </c>
      <c r="AU99" s="293" t="s">
        <v>71</v>
      </c>
      <c r="AV99" s="14" t="s">
        <v>158</v>
      </c>
      <c r="AW99" s="14" t="s">
        <v>35</v>
      </c>
      <c r="AX99" s="14" t="s">
        <v>79</v>
      </c>
      <c r="AY99" s="293" t="s">
        <v>151</v>
      </c>
    </row>
    <row r="100" spans="2:65" s="1" customFormat="1" ht="16.5" customHeight="1">
      <c r="B100" s="46"/>
      <c r="C100" s="233" t="s">
        <v>224</v>
      </c>
      <c r="D100" s="233" t="s">
        <v>153</v>
      </c>
      <c r="E100" s="234" t="s">
        <v>891</v>
      </c>
      <c r="F100" s="235" t="s">
        <v>892</v>
      </c>
      <c r="G100" s="236" t="s">
        <v>693</v>
      </c>
      <c r="H100" s="237">
        <v>2</v>
      </c>
      <c r="I100" s="238"/>
      <c r="J100" s="239">
        <f>ROUND(I100*H100,2)</f>
        <v>0</v>
      </c>
      <c r="K100" s="235" t="s">
        <v>21</v>
      </c>
      <c r="L100" s="72"/>
      <c r="M100" s="240" t="s">
        <v>21</v>
      </c>
      <c r="N100" s="241" t="s">
        <v>42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158</v>
      </c>
      <c r="AT100" s="24" t="s">
        <v>153</v>
      </c>
      <c r="AU100" s="24" t="s">
        <v>71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79</v>
      </c>
      <c r="BK100" s="244">
        <f>ROUND(I100*H100,2)</f>
        <v>0</v>
      </c>
      <c r="BL100" s="24" t="s">
        <v>158</v>
      </c>
      <c r="BM100" s="24" t="s">
        <v>287</v>
      </c>
    </row>
    <row r="101" spans="2:65" s="1" customFormat="1" ht="16.5" customHeight="1">
      <c r="B101" s="46"/>
      <c r="C101" s="259" t="s">
        <v>10</v>
      </c>
      <c r="D101" s="259" t="s">
        <v>189</v>
      </c>
      <c r="E101" s="260" t="s">
        <v>703</v>
      </c>
      <c r="F101" s="261" t="s">
        <v>704</v>
      </c>
      <c r="G101" s="262" t="s">
        <v>698</v>
      </c>
      <c r="H101" s="263">
        <v>725.2</v>
      </c>
      <c r="I101" s="264"/>
      <c r="J101" s="265">
        <f>ROUND(I101*H101,2)</f>
        <v>0</v>
      </c>
      <c r="K101" s="261" t="s">
        <v>21</v>
      </c>
      <c r="L101" s="266"/>
      <c r="M101" s="267" t="s">
        <v>21</v>
      </c>
      <c r="N101" s="268" t="s">
        <v>42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193</v>
      </c>
      <c r="AT101" s="24" t="s">
        <v>189</v>
      </c>
      <c r="AU101" s="24" t="s">
        <v>71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79</v>
      </c>
      <c r="BK101" s="244">
        <f>ROUND(I101*H101,2)</f>
        <v>0</v>
      </c>
      <c r="BL101" s="24" t="s">
        <v>158</v>
      </c>
      <c r="BM101" s="24" t="s">
        <v>295</v>
      </c>
    </row>
    <row r="102" spans="2:51" s="12" customFormat="1" ht="13.5">
      <c r="B102" s="248"/>
      <c r="C102" s="249"/>
      <c r="D102" s="245" t="s">
        <v>162</v>
      </c>
      <c r="E102" s="250" t="s">
        <v>21</v>
      </c>
      <c r="F102" s="251" t="s">
        <v>893</v>
      </c>
      <c r="G102" s="249"/>
      <c r="H102" s="252">
        <v>725.2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162</v>
      </c>
      <c r="AU102" s="258" t="s">
        <v>71</v>
      </c>
      <c r="AV102" s="12" t="s">
        <v>81</v>
      </c>
      <c r="AW102" s="12" t="s">
        <v>35</v>
      </c>
      <c r="AX102" s="12" t="s">
        <v>71</v>
      </c>
      <c r="AY102" s="258" t="s">
        <v>151</v>
      </c>
    </row>
    <row r="103" spans="2:51" s="14" customFormat="1" ht="13.5">
      <c r="B103" s="283"/>
      <c r="C103" s="284"/>
      <c r="D103" s="245" t="s">
        <v>162</v>
      </c>
      <c r="E103" s="285" t="s">
        <v>21</v>
      </c>
      <c r="F103" s="286" t="s">
        <v>430</v>
      </c>
      <c r="G103" s="284"/>
      <c r="H103" s="287">
        <v>725.2</v>
      </c>
      <c r="I103" s="288"/>
      <c r="J103" s="284"/>
      <c r="K103" s="284"/>
      <c r="L103" s="289"/>
      <c r="M103" s="290"/>
      <c r="N103" s="291"/>
      <c r="O103" s="291"/>
      <c r="P103" s="291"/>
      <c r="Q103" s="291"/>
      <c r="R103" s="291"/>
      <c r="S103" s="291"/>
      <c r="T103" s="292"/>
      <c r="AT103" s="293" t="s">
        <v>162</v>
      </c>
      <c r="AU103" s="293" t="s">
        <v>71</v>
      </c>
      <c r="AV103" s="14" t="s">
        <v>158</v>
      </c>
      <c r="AW103" s="14" t="s">
        <v>35</v>
      </c>
      <c r="AX103" s="14" t="s">
        <v>79</v>
      </c>
      <c r="AY103" s="293" t="s">
        <v>151</v>
      </c>
    </row>
    <row r="104" spans="2:65" s="1" customFormat="1" ht="16.5" customHeight="1">
      <c r="B104" s="46"/>
      <c r="C104" s="259" t="s">
        <v>232</v>
      </c>
      <c r="D104" s="259" t="s">
        <v>189</v>
      </c>
      <c r="E104" s="260" t="s">
        <v>894</v>
      </c>
      <c r="F104" s="261" t="s">
        <v>895</v>
      </c>
      <c r="G104" s="262" t="s">
        <v>698</v>
      </c>
      <c r="H104" s="263">
        <v>4.86</v>
      </c>
      <c r="I104" s="264"/>
      <c r="J104" s="265">
        <f>ROUND(I104*H104,2)</f>
        <v>0</v>
      </c>
      <c r="K104" s="261" t="s">
        <v>21</v>
      </c>
      <c r="L104" s="266"/>
      <c r="M104" s="267" t="s">
        <v>21</v>
      </c>
      <c r="N104" s="268" t="s">
        <v>42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193</v>
      </c>
      <c r="AT104" s="24" t="s">
        <v>189</v>
      </c>
      <c r="AU104" s="24" t="s">
        <v>71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79</v>
      </c>
      <c r="BK104" s="244">
        <f>ROUND(I104*H104,2)</f>
        <v>0</v>
      </c>
      <c r="BL104" s="24" t="s">
        <v>158</v>
      </c>
      <c r="BM104" s="24" t="s">
        <v>309</v>
      </c>
    </row>
    <row r="105" spans="2:51" s="12" customFormat="1" ht="13.5">
      <c r="B105" s="248"/>
      <c r="C105" s="249"/>
      <c r="D105" s="245" t="s">
        <v>162</v>
      </c>
      <c r="E105" s="250" t="s">
        <v>21</v>
      </c>
      <c r="F105" s="251" t="s">
        <v>896</v>
      </c>
      <c r="G105" s="249"/>
      <c r="H105" s="252">
        <v>4.86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162</v>
      </c>
      <c r="AU105" s="258" t="s">
        <v>71</v>
      </c>
      <c r="AV105" s="12" t="s">
        <v>81</v>
      </c>
      <c r="AW105" s="12" t="s">
        <v>35</v>
      </c>
      <c r="AX105" s="12" t="s">
        <v>71</v>
      </c>
      <c r="AY105" s="258" t="s">
        <v>151</v>
      </c>
    </row>
    <row r="106" spans="2:51" s="14" customFormat="1" ht="13.5">
      <c r="B106" s="283"/>
      <c r="C106" s="284"/>
      <c r="D106" s="245" t="s">
        <v>162</v>
      </c>
      <c r="E106" s="285" t="s">
        <v>21</v>
      </c>
      <c r="F106" s="286" t="s">
        <v>430</v>
      </c>
      <c r="G106" s="284"/>
      <c r="H106" s="287">
        <v>4.86</v>
      </c>
      <c r="I106" s="288"/>
      <c r="J106" s="284"/>
      <c r="K106" s="284"/>
      <c r="L106" s="289"/>
      <c r="M106" s="290"/>
      <c r="N106" s="291"/>
      <c r="O106" s="291"/>
      <c r="P106" s="291"/>
      <c r="Q106" s="291"/>
      <c r="R106" s="291"/>
      <c r="S106" s="291"/>
      <c r="T106" s="292"/>
      <c r="AT106" s="293" t="s">
        <v>162</v>
      </c>
      <c r="AU106" s="293" t="s">
        <v>71</v>
      </c>
      <c r="AV106" s="14" t="s">
        <v>158</v>
      </c>
      <c r="AW106" s="14" t="s">
        <v>35</v>
      </c>
      <c r="AX106" s="14" t="s">
        <v>79</v>
      </c>
      <c r="AY106" s="293" t="s">
        <v>151</v>
      </c>
    </row>
    <row r="107" spans="2:65" s="1" customFormat="1" ht="16.5" customHeight="1">
      <c r="B107" s="46"/>
      <c r="C107" s="259" t="s">
        <v>236</v>
      </c>
      <c r="D107" s="259" t="s">
        <v>189</v>
      </c>
      <c r="E107" s="260" t="s">
        <v>897</v>
      </c>
      <c r="F107" s="261" t="s">
        <v>898</v>
      </c>
      <c r="G107" s="262" t="s">
        <v>698</v>
      </c>
      <c r="H107" s="263">
        <v>0.24</v>
      </c>
      <c r="I107" s="264"/>
      <c r="J107" s="265">
        <f>ROUND(I107*H107,2)</f>
        <v>0</v>
      </c>
      <c r="K107" s="261" t="s">
        <v>21</v>
      </c>
      <c r="L107" s="266"/>
      <c r="M107" s="267" t="s">
        <v>21</v>
      </c>
      <c r="N107" s="268" t="s">
        <v>42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193</v>
      </c>
      <c r="AT107" s="24" t="s">
        <v>189</v>
      </c>
      <c r="AU107" s="24" t="s">
        <v>71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79</v>
      </c>
      <c r="BK107" s="244">
        <f>ROUND(I107*H107,2)</f>
        <v>0</v>
      </c>
      <c r="BL107" s="24" t="s">
        <v>158</v>
      </c>
      <c r="BM107" s="24" t="s">
        <v>324</v>
      </c>
    </row>
    <row r="108" spans="2:51" s="12" customFormat="1" ht="13.5">
      <c r="B108" s="248"/>
      <c r="C108" s="249"/>
      <c r="D108" s="245" t="s">
        <v>162</v>
      </c>
      <c r="E108" s="250" t="s">
        <v>21</v>
      </c>
      <c r="F108" s="251" t="s">
        <v>899</v>
      </c>
      <c r="G108" s="249"/>
      <c r="H108" s="252">
        <v>0.24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162</v>
      </c>
      <c r="AU108" s="258" t="s">
        <v>71</v>
      </c>
      <c r="AV108" s="12" t="s">
        <v>81</v>
      </c>
      <c r="AW108" s="12" t="s">
        <v>35</v>
      </c>
      <c r="AX108" s="12" t="s">
        <v>71</v>
      </c>
      <c r="AY108" s="258" t="s">
        <v>151</v>
      </c>
    </row>
    <row r="109" spans="2:51" s="14" customFormat="1" ht="13.5">
      <c r="B109" s="283"/>
      <c r="C109" s="284"/>
      <c r="D109" s="245" t="s">
        <v>162</v>
      </c>
      <c r="E109" s="285" t="s">
        <v>21</v>
      </c>
      <c r="F109" s="286" t="s">
        <v>430</v>
      </c>
      <c r="G109" s="284"/>
      <c r="H109" s="287">
        <v>0.24</v>
      </c>
      <c r="I109" s="288"/>
      <c r="J109" s="284"/>
      <c r="K109" s="284"/>
      <c r="L109" s="289"/>
      <c r="M109" s="290"/>
      <c r="N109" s="291"/>
      <c r="O109" s="291"/>
      <c r="P109" s="291"/>
      <c r="Q109" s="291"/>
      <c r="R109" s="291"/>
      <c r="S109" s="291"/>
      <c r="T109" s="292"/>
      <c r="AT109" s="293" t="s">
        <v>162</v>
      </c>
      <c r="AU109" s="293" t="s">
        <v>71</v>
      </c>
      <c r="AV109" s="14" t="s">
        <v>158</v>
      </c>
      <c r="AW109" s="14" t="s">
        <v>35</v>
      </c>
      <c r="AX109" s="14" t="s">
        <v>79</v>
      </c>
      <c r="AY109" s="293" t="s">
        <v>151</v>
      </c>
    </row>
    <row r="110" spans="2:65" s="1" customFormat="1" ht="16.5" customHeight="1">
      <c r="B110" s="46"/>
      <c r="C110" s="259" t="s">
        <v>240</v>
      </c>
      <c r="D110" s="259" t="s">
        <v>189</v>
      </c>
      <c r="E110" s="260" t="s">
        <v>900</v>
      </c>
      <c r="F110" s="261" t="s">
        <v>901</v>
      </c>
      <c r="G110" s="262" t="s">
        <v>698</v>
      </c>
      <c r="H110" s="263">
        <v>8.34</v>
      </c>
      <c r="I110" s="264"/>
      <c r="J110" s="265">
        <f>ROUND(I110*H110,2)</f>
        <v>0</v>
      </c>
      <c r="K110" s="261" t="s">
        <v>21</v>
      </c>
      <c r="L110" s="266"/>
      <c r="M110" s="267" t="s">
        <v>21</v>
      </c>
      <c r="N110" s="268" t="s">
        <v>42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193</v>
      </c>
      <c r="AT110" s="24" t="s">
        <v>189</v>
      </c>
      <c r="AU110" s="24" t="s">
        <v>71</v>
      </c>
      <c r="AY110" s="24" t="s">
        <v>151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79</v>
      </c>
      <c r="BK110" s="244">
        <f>ROUND(I110*H110,2)</f>
        <v>0</v>
      </c>
      <c r="BL110" s="24" t="s">
        <v>158</v>
      </c>
      <c r="BM110" s="24" t="s">
        <v>333</v>
      </c>
    </row>
    <row r="111" spans="2:51" s="12" customFormat="1" ht="13.5">
      <c r="B111" s="248"/>
      <c r="C111" s="249"/>
      <c r="D111" s="245" t="s">
        <v>162</v>
      </c>
      <c r="E111" s="250" t="s">
        <v>21</v>
      </c>
      <c r="F111" s="251" t="s">
        <v>902</v>
      </c>
      <c r="G111" s="249"/>
      <c r="H111" s="252">
        <v>8.34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162</v>
      </c>
      <c r="AU111" s="258" t="s">
        <v>71</v>
      </c>
      <c r="AV111" s="12" t="s">
        <v>81</v>
      </c>
      <c r="AW111" s="12" t="s">
        <v>35</v>
      </c>
      <c r="AX111" s="12" t="s">
        <v>71</v>
      </c>
      <c r="AY111" s="258" t="s">
        <v>151</v>
      </c>
    </row>
    <row r="112" spans="2:51" s="14" customFormat="1" ht="13.5">
      <c r="B112" s="283"/>
      <c r="C112" s="284"/>
      <c r="D112" s="245" t="s">
        <v>162</v>
      </c>
      <c r="E112" s="285" t="s">
        <v>21</v>
      </c>
      <c r="F112" s="286" t="s">
        <v>430</v>
      </c>
      <c r="G112" s="284"/>
      <c r="H112" s="287">
        <v>8.34</v>
      </c>
      <c r="I112" s="288"/>
      <c r="J112" s="284"/>
      <c r="K112" s="284"/>
      <c r="L112" s="289"/>
      <c r="M112" s="290"/>
      <c r="N112" s="291"/>
      <c r="O112" s="291"/>
      <c r="P112" s="291"/>
      <c r="Q112" s="291"/>
      <c r="R112" s="291"/>
      <c r="S112" s="291"/>
      <c r="T112" s="292"/>
      <c r="AT112" s="293" t="s">
        <v>162</v>
      </c>
      <c r="AU112" s="293" t="s">
        <v>71</v>
      </c>
      <c r="AV112" s="14" t="s">
        <v>158</v>
      </c>
      <c r="AW112" s="14" t="s">
        <v>35</v>
      </c>
      <c r="AX112" s="14" t="s">
        <v>79</v>
      </c>
      <c r="AY112" s="293" t="s">
        <v>151</v>
      </c>
    </row>
    <row r="113" spans="2:65" s="1" customFormat="1" ht="16.5" customHeight="1">
      <c r="B113" s="46"/>
      <c r="C113" s="259" t="s">
        <v>244</v>
      </c>
      <c r="D113" s="259" t="s">
        <v>189</v>
      </c>
      <c r="E113" s="260" t="s">
        <v>903</v>
      </c>
      <c r="F113" s="261" t="s">
        <v>904</v>
      </c>
      <c r="G113" s="262" t="s">
        <v>698</v>
      </c>
      <c r="H113" s="263">
        <v>236</v>
      </c>
      <c r="I113" s="264"/>
      <c r="J113" s="265">
        <f>ROUND(I113*H113,2)</f>
        <v>0</v>
      </c>
      <c r="K113" s="261" t="s">
        <v>21</v>
      </c>
      <c r="L113" s="266"/>
      <c r="M113" s="267" t="s">
        <v>21</v>
      </c>
      <c r="N113" s="268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193</v>
      </c>
      <c r="AT113" s="24" t="s">
        <v>189</v>
      </c>
      <c r="AU113" s="24" t="s">
        <v>71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343</v>
      </c>
    </row>
    <row r="114" spans="2:51" s="12" customFormat="1" ht="13.5">
      <c r="B114" s="248"/>
      <c r="C114" s="249"/>
      <c r="D114" s="245" t="s">
        <v>162</v>
      </c>
      <c r="E114" s="250" t="s">
        <v>21</v>
      </c>
      <c r="F114" s="251" t="s">
        <v>905</v>
      </c>
      <c r="G114" s="249"/>
      <c r="H114" s="252">
        <v>236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162</v>
      </c>
      <c r="AU114" s="258" t="s">
        <v>71</v>
      </c>
      <c r="AV114" s="12" t="s">
        <v>81</v>
      </c>
      <c r="AW114" s="12" t="s">
        <v>35</v>
      </c>
      <c r="AX114" s="12" t="s">
        <v>71</v>
      </c>
      <c r="AY114" s="258" t="s">
        <v>151</v>
      </c>
    </row>
    <row r="115" spans="2:51" s="14" customFormat="1" ht="13.5">
      <c r="B115" s="283"/>
      <c r="C115" s="284"/>
      <c r="D115" s="245" t="s">
        <v>162</v>
      </c>
      <c r="E115" s="285" t="s">
        <v>21</v>
      </c>
      <c r="F115" s="286" t="s">
        <v>430</v>
      </c>
      <c r="G115" s="284"/>
      <c r="H115" s="287">
        <v>236</v>
      </c>
      <c r="I115" s="288"/>
      <c r="J115" s="284"/>
      <c r="K115" s="284"/>
      <c r="L115" s="289"/>
      <c r="M115" s="290"/>
      <c r="N115" s="291"/>
      <c r="O115" s="291"/>
      <c r="P115" s="291"/>
      <c r="Q115" s="291"/>
      <c r="R115" s="291"/>
      <c r="S115" s="291"/>
      <c r="T115" s="292"/>
      <c r="AT115" s="293" t="s">
        <v>162</v>
      </c>
      <c r="AU115" s="293" t="s">
        <v>71</v>
      </c>
      <c r="AV115" s="14" t="s">
        <v>158</v>
      </c>
      <c r="AW115" s="14" t="s">
        <v>35</v>
      </c>
      <c r="AX115" s="14" t="s">
        <v>79</v>
      </c>
      <c r="AY115" s="293" t="s">
        <v>151</v>
      </c>
    </row>
    <row r="116" spans="2:65" s="1" customFormat="1" ht="16.5" customHeight="1">
      <c r="B116" s="46"/>
      <c r="C116" s="259" t="s">
        <v>249</v>
      </c>
      <c r="D116" s="259" t="s">
        <v>189</v>
      </c>
      <c r="E116" s="260" t="s">
        <v>906</v>
      </c>
      <c r="F116" s="261" t="s">
        <v>907</v>
      </c>
      <c r="G116" s="262" t="s">
        <v>698</v>
      </c>
      <c r="H116" s="263">
        <v>232</v>
      </c>
      <c r="I116" s="264"/>
      <c r="J116" s="265">
        <f>ROUND(I116*H116,2)</f>
        <v>0</v>
      </c>
      <c r="K116" s="261" t="s">
        <v>21</v>
      </c>
      <c r="L116" s="266"/>
      <c r="M116" s="267" t="s">
        <v>21</v>
      </c>
      <c r="N116" s="268" t="s">
        <v>42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193</v>
      </c>
      <c r="AT116" s="24" t="s">
        <v>189</v>
      </c>
      <c r="AU116" s="24" t="s">
        <v>71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79</v>
      </c>
      <c r="BK116" s="244">
        <f>ROUND(I116*H116,2)</f>
        <v>0</v>
      </c>
      <c r="BL116" s="24" t="s">
        <v>158</v>
      </c>
      <c r="BM116" s="24" t="s">
        <v>498</v>
      </c>
    </row>
    <row r="117" spans="2:51" s="12" customFormat="1" ht="13.5">
      <c r="B117" s="248"/>
      <c r="C117" s="249"/>
      <c r="D117" s="245" t="s">
        <v>162</v>
      </c>
      <c r="E117" s="250" t="s">
        <v>21</v>
      </c>
      <c r="F117" s="251" t="s">
        <v>908</v>
      </c>
      <c r="G117" s="249"/>
      <c r="H117" s="252">
        <v>232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162</v>
      </c>
      <c r="AU117" s="258" t="s">
        <v>71</v>
      </c>
      <c r="AV117" s="12" t="s">
        <v>81</v>
      </c>
      <c r="AW117" s="12" t="s">
        <v>35</v>
      </c>
      <c r="AX117" s="12" t="s">
        <v>71</v>
      </c>
      <c r="AY117" s="258" t="s">
        <v>151</v>
      </c>
    </row>
    <row r="118" spans="2:51" s="14" customFormat="1" ht="13.5">
      <c r="B118" s="283"/>
      <c r="C118" s="284"/>
      <c r="D118" s="245" t="s">
        <v>162</v>
      </c>
      <c r="E118" s="285" t="s">
        <v>21</v>
      </c>
      <c r="F118" s="286" t="s">
        <v>430</v>
      </c>
      <c r="G118" s="284"/>
      <c r="H118" s="287">
        <v>232</v>
      </c>
      <c r="I118" s="288"/>
      <c r="J118" s="284"/>
      <c r="K118" s="284"/>
      <c r="L118" s="289"/>
      <c r="M118" s="290"/>
      <c r="N118" s="291"/>
      <c r="O118" s="291"/>
      <c r="P118" s="291"/>
      <c r="Q118" s="291"/>
      <c r="R118" s="291"/>
      <c r="S118" s="291"/>
      <c r="T118" s="292"/>
      <c r="AT118" s="293" t="s">
        <v>162</v>
      </c>
      <c r="AU118" s="293" t="s">
        <v>71</v>
      </c>
      <c r="AV118" s="14" t="s">
        <v>158</v>
      </c>
      <c r="AW118" s="14" t="s">
        <v>35</v>
      </c>
      <c r="AX118" s="14" t="s">
        <v>79</v>
      </c>
      <c r="AY118" s="293" t="s">
        <v>151</v>
      </c>
    </row>
    <row r="119" spans="2:65" s="1" customFormat="1" ht="16.5" customHeight="1">
      <c r="B119" s="46"/>
      <c r="C119" s="233" t="s">
        <v>9</v>
      </c>
      <c r="D119" s="233" t="s">
        <v>153</v>
      </c>
      <c r="E119" s="234" t="s">
        <v>909</v>
      </c>
      <c r="F119" s="235" t="s">
        <v>910</v>
      </c>
      <c r="G119" s="236" t="s">
        <v>693</v>
      </c>
      <c r="H119" s="237">
        <v>2</v>
      </c>
      <c r="I119" s="238"/>
      <c r="J119" s="239">
        <f>ROUND(I119*H119,2)</f>
        <v>0</v>
      </c>
      <c r="K119" s="235" t="s">
        <v>21</v>
      </c>
      <c r="L119" s="72"/>
      <c r="M119" s="240" t="s">
        <v>21</v>
      </c>
      <c r="N119" s="241" t="s">
        <v>42</v>
      </c>
      <c r="O119" s="47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4" t="s">
        <v>158</v>
      </c>
      <c r="AT119" s="24" t="s">
        <v>153</v>
      </c>
      <c r="AU119" s="24" t="s">
        <v>71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79</v>
      </c>
      <c r="BK119" s="244">
        <f>ROUND(I119*H119,2)</f>
        <v>0</v>
      </c>
      <c r="BL119" s="24" t="s">
        <v>158</v>
      </c>
      <c r="BM119" s="24" t="s">
        <v>506</v>
      </c>
    </row>
    <row r="120" spans="2:65" s="1" customFormat="1" ht="16.5" customHeight="1">
      <c r="B120" s="46"/>
      <c r="C120" s="233" t="s">
        <v>258</v>
      </c>
      <c r="D120" s="233" t="s">
        <v>153</v>
      </c>
      <c r="E120" s="234" t="s">
        <v>911</v>
      </c>
      <c r="F120" s="235" t="s">
        <v>912</v>
      </c>
      <c r="G120" s="236" t="s">
        <v>693</v>
      </c>
      <c r="H120" s="237">
        <v>2</v>
      </c>
      <c r="I120" s="238"/>
      <c r="J120" s="239">
        <f>ROUND(I120*H120,2)</f>
        <v>0</v>
      </c>
      <c r="K120" s="235" t="s">
        <v>21</v>
      </c>
      <c r="L120" s="72"/>
      <c r="M120" s="240" t="s">
        <v>21</v>
      </c>
      <c r="N120" s="241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71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514</v>
      </c>
    </row>
    <row r="121" spans="2:65" s="1" customFormat="1" ht="16.5" customHeight="1">
      <c r="B121" s="46"/>
      <c r="C121" s="259" t="s">
        <v>263</v>
      </c>
      <c r="D121" s="259" t="s">
        <v>189</v>
      </c>
      <c r="E121" s="260" t="s">
        <v>700</v>
      </c>
      <c r="F121" s="261" t="s">
        <v>701</v>
      </c>
      <c r="G121" s="262" t="s">
        <v>698</v>
      </c>
      <c r="H121" s="263">
        <v>96.18</v>
      </c>
      <c r="I121" s="264"/>
      <c r="J121" s="265">
        <f>ROUND(I121*H121,2)</f>
        <v>0</v>
      </c>
      <c r="K121" s="261" t="s">
        <v>21</v>
      </c>
      <c r="L121" s="266"/>
      <c r="M121" s="267" t="s">
        <v>21</v>
      </c>
      <c r="N121" s="268" t="s">
        <v>42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193</v>
      </c>
      <c r="AT121" s="24" t="s">
        <v>189</v>
      </c>
      <c r="AU121" s="24" t="s">
        <v>71</v>
      </c>
      <c r="AY121" s="24" t="s">
        <v>151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79</v>
      </c>
      <c r="BK121" s="244">
        <f>ROUND(I121*H121,2)</f>
        <v>0</v>
      </c>
      <c r="BL121" s="24" t="s">
        <v>158</v>
      </c>
      <c r="BM121" s="24" t="s">
        <v>522</v>
      </c>
    </row>
    <row r="122" spans="2:51" s="12" customFormat="1" ht="13.5">
      <c r="B122" s="248"/>
      <c r="C122" s="249"/>
      <c r="D122" s="245" t="s">
        <v>162</v>
      </c>
      <c r="E122" s="250" t="s">
        <v>21</v>
      </c>
      <c r="F122" s="251" t="s">
        <v>913</v>
      </c>
      <c r="G122" s="249"/>
      <c r="H122" s="252">
        <v>96.18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162</v>
      </c>
      <c r="AU122" s="258" t="s">
        <v>71</v>
      </c>
      <c r="AV122" s="12" t="s">
        <v>81</v>
      </c>
      <c r="AW122" s="12" t="s">
        <v>35</v>
      </c>
      <c r="AX122" s="12" t="s">
        <v>71</v>
      </c>
      <c r="AY122" s="258" t="s">
        <v>151</v>
      </c>
    </row>
    <row r="123" spans="2:51" s="14" customFormat="1" ht="13.5">
      <c r="B123" s="283"/>
      <c r="C123" s="284"/>
      <c r="D123" s="245" t="s">
        <v>162</v>
      </c>
      <c r="E123" s="285" t="s">
        <v>21</v>
      </c>
      <c r="F123" s="286" t="s">
        <v>430</v>
      </c>
      <c r="G123" s="284"/>
      <c r="H123" s="287">
        <v>96.18</v>
      </c>
      <c r="I123" s="288"/>
      <c r="J123" s="284"/>
      <c r="K123" s="284"/>
      <c r="L123" s="289"/>
      <c r="M123" s="290"/>
      <c r="N123" s="291"/>
      <c r="O123" s="291"/>
      <c r="P123" s="291"/>
      <c r="Q123" s="291"/>
      <c r="R123" s="291"/>
      <c r="S123" s="291"/>
      <c r="T123" s="292"/>
      <c r="AT123" s="293" t="s">
        <v>162</v>
      </c>
      <c r="AU123" s="293" t="s">
        <v>71</v>
      </c>
      <c r="AV123" s="14" t="s">
        <v>158</v>
      </c>
      <c r="AW123" s="14" t="s">
        <v>35</v>
      </c>
      <c r="AX123" s="14" t="s">
        <v>79</v>
      </c>
      <c r="AY123" s="293" t="s">
        <v>151</v>
      </c>
    </row>
    <row r="124" spans="2:65" s="1" customFormat="1" ht="16.5" customHeight="1">
      <c r="B124" s="46"/>
      <c r="C124" s="259" t="s">
        <v>268</v>
      </c>
      <c r="D124" s="259" t="s">
        <v>189</v>
      </c>
      <c r="E124" s="260" t="s">
        <v>903</v>
      </c>
      <c r="F124" s="261" t="s">
        <v>904</v>
      </c>
      <c r="G124" s="262" t="s">
        <v>698</v>
      </c>
      <c r="H124" s="263">
        <v>236</v>
      </c>
      <c r="I124" s="264"/>
      <c r="J124" s="265">
        <f>ROUND(I124*H124,2)</f>
        <v>0</v>
      </c>
      <c r="K124" s="261" t="s">
        <v>21</v>
      </c>
      <c r="L124" s="266"/>
      <c r="M124" s="267" t="s">
        <v>21</v>
      </c>
      <c r="N124" s="268" t="s">
        <v>42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193</v>
      </c>
      <c r="AT124" s="24" t="s">
        <v>189</v>
      </c>
      <c r="AU124" s="24" t="s">
        <v>71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79</v>
      </c>
      <c r="BK124" s="244">
        <f>ROUND(I124*H124,2)</f>
        <v>0</v>
      </c>
      <c r="BL124" s="24" t="s">
        <v>158</v>
      </c>
      <c r="BM124" s="24" t="s">
        <v>530</v>
      </c>
    </row>
    <row r="125" spans="2:51" s="12" customFormat="1" ht="13.5">
      <c r="B125" s="248"/>
      <c r="C125" s="249"/>
      <c r="D125" s="245" t="s">
        <v>162</v>
      </c>
      <c r="E125" s="250" t="s">
        <v>21</v>
      </c>
      <c r="F125" s="251" t="s">
        <v>905</v>
      </c>
      <c r="G125" s="249"/>
      <c r="H125" s="252">
        <v>236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162</v>
      </c>
      <c r="AU125" s="258" t="s">
        <v>71</v>
      </c>
      <c r="AV125" s="12" t="s">
        <v>81</v>
      </c>
      <c r="AW125" s="12" t="s">
        <v>35</v>
      </c>
      <c r="AX125" s="12" t="s">
        <v>71</v>
      </c>
      <c r="AY125" s="258" t="s">
        <v>151</v>
      </c>
    </row>
    <row r="126" spans="2:51" s="14" customFormat="1" ht="13.5">
      <c r="B126" s="283"/>
      <c r="C126" s="284"/>
      <c r="D126" s="245" t="s">
        <v>162</v>
      </c>
      <c r="E126" s="285" t="s">
        <v>21</v>
      </c>
      <c r="F126" s="286" t="s">
        <v>430</v>
      </c>
      <c r="G126" s="284"/>
      <c r="H126" s="287">
        <v>236</v>
      </c>
      <c r="I126" s="288"/>
      <c r="J126" s="284"/>
      <c r="K126" s="284"/>
      <c r="L126" s="289"/>
      <c r="M126" s="290"/>
      <c r="N126" s="291"/>
      <c r="O126" s="291"/>
      <c r="P126" s="291"/>
      <c r="Q126" s="291"/>
      <c r="R126" s="291"/>
      <c r="S126" s="291"/>
      <c r="T126" s="292"/>
      <c r="AT126" s="293" t="s">
        <v>162</v>
      </c>
      <c r="AU126" s="293" t="s">
        <v>71</v>
      </c>
      <c r="AV126" s="14" t="s">
        <v>158</v>
      </c>
      <c r="AW126" s="14" t="s">
        <v>35</v>
      </c>
      <c r="AX126" s="14" t="s">
        <v>79</v>
      </c>
      <c r="AY126" s="293" t="s">
        <v>151</v>
      </c>
    </row>
    <row r="127" spans="2:65" s="1" customFormat="1" ht="16.5" customHeight="1">
      <c r="B127" s="46"/>
      <c r="C127" s="259" t="s">
        <v>273</v>
      </c>
      <c r="D127" s="259" t="s">
        <v>189</v>
      </c>
      <c r="E127" s="260" t="s">
        <v>906</v>
      </c>
      <c r="F127" s="261" t="s">
        <v>907</v>
      </c>
      <c r="G127" s="262" t="s">
        <v>698</v>
      </c>
      <c r="H127" s="263">
        <v>232</v>
      </c>
      <c r="I127" s="264"/>
      <c r="J127" s="265">
        <f>ROUND(I127*H127,2)</f>
        <v>0</v>
      </c>
      <c r="K127" s="261" t="s">
        <v>21</v>
      </c>
      <c r="L127" s="266"/>
      <c r="M127" s="267" t="s">
        <v>21</v>
      </c>
      <c r="N127" s="268" t="s">
        <v>42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193</v>
      </c>
      <c r="AT127" s="24" t="s">
        <v>189</v>
      </c>
      <c r="AU127" s="24" t="s">
        <v>71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79</v>
      </c>
      <c r="BK127" s="244">
        <f>ROUND(I127*H127,2)</f>
        <v>0</v>
      </c>
      <c r="BL127" s="24" t="s">
        <v>158</v>
      </c>
      <c r="BM127" s="24" t="s">
        <v>538</v>
      </c>
    </row>
    <row r="128" spans="2:51" s="12" customFormat="1" ht="13.5">
      <c r="B128" s="248"/>
      <c r="C128" s="249"/>
      <c r="D128" s="245" t="s">
        <v>162</v>
      </c>
      <c r="E128" s="250" t="s">
        <v>21</v>
      </c>
      <c r="F128" s="251" t="s">
        <v>908</v>
      </c>
      <c r="G128" s="249"/>
      <c r="H128" s="252">
        <v>232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162</v>
      </c>
      <c r="AU128" s="258" t="s">
        <v>71</v>
      </c>
      <c r="AV128" s="12" t="s">
        <v>81</v>
      </c>
      <c r="AW128" s="12" t="s">
        <v>35</v>
      </c>
      <c r="AX128" s="12" t="s">
        <v>71</v>
      </c>
      <c r="AY128" s="258" t="s">
        <v>151</v>
      </c>
    </row>
    <row r="129" spans="2:51" s="14" customFormat="1" ht="13.5">
      <c r="B129" s="283"/>
      <c r="C129" s="284"/>
      <c r="D129" s="245" t="s">
        <v>162</v>
      </c>
      <c r="E129" s="285" t="s">
        <v>21</v>
      </c>
      <c r="F129" s="286" t="s">
        <v>430</v>
      </c>
      <c r="G129" s="284"/>
      <c r="H129" s="287">
        <v>232</v>
      </c>
      <c r="I129" s="288"/>
      <c r="J129" s="284"/>
      <c r="K129" s="284"/>
      <c r="L129" s="289"/>
      <c r="M129" s="290"/>
      <c r="N129" s="291"/>
      <c r="O129" s="291"/>
      <c r="P129" s="291"/>
      <c r="Q129" s="291"/>
      <c r="R129" s="291"/>
      <c r="S129" s="291"/>
      <c r="T129" s="292"/>
      <c r="AT129" s="293" t="s">
        <v>162</v>
      </c>
      <c r="AU129" s="293" t="s">
        <v>71</v>
      </c>
      <c r="AV129" s="14" t="s">
        <v>158</v>
      </c>
      <c r="AW129" s="14" t="s">
        <v>35</v>
      </c>
      <c r="AX129" s="14" t="s">
        <v>79</v>
      </c>
      <c r="AY129" s="293" t="s">
        <v>151</v>
      </c>
    </row>
    <row r="130" spans="2:65" s="1" customFormat="1" ht="16.5" customHeight="1">
      <c r="B130" s="46"/>
      <c r="C130" s="259" t="s">
        <v>278</v>
      </c>
      <c r="D130" s="259" t="s">
        <v>189</v>
      </c>
      <c r="E130" s="260" t="s">
        <v>734</v>
      </c>
      <c r="F130" s="261" t="s">
        <v>735</v>
      </c>
      <c r="G130" s="262" t="s">
        <v>687</v>
      </c>
      <c r="H130" s="263">
        <v>2</v>
      </c>
      <c r="I130" s="264"/>
      <c r="J130" s="265">
        <f>ROUND(I130*H130,2)</f>
        <v>0</v>
      </c>
      <c r="K130" s="261" t="s">
        <v>21</v>
      </c>
      <c r="L130" s="266"/>
      <c r="M130" s="267" t="s">
        <v>21</v>
      </c>
      <c r="N130" s="268" t="s">
        <v>42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193</v>
      </c>
      <c r="AT130" s="24" t="s">
        <v>189</v>
      </c>
      <c r="AU130" s="24" t="s">
        <v>71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79</v>
      </c>
      <c r="BK130" s="244">
        <f>ROUND(I130*H130,2)</f>
        <v>0</v>
      </c>
      <c r="BL130" s="24" t="s">
        <v>158</v>
      </c>
      <c r="BM130" s="24" t="s">
        <v>546</v>
      </c>
    </row>
    <row r="131" spans="2:47" s="1" customFormat="1" ht="13.5">
      <c r="B131" s="46"/>
      <c r="C131" s="74"/>
      <c r="D131" s="245" t="s">
        <v>160</v>
      </c>
      <c r="E131" s="74"/>
      <c r="F131" s="246" t="s">
        <v>736</v>
      </c>
      <c r="G131" s="74"/>
      <c r="H131" s="74"/>
      <c r="I131" s="203"/>
      <c r="J131" s="74"/>
      <c r="K131" s="74"/>
      <c r="L131" s="72"/>
      <c r="M131" s="247"/>
      <c r="N131" s="47"/>
      <c r="O131" s="47"/>
      <c r="P131" s="47"/>
      <c r="Q131" s="47"/>
      <c r="R131" s="47"/>
      <c r="S131" s="47"/>
      <c r="T131" s="95"/>
      <c r="AT131" s="24" t="s">
        <v>160</v>
      </c>
      <c r="AU131" s="24" t="s">
        <v>71</v>
      </c>
    </row>
    <row r="132" spans="2:65" s="1" customFormat="1" ht="16.5" customHeight="1">
      <c r="B132" s="46"/>
      <c r="C132" s="259" t="s">
        <v>283</v>
      </c>
      <c r="D132" s="259" t="s">
        <v>189</v>
      </c>
      <c r="E132" s="260" t="s">
        <v>914</v>
      </c>
      <c r="F132" s="261" t="s">
        <v>915</v>
      </c>
      <c r="G132" s="262" t="s">
        <v>687</v>
      </c>
      <c r="H132" s="263">
        <v>1</v>
      </c>
      <c r="I132" s="264"/>
      <c r="J132" s="265">
        <f>ROUND(I132*H132,2)</f>
        <v>0</v>
      </c>
      <c r="K132" s="261" t="s">
        <v>21</v>
      </c>
      <c r="L132" s="266"/>
      <c r="M132" s="267" t="s">
        <v>21</v>
      </c>
      <c r="N132" s="268" t="s">
        <v>42</v>
      </c>
      <c r="O132" s="47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AR132" s="24" t="s">
        <v>193</v>
      </c>
      <c r="AT132" s="24" t="s">
        <v>189</v>
      </c>
      <c r="AU132" s="24" t="s">
        <v>71</v>
      </c>
      <c r="AY132" s="24" t="s">
        <v>151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4" t="s">
        <v>79</v>
      </c>
      <c r="BK132" s="244">
        <f>ROUND(I132*H132,2)</f>
        <v>0</v>
      </c>
      <c r="BL132" s="24" t="s">
        <v>158</v>
      </c>
      <c r="BM132" s="24" t="s">
        <v>553</v>
      </c>
    </row>
    <row r="133" spans="2:47" s="1" customFormat="1" ht="13.5">
      <c r="B133" s="46"/>
      <c r="C133" s="74"/>
      <c r="D133" s="245" t="s">
        <v>160</v>
      </c>
      <c r="E133" s="74"/>
      <c r="F133" s="246" t="s">
        <v>916</v>
      </c>
      <c r="G133" s="74"/>
      <c r="H133" s="74"/>
      <c r="I133" s="203"/>
      <c r="J133" s="74"/>
      <c r="K133" s="74"/>
      <c r="L133" s="72"/>
      <c r="M133" s="247"/>
      <c r="N133" s="47"/>
      <c r="O133" s="47"/>
      <c r="P133" s="47"/>
      <c r="Q133" s="47"/>
      <c r="R133" s="47"/>
      <c r="S133" s="47"/>
      <c r="T133" s="95"/>
      <c r="AT133" s="24" t="s">
        <v>160</v>
      </c>
      <c r="AU133" s="24" t="s">
        <v>71</v>
      </c>
    </row>
    <row r="134" spans="2:65" s="1" customFormat="1" ht="16.5" customHeight="1">
      <c r="B134" s="46"/>
      <c r="C134" s="259" t="s">
        <v>287</v>
      </c>
      <c r="D134" s="259" t="s">
        <v>189</v>
      </c>
      <c r="E134" s="260" t="s">
        <v>917</v>
      </c>
      <c r="F134" s="261" t="s">
        <v>918</v>
      </c>
      <c r="G134" s="262" t="s">
        <v>687</v>
      </c>
      <c r="H134" s="263">
        <v>1</v>
      </c>
      <c r="I134" s="264"/>
      <c r="J134" s="265">
        <f>ROUND(I134*H134,2)</f>
        <v>0</v>
      </c>
      <c r="K134" s="261" t="s">
        <v>21</v>
      </c>
      <c r="L134" s="266"/>
      <c r="M134" s="267" t="s">
        <v>21</v>
      </c>
      <c r="N134" s="268" t="s">
        <v>42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193</v>
      </c>
      <c r="AT134" s="24" t="s">
        <v>189</v>
      </c>
      <c r="AU134" s="24" t="s">
        <v>71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79</v>
      </c>
      <c r="BK134" s="244">
        <f>ROUND(I134*H134,2)</f>
        <v>0</v>
      </c>
      <c r="BL134" s="24" t="s">
        <v>158</v>
      </c>
      <c r="BM134" s="24" t="s">
        <v>565</v>
      </c>
    </row>
    <row r="135" spans="2:65" s="1" customFormat="1" ht="16.5" customHeight="1">
      <c r="B135" s="46"/>
      <c r="C135" s="233" t="s">
        <v>291</v>
      </c>
      <c r="D135" s="233" t="s">
        <v>153</v>
      </c>
      <c r="E135" s="234" t="s">
        <v>742</v>
      </c>
      <c r="F135" s="235" t="s">
        <v>743</v>
      </c>
      <c r="G135" s="236" t="s">
        <v>687</v>
      </c>
      <c r="H135" s="237">
        <v>8</v>
      </c>
      <c r="I135" s="238"/>
      <c r="J135" s="239">
        <f>ROUND(I135*H135,2)</f>
        <v>0</v>
      </c>
      <c r="K135" s="235" t="s">
        <v>21</v>
      </c>
      <c r="L135" s="72"/>
      <c r="M135" s="240" t="s">
        <v>21</v>
      </c>
      <c r="N135" s="241" t="s">
        <v>42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158</v>
      </c>
      <c r="AT135" s="24" t="s">
        <v>153</v>
      </c>
      <c r="AU135" s="24" t="s">
        <v>71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79</v>
      </c>
      <c r="BK135" s="244">
        <f>ROUND(I135*H135,2)</f>
        <v>0</v>
      </c>
      <c r="BL135" s="24" t="s">
        <v>158</v>
      </c>
      <c r="BM135" s="24" t="s">
        <v>574</v>
      </c>
    </row>
    <row r="136" spans="2:65" s="1" customFormat="1" ht="16.5" customHeight="1">
      <c r="B136" s="46"/>
      <c r="C136" s="233" t="s">
        <v>295</v>
      </c>
      <c r="D136" s="233" t="s">
        <v>153</v>
      </c>
      <c r="E136" s="234" t="s">
        <v>744</v>
      </c>
      <c r="F136" s="235" t="s">
        <v>745</v>
      </c>
      <c r="G136" s="236" t="s">
        <v>727</v>
      </c>
      <c r="H136" s="237">
        <v>1.5</v>
      </c>
      <c r="I136" s="238"/>
      <c r="J136" s="239">
        <f>ROUND(I136*H136,2)</f>
        <v>0</v>
      </c>
      <c r="K136" s="235" t="s">
        <v>21</v>
      </c>
      <c r="L136" s="72"/>
      <c r="M136" s="240" t="s">
        <v>21</v>
      </c>
      <c r="N136" s="241" t="s">
        <v>42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158</v>
      </c>
      <c r="AT136" s="24" t="s">
        <v>153</v>
      </c>
      <c r="AU136" s="24" t="s">
        <v>71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583</v>
      </c>
    </row>
    <row r="137" spans="2:65" s="1" customFormat="1" ht="16.5" customHeight="1">
      <c r="B137" s="46"/>
      <c r="C137" s="233" t="s">
        <v>302</v>
      </c>
      <c r="D137" s="233" t="s">
        <v>153</v>
      </c>
      <c r="E137" s="234" t="s">
        <v>746</v>
      </c>
      <c r="F137" s="235" t="s">
        <v>747</v>
      </c>
      <c r="G137" s="236" t="s">
        <v>189</v>
      </c>
      <c r="H137" s="237">
        <v>30</v>
      </c>
      <c r="I137" s="238"/>
      <c r="J137" s="239">
        <f>ROUND(I137*H137,2)</f>
        <v>0</v>
      </c>
      <c r="K137" s="235" t="s">
        <v>21</v>
      </c>
      <c r="L137" s="72"/>
      <c r="M137" s="240" t="s">
        <v>21</v>
      </c>
      <c r="N137" s="241" t="s">
        <v>42</v>
      </c>
      <c r="O137" s="47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71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79</v>
      </c>
      <c r="BK137" s="244">
        <f>ROUND(I137*H137,2)</f>
        <v>0</v>
      </c>
      <c r="BL137" s="24" t="s">
        <v>158</v>
      </c>
      <c r="BM137" s="24" t="s">
        <v>591</v>
      </c>
    </row>
    <row r="138" spans="2:65" s="1" customFormat="1" ht="16.5" customHeight="1">
      <c r="B138" s="46"/>
      <c r="C138" s="259" t="s">
        <v>309</v>
      </c>
      <c r="D138" s="259" t="s">
        <v>189</v>
      </c>
      <c r="E138" s="260" t="s">
        <v>748</v>
      </c>
      <c r="F138" s="261" t="s">
        <v>749</v>
      </c>
      <c r="G138" s="262" t="s">
        <v>189</v>
      </c>
      <c r="H138" s="263">
        <v>31.5</v>
      </c>
      <c r="I138" s="264"/>
      <c r="J138" s="265">
        <f>ROUND(I138*H138,2)</f>
        <v>0</v>
      </c>
      <c r="K138" s="261" t="s">
        <v>21</v>
      </c>
      <c r="L138" s="266"/>
      <c r="M138" s="267" t="s">
        <v>21</v>
      </c>
      <c r="N138" s="268" t="s">
        <v>42</v>
      </c>
      <c r="O138" s="47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AR138" s="24" t="s">
        <v>193</v>
      </c>
      <c r="AT138" s="24" t="s">
        <v>189</v>
      </c>
      <c r="AU138" s="24" t="s">
        <v>71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79</v>
      </c>
      <c r="BK138" s="244">
        <f>ROUND(I138*H138,2)</f>
        <v>0</v>
      </c>
      <c r="BL138" s="24" t="s">
        <v>158</v>
      </c>
      <c r="BM138" s="24" t="s">
        <v>604</v>
      </c>
    </row>
    <row r="139" spans="2:51" s="12" customFormat="1" ht="13.5">
      <c r="B139" s="248"/>
      <c r="C139" s="249"/>
      <c r="D139" s="245" t="s">
        <v>162</v>
      </c>
      <c r="E139" s="250" t="s">
        <v>21</v>
      </c>
      <c r="F139" s="251" t="s">
        <v>720</v>
      </c>
      <c r="G139" s="249"/>
      <c r="H139" s="252">
        <v>31.5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162</v>
      </c>
      <c r="AU139" s="258" t="s">
        <v>71</v>
      </c>
      <c r="AV139" s="12" t="s">
        <v>81</v>
      </c>
      <c r="AW139" s="12" t="s">
        <v>35</v>
      </c>
      <c r="AX139" s="12" t="s">
        <v>71</v>
      </c>
      <c r="AY139" s="258" t="s">
        <v>151</v>
      </c>
    </row>
    <row r="140" spans="2:51" s="14" customFormat="1" ht="13.5">
      <c r="B140" s="283"/>
      <c r="C140" s="284"/>
      <c r="D140" s="245" t="s">
        <v>162</v>
      </c>
      <c r="E140" s="285" t="s">
        <v>21</v>
      </c>
      <c r="F140" s="286" t="s">
        <v>430</v>
      </c>
      <c r="G140" s="284"/>
      <c r="H140" s="287">
        <v>31.5</v>
      </c>
      <c r="I140" s="288"/>
      <c r="J140" s="284"/>
      <c r="K140" s="284"/>
      <c r="L140" s="289"/>
      <c r="M140" s="290"/>
      <c r="N140" s="291"/>
      <c r="O140" s="291"/>
      <c r="P140" s="291"/>
      <c r="Q140" s="291"/>
      <c r="R140" s="291"/>
      <c r="S140" s="291"/>
      <c r="T140" s="292"/>
      <c r="AT140" s="293" t="s">
        <v>162</v>
      </c>
      <c r="AU140" s="293" t="s">
        <v>71</v>
      </c>
      <c r="AV140" s="14" t="s">
        <v>158</v>
      </c>
      <c r="AW140" s="14" t="s">
        <v>35</v>
      </c>
      <c r="AX140" s="14" t="s">
        <v>79</v>
      </c>
      <c r="AY140" s="293" t="s">
        <v>151</v>
      </c>
    </row>
    <row r="141" spans="2:65" s="1" customFormat="1" ht="16.5" customHeight="1">
      <c r="B141" s="46"/>
      <c r="C141" s="233" t="s">
        <v>317</v>
      </c>
      <c r="D141" s="233" t="s">
        <v>153</v>
      </c>
      <c r="E141" s="234" t="s">
        <v>750</v>
      </c>
      <c r="F141" s="235" t="s">
        <v>751</v>
      </c>
      <c r="G141" s="236" t="s">
        <v>189</v>
      </c>
      <c r="H141" s="237">
        <v>15</v>
      </c>
      <c r="I141" s="238"/>
      <c r="J141" s="239">
        <f>ROUND(I141*H141,2)</f>
        <v>0</v>
      </c>
      <c r="K141" s="235" t="s">
        <v>21</v>
      </c>
      <c r="L141" s="72"/>
      <c r="M141" s="240" t="s">
        <v>21</v>
      </c>
      <c r="N141" s="241" t="s">
        <v>42</v>
      </c>
      <c r="O141" s="47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4" t="s">
        <v>158</v>
      </c>
      <c r="AT141" s="24" t="s">
        <v>153</v>
      </c>
      <c r="AU141" s="24" t="s">
        <v>71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79</v>
      </c>
      <c r="BK141" s="244">
        <f>ROUND(I141*H141,2)</f>
        <v>0</v>
      </c>
      <c r="BL141" s="24" t="s">
        <v>158</v>
      </c>
      <c r="BM141" s="24" t="s">
        <v>618</v>
      </c>
    </row>
    <row r="142" spans="2:65" s="1" customFormat="1" ht="16.5" customHeight="1">
      <c r="B142" s="46"/>
      <c r="C142" s="233" t="s">
        <v>324</v>
      </c>
      <c r="D142" s="233" t="s">
        <v>153</v>
      </c>
      <c r="E142" s="234" t="s">
        <v>752</v>
      </c>
      <c r="F142" s="235" t="s">
        <v>753</v>
      </c>
      <c r="G142" s="236" t="s">
        <v>189</v>
      </c>
      <c r="H142" s="237">
        <v>15</v>
      </c>
      <c r="I142" s="238"/>
      <c r="J142" s="239">
        <f>ROUND(I142*H142,2)</f>
        <v>0</v>
      </c>
      <c r="K142" s="235" t="s">
        <v>21</v>
      </c>
      <c r="L142" s="72"/>
      <c r="M142" s="240" t="s">
        <v>21</v>
      </c>
      <c r="N142" s="241" t="s">
        <v>42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71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79</v>
      </c>
      <c r="BK142" s="244">
        <f>ROUND(I142*H142,2)</f>
        <v>0</v>
      </c>
      <c r="BL142" s="24" t="s">
        <v>158</v>
      </c>
      <c r="BM142" s="24" t="s">
        <v>624</v>
      </c>
    </row>
    <row r="143" spans="2:65" s="1" customFormat="1" ht="16.5" customHeight="1">
      <c r="B143" s="46"/>
      <c r="C143" s="233" t="s">
        <v>328</v>
      </c>
      <c r="D143" s="233" t="s">
        <v>153</v>
      </c>
      <c r="E143" s="234" t="s">
        <v>754</v>
      </c>
      <c r="F143" s="235" t="s">
        <v>755</v>
      </c>
      <c r="G143" s="236" t="s">
        <v>189</v>
      </c>
      <c r="H143" s="237">
        <v>15</v>
      </c>
      <c r="I143" s="238"/>
      <c r="J143" s="239">
        <f>ROUND(I143*H143,2)</f>
        <v>0</v>
      </c>
      <c r="K143" s="235" t="s">
        <v>21</v>
      </c>
      <c r="L143" s="72"/>
      <c r="M143" s="240" t="s">
        <v>21</v>
      </c>
      <c r="N143" s="241" t="s">
        <v>42</v>
      </c>
      <c r="O143" s="47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4" t="s">
        <v>158</v>
      </c>
      <c r="AT143" s="24" t="s">
        <v>153</v>
      </c>
      <c r="AU143" s="24" t="s">
        <v>71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79</v>
      </c>
      <c r="BK143" s="244">
        <f>ROUND(I143*H143,2)</f>
        <v>0</v>
      </c>
      <c r="BL143" s="24" t="s">
        <v>158</v>
      </c>
      <c r="BM143" s="24" t="s">
        <v>631</v>
      </c>
    </row>
    <row r="144" spans="2:65" s="1" customFormat="1" ht="16.5" customHeight="1">
      <c r="B144" s="46"/>
      <c r="C144" s="233" t="s">
        <v>333</v>
      </c>
      <c r="D144" s="233" t="s">
        <v>153</v>
      </c>
      <c r="E144" s="234" t="s">
        <v>756</v>
      </c>
      <c r="F144" s="235" t="s">
        <v>757</v>
      </c>
      <c r="G144" s="236" t="s">
        <v>189</v>
      </c>
      <c r="H144" s="237">
        <v>15</v>
      </c>
      <c r="I144" s="238"/>
      <c r="J144" s="239">
        <f>ROUND(I144*H144,2)</f>
        <v>0</v>
      </c>
      <c r="K144" s="235" t="s">
        <v>21</v>
      </c>
      <c r="L144" s="72"/>
      <c r="M144" s="240" t="s">
        <v>21</v>
      </c>
      <c r="N144" s="241" t="s">
        <v>42</v>
      </c>
      <c r="O144" s="47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AR144" s="24" t="s">
        <v>158</v>
      </c>
      <c r="AT144" s="24" t="s">
        <v>153</v>
      </c>
      <c r="AU144" s="24" t="s">
        <v>71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79</v>
      </c>
      <c r="BK144" s="244">
        <f>ROUND(I144*H144,2)</f>
        <v>0</v>
      </c>
      <c r="BL144" s="24" t="s">
        <v>158</v>
      </c>
      <c r="BM144" s="24" t="s">
        <v>639</v>
      </c>
    </row>
    <row r="145" spans="2:65" s="1" customFormat="1" ht="16.5" customHeight="1">
      <c r="B145" s="46"/>
      <c r="C145" s="259" t="s">
        <v>339</v>
      </c>
      <c r="D145" s="259" t="s">
        <v>189</v>
      </c>
      <c r="E145" s="260" t="s">
        <v>758</v>
      </c>
      <c r="F145" s="261" t="s">
        <v>759</v>
      </c>
      <c r="G145" s="262" t="s">
        <v>698</v>
      </c>
      <c r="H145" s="263">
        <v>20</v>
      </c>
      <c r="I145" s="264"/>
      <c r="J145" s="265">
        <f>ROUND(I145*H145,2)</f>
        <v>0</v>
      </c>
      <c r="K145" s="261" t="s">
        <v>21</v>
      </c>
      <c r="L145" s="266"/>
      <c r="M145" s="267" t="s">
        <v>21</v>
      </c>
      <c r="N145" s="268" t="s">
        <v>42</v>
      </c>
      <c r="O145" s="47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AR145" s="24" t="s">
        <v>193</v>
      </c>
      <c r="AT145" s="24" t="s">
        <v>189</v>
      </c>
      <c r="AU145" s="24" t="s">
        <v>71</v>
      </c>
      <c r="AY145" s="24" t="s">
        <v>151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4" t="s">
        <v>79</v>
      </c>
      <c r="BK145" s="244">
        <f>ROUND(I145*H145,2)</f>
        <v>0</v>
      </c>
      <c r="BL145" s="24" t="s">
        <v>158</v>
      </c>
      <c r="BM145" s="24" t="s">
        <v>649</v>
      </c>
    </row>
    <row r="146" spans="2:65" s="1" customFormat="1" ht="16.5" customHeight="1">
      <c r="B146" s="46"/>
      <c r="C146" s="233" t="s">
        <v>343</v>
      </c>
      <c r="D146" s="233" t="s">
        <v>153</v>
      </c>
      <c r="E146" s="234" t="s">
        <v>760</v>
      </c>
      <c r="F146" s="235" t="s">
        <v>761</v>
      </c>
      <c r="G146" s="236" t="s">
        <v>189</v>
      </c>
      <c r="H146" s="237">
        <v>30</v>
      </c>
      <c r="I146" s="238"/>
      <c r="J146" s="239">
        <f>ROUND(I146*H146,2)</f>
        <v>0</v>
      </c>
      <c r="K146" s="235" t="s">
        <v>21</v>
      </c>
      <c r="L146" s="72"/>
      <c r="M146" s="240" t="s">
        <v>21</v>
      </c>
      <c r="N146" s="241" t="s">
        <v>42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158</v>
      </c>
      <c r="AT146" s="24" t="s">
        <v>153</v>
      </c>
      <c r="AU146" s="24" t="s">
        <v>71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79</v>
      </c>
      <c r="BK146" s="244">
        <f>ROUND(I146*H146,2)</f>
        <v>0</v>
      </c>
      <c r="BL146" s="24" t="s">
        <v>158</v>
      </c>
      <c r="BM146" s="24" t="s">
        <v>660</v>
      </c>
    </row>
    <row r="147" spans="2:65" s="1" customFormat="1" ht="16.5" customHeight="1">
      <c r="B147" s="46"/>
      <c r="C147" s="233" t="s">
        <v>494</v>
      </c>
      <c r="D147" s="233" t="s">
        <v>153</v>
      </c>
      <c r="E147" s="234" t="s">
        <v>762</v>
      </c>
      <c r="F147" s="235" t="s">
        <v>763</v>
      </c>
      <c r="G147" s="236" t="s">
        <v>189</v>
      </c>
      <c r="H147" s="237">
        <v>30</v>
      </c>
      <c r="I147" s="238"/>
      <c r="J147" s="239">
        <f>ROUND(I147*H147,2)</f>
        <v>0</v>
      </c>
      <c r="K147" s="235" t="s">
        <v>21</v>
      </c>
      <c r="L147" s="72"/>
      <c r="M147" s="240" t="s">
        <v>21</v>
      </c>
      <c r="N147" s="241" t="s">
        <v>42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71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79</v>
      </c>
      <c r="BK147" s="244">
        <f>ROUND(I147*H147,2)</f>
        <v>0</v>
      </c>
      <c r="BL147" s="24" t="s">
        <v>158</v>
      </c>
      <c r="BM147" s="24" t="s">
        <v>664</v>
      </c>
    </row>
    <row r="148" spans="2:65" s="1" customFormat="1" ht="16.5" customHeight="1">
      <c r="B148" s="46"/>
      <c r="C148" s="259" t="s">
        <v>498</v>
      </c>
      <c r="D148" s="259" t="s">
        <v>189</v>
      </c>
      <c r="E148" s="260" t="s">
        <v>764</v>
      </c>
      <c r="F148" s="261" t="s">
        <v>765</v>
      </c>
      <c r="G148" s="262" t="s">
        <v>189</v>
      </c>
      <c r="H148" s="263">
        <v>30</v>
      </c>
      <c r="I148" s="264"/>
      <c r="J148" s="265">
        <f>ROUND(I148*H148,2)</f>
        <v>0</v>
      </c>
      <c r="K148" s="261" t="s">
        <v>21</v>
      </c>
      <c r="L148" s="266"/>
      <c r="M148" s="267" t="s">
        <v>21</v>
      </c>
      <c r="N148" s="268" t="s">
        <v>42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193</v>
      </c>
      <c r="AT148" s="24" t="s">
        <v>189</v>
      </c>
      <c r="AU148" s="24" t="s">
        <v>71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158</v>
      </c>
      <c r="BM148" s="24" t="s">
        <v>669</v>
      </c>
    </row>
    <row r="149" spans="2:65" s="1" customFormat="1" ht="16.5" customHeight="1">
      <c r="B149" s="46"/>
      <c r="C149" s="233" t="s">
        <v>502</v>
      </c>
      <c r="D149" s="233" t="s">
        <v>153</v>
      </c>
      <c r="E149" s="234" t="s">
        <v>766</v>
      </c>
      <c r="F149" s="235" t="s">
        <v>767</v>
      </c>
      <c r="G149" s="236" t="s">
        <v>189</v>
      </c>
      <c r="H149" s="237">
        <v>15</v>
      </c>
      <c r="I149" s="238"/>
      <c r="J149" s="239">
        <f>ROUND(I149*H149,2)</f>
        <v>0</v>
      </c>
      <c r="K149" s="235" t="s">
        <v>21</v>
      </c>
      <c r="L149" s="72"/>
      <c r="M149" s="240" t="s">
        <v>21</v>
      </c>
      <c r="N149" s="241" t="s">
        <v>42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158</v>
      </c>
      <c r="AT149" s="24" t="s">
        <v>153</v>
      </c>
      <c r="AU149" s="24" t="s">
        <v>71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79</v>
      </c>
      <c r="BK149" s="244">
        <f>ROUND(I149*H149,2)</f>
        <v>0</v>
      </c>
      <c r="BL149" s="24" t="s">
        <v>158</v>
      </c>
      <c r="BM149" s="24" t="s">
        <v>679</v>
      </c>
    </row>
    <row r="150" spans="2:65" s="1" customFormat="1" ht="16.5" customHeight="1">
      <c r="B150" s="46"/>
      <c r="C150" s="259" t="s">
        <v>506</v>
      </c>
      <c r="D150" s="259" t="s">
        <v>189</v>
      </c>
      <c r="E150" s="260" t="s">
        <v>768</v>
      </c>
      <c r="F150" s="261" t="s">
        <v>769</v>
      </c>
      <c r="G150" s="262" t="s">
        <v>687</v>
      </c>
      <c r="H150" s="263">
        <v>0.12</v>
      </c>
      <c r="I150" s="264"/>
      <c r="J150" s="265">
        <f>ROUND(I150*H150,2)</f>
        <v>0</v>
      </c>
      <c r="K150" s="261" t="s">
        <v>21</v>
      </c>
      <c r="L150" s="266"/>
      <c r="M150" s="267" t="s">
        <v>21</v>
      </c>
      <c r="N150" s="268" t="s">
        <v>42</v>
      </c>
      <c r="O150" s="47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AR150" s="24" t="s">
        <v>193</v>
      </c>
      <c r="AT150" s="24" t="s">
        <v>189</v>
      </c>
      <c r="AU150" s="24" t="s">
        <v>71</v>
      </c>
      <c r="AY150" s="24" t="s">
        <v>151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24" t="s">
        <v>79</v>
      </c>
      <c r="BK150" s="244">
        <f>ROUND(I150*H150,2)</f>
        <v>0</v>
      </c>
      <c r="BL150" s="24" t="s">
        <v>158</v>
      </c>
      <c r="BM150" s="24" t="s">
        <v>773</v>
      </c>
    </row>
    <row r="151" spans="2:51" s="12" customFormat="1" ht="13.5">
      <c r="B151" s="248"/>
      <c r="C151" s="249"/>
      <c r="D151" s="245" t="s">
        <v>162</v>
      </c>
      <c r="E151" s="250" t="s">
        <v>21</v>
      </c>
      <c r="F151" s="251" t="s">
        <v>919</v>
      </c>
      <c r="G151" s="249"/>
      <c r="H151" s="252">
        <v>0.12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162</v>
      </c>
      <c r="AU151" s="258" t="s">
        <v>71</v>
      </c>
      <c r="AV151" s="12" t="s">
        <v>81</v>
      </c>
      <c r="AW151" s="12" t="s">
        <v>35</v>
      </c>
      <c r="AX151" s="12" t="s">
        <v>71</v>
      </c>
      <c r="AY151" s="258" t="s">
        <v>151</v>
      </c>
    </row>
    <row r="152" spans="2:51" s="14" customFormat="1" ht="13.5">
      <c r="B152" s="283"/>
      <c r="C152" s="284"/>
      <c r="D152" s="245" t="s">
        <v>162</v>
      </c>
      <c r="E152" s="285" t="s">
        <v>21</v>
      </c>
      <c r="F152" s="286" t="s">
        <v>430</v>
      </c>
      <c r="G152" s="284"/>
      <c r="H152" s="287">
        <v>0.12</v>
      </c>
      <c r="I152" s="288"/>
      <c r="J152" s="284"/>
      <c r="K152" s="284"/>
      <c r="L152" s="289"/>
      <c r="M152" s="290"/>
      <c r="N152" s="291"/>
      <c r="O152" s="291"/>
      <c r="P152" s="291"/>
      <c r="Q152" s="291"/>
      <c r="R152" s="291"/>
      <c r="S152" s="291"/>
      <c r="T152" s="292"/>
      <c r="AT152" s="293" t="s">
        <v>162</v>
      </c>
      <c r="AU152" s="293" t="s">
        <v>71</v>
      </c>
      <c r="AV152" s="14" t="s">
        <v>158</v>
      </c>
      <c r="AW152" s="14" t="s">
        <v>35</v>
      </c>
      <c r="AX152" s="14" t="s">
        <v>79</v>
      </c>
      <c r="AY152" s="293" t="s">
        <v>151</v>
      </c>
    </row>
    <row r="153" spans="2:65" s="1" customFormat="1" ht="16.5" customHeight="1">
      <c r="B153" s="46"/>
      <c r="C153" s="233" t="s">
        <v>510</v>
      </c>
      <c r="D153" s="233" t="s">
        <v>153</v>
      </c>
      <c r="E153" s="234" t="s">
        <v>920</v>
      </c>
      <c r="F153" s="235" t="s">
        <v>921</v>
      </c>
      <c r="G153" s="236" t="s">
        <v>189</v>
      </c>
      <c r="H153" s="237">
        <v>8</v>
      </c>
      <c r="I153" s="238"/>
      <c r="J153" s="239">
        <f>ROUND(I153*H153,2)</f>
        <v>0</v>
      </c>
      <c r="K153" s="235" t="s">
        <v>21</v>
      </c>
      <c r="L153" s="72"/>
      <c r="M153" s="240" t="s">
        <v>21</v>
      </c>
      <c r="N153" s="241" t="s">
        <v>42</v>
      </c>
      <c r="O153" s="47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AR153" s="24" t="s">
        <v>158</v>
      </c>
      <c r="AT153" s="24" t="s">
        <v>153</v>
      </c>
      <c r="AU153" s="24" t="s">
        <v>71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79</v>
      </c>
      <c r="BK153" s="244">
        <f>ROUND(I153*H153,2)</f>
        <v>0</v>
      </c>
      <c r="BL153" s="24" t="s">
        <v>158</v>
      </c>
      <c r="BM153" s="24" t="s">
        <v>777</v>
      </c>
    </row>
    <row r="154" spans="2:65" s="1" customFormat="1" ht="16.5" customHeight="1">
      <c r="B154" s="46"/>
      <c r="C154" s="259" t="s">
        <v>514</v>
      </c>
      <c r="D154" s="259" t="s">
        <v>189</v>
      </c>
      <c r="E154" s="260" t="s">
        <v>922</v>
      </c>
      <c r="F154" s="261" t="s">
        <v>923</v>
      </c>
      <c r="G154" s="262" t="s">
        <v>189</v>
      </c>
      <c r="H154" s="263">
        <v>8</v>
      </c>
      <c r="I154" s="264"/>
      <c r="J154" s="265">
        <f>ROUND(I154*H154,2)</f>
        <v>0</v>
      </c>
      <c r="K154" s="261" t="s">
        <v>21</v>
      </c>
      <c r="L154" s="266"/>
      <c r="M154" s="267" t="s">
        <v>21</v>
      </c>
      <c r="N154" s="268" t="s">
        <v>42</v>
      </c>
      <c r="O154" s="47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AR154" s="24" t="s">
        <v>193</v>
      </c>
      <c r="AT154" s="24" t="s">
        <v>189</v>
      </c>
      <c r="AU154" s="24" t="s">
        <v>71</v>
      </c>
      <c r="AY154" s="24" t="s">
        <v>151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79</v>
      </c>
      <c r="BK154" s="244">
        <f>ROUND(I154*H154,2)</f>
        <v>0</v>
      </c>
      <c r="BL154" s="24" t="s">
        <v>158</v>
      </c>
      <c r="BM154" s="24" t="s">
        <v>780</v>
      </c>
    </row>
    <row r="155" spans="2:65" s="1" customFormat="1" ht="16.5" customHeight="1">
      <c r="B155" s="46"/>
      <c r="C155" s="233" t="s">
        <v>518</v>
      </c>
      <c r="D155" s="233" t="s">
        <v>153</v>
      </c>
      <c r="E155" s="234" t="s">
        <v>924</v>
      </c>
      <c r="F155" s="235" t="s">
        <v>925</v>
      </c>
      <c r="G155" s="236" t="s">
        <v>727</v>
      </c>
      <c r="H155" s="237">
        <v>4</v>
      </c>
      <c r="I155" s="238"/>
      <c r="J155" s="239">
        <f>ROUND(I155*H155,2)</f>
        <v>0</v>
      </c>
      <c r="K155" s="235" t="s">
        <v>21</v>
      </c>
      <c r="L155" s="72"/>
      <c r="M155" s="240" t="s">
        <v>21</v>
      </c>
      <c r="N155" s="241" t="s">
        <v>42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158</v>
      </c>
      <c r="AT155" s="24" t="s">
        <v>153</v>
      </c>
      <c r="AU155" s="24" t="s">
        <v>71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79</v>
      </c>
      <c r="BK155" s="244">
        <f>ROUND(I155*H155,2)</f>
        <v>0</v>
      </c>
      <c r="BL155" s="24" t="s">
        <v>158</v>
      </c>
      <c r="BM155" s="24" t="s">
        <v>783</v>
      </c>
    </row>
    <row r="156" spans="2:65" s="1" customFormat="1" ht="16.5" customHeight="1">
      <c r="B156" s="46"/>
      <c r="C156" s="233" t="s">
        <v>522</v>
      </c>
      <c r="D156" s="233" t="s">
        <v>153</v>
      </c>
      <c r="E156" s="234" t="s">
        <v>926</v>
      </c>
      <c r="F156" s="235" t="s">
        <v>927</v>
      </c>
      <c r="G156" s="236" t="s">
        <v>727</v>
      </c>
      <c r="H156" s="237">
        <v>4</v>
      </c>
      <c r="I156" s="238"/>
      <c r="J156" s="239">
        <f>ROUND(I156*H156,2)</f>
        <v>0</v>
      </c>
      <c r="K156" s="235" t="s">
        <v>21</v>
      </c>
      <c r="L156" s="72"/>
      <c r="M156" s="240" t="s">
        <v>21</v>
      </c>
      <c r="N156" s="241" t="s">
        <v>42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71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79</v>
      </c>
      <c r="BK156" s="244">
        <f>ROUND(I156*H156,2)</f>
        <v>0</v>
      </c>
      <c r="BL156" s="24" t="s">
        <v>158</v>
      </c>
      <c r="BM156" s="24" t="s">
        <v>786</v>
      </c>
    </row>
    <row r="157" spans="2:65" s="1" customFormat="1" ht="16.5" customHeight="1">
      <c r="B157" s="46"/>
      <c r="C157" s="259" t="s">
        <v>526</v>
      </c>
      <c r="D157" s="259" t="s">
        <v>189</v>
      </c>
      <c r="E157" s="260" t="s">
        <v>781</v>
      </c>
      <c r="F157" s="261" t="s">
        <v>782</v>
      </c>
      <c r="G157" s="262" t="s">
        <v>687</v>
      </c>
      <c r="H157" s="263">
        <v>2</v>
      </c>
      <c r="I157" s="264"/>
      <c r="J157" s="265">
        <f>ROUND(I157*H157,2)</f>
        <v>0</v>
      </c>
      <c r="K157" s="261" t="s">
        <v>21</v>
      </c>
      <c r="L157" s="266"/>
      <c r="M157" s="267" t="s">
        <v>21</v>
      </c>
      <c r="N157" s="268" t="s">
        <v>42</v>
      </c>
      <c r="O157" s="47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4" t="s">
        <v>193</v>
      </c>
      <c r="AT157" s="24" t="s">
        <v>189</v>
      </c>
      <c r="AU157" s="24" t="s">
        <v>71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79</v>
      </c>
      <c r="BK157" s="244">
        <f>ROUND(I157*H157,2)</f>
        <v>0</v>
      </c>
      <c r="BL157" s="24" t="s">
        <v>158</v>
      </c>
      <c r="BM157" s="24" t="s">
        <v>789</v>
      </c>
    </row>
    <row r="158" spans="2:65" s="1" customFormat="1" ht="16.5" customHeight="1">
      <c r="B158" s="46"/>
      <c r="C158" s="233" t="s">
        <v>530</v>
      </c>
      <c r="D158" s="233" t="s">
        <v>153</v>
      </c>
      <c r="E158" s="234" t="s">
        <v>784</v>
      </c>
      <c r="F158" s="235" t="s">
        <v>785</v>
      </c>
      <c r="G158" s="236" t="s">
        <v>189</v>
      </c>
      <c r="H158" s="237">
        <v>30</v>
      </c>
      <c r="I158" s="238"/>
      <c r="J158" s="239">
        <f>ROUND(I158*H158,2)</f>
        <v>0</v>
      </c>
      <c r="K158" s="235" t="s">
        <v>21</v>
      </c>
      <c r="L158" s="72"/>
      <c r="M158" s="240" t="s">
        <v>21</v>
      </c>
      <c r="N158" s="241" t="s">
        <v>42</v>
      </c>
      <c r="O158" s="47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AR158" s="24" t="s">
        <v>158</v>
      </c>
      <c r="AT158" s="24" t="s">
        <v>153</v>
      </c>
      <c r="AU158" s="24" t="s">
        <v>71</v>
      </c>
      <c r="AY158" s="24" t="s">
        <v>151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79</v>
      </c>
      <c r="BK158" s="244">
        <f>ROUND(I158*H158,2)</f>
        <v>0</v>
      </c>
      <c r="BL158" s="24" t="s">
        <v>158</v>
      </c>
      <c r="BM158" s="24" t="s">
        <v>793</v>
      </c>
    </row>
    <row r="159" spans="2:65" s="1" customFormat="1" ht="16.5" customHeight="1">
      <c r="B159" s="46"/>
      <c r="C159" s="259" t="s">
        <v>534</v>
      </c>
      <c r="D159" s="259" t="s">
        <v>189</v>
      </c>
      <c r="E159" s="260" t="s">
        <v>787</v>
      </c>
      <c r="F159" s="261" t="s">
        <v>788</v>
      </c>
      <c r="G159" s="262" t="s">
        <v>189</v>
      </c>
      <c r="H159" s="263">
        <v>31.5</v>
      </c>
      <c r="I159" s="264"/>
      <c r="J159" s="265">
        <f>ROUND(I159*H159,2)</f>
        <v>0</v>
      </c>
      <c r="K159" s="261" t="s">
        <v>21</v>
      </c>
      <c r="L159" s="266"/>
      <c r="M159" s="267" t="s">
        <v>21</v>
      </c>
      <c r="N159" s="268" t="s">
        <v>42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193</v>
      </c>
      <c r="AT159" s="24" t="s">
        <v>189</v>
      </c>
      <c r="AU159" s="24" t="s">
        <v>71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79</v>
      </c>
      <c r="BK159" s="244">
        <f>ROUND(I159*H159,2)</f>
        <v>0</v>
      </c>
      <c r="BL159" s="24" t="s">
        <v>158</v>
      </c>
      <c r="BM159" s="24" t="s">
        <v>796</v>
      </c>
    </row>
    <row r="160" spans="2:51" s="12" customFormat="1" ht="13.5">
      <c r="B160" s="248"/>
      <c r="C160" s="249"/>
      <c r="D160" s="245" t="s">
        <v>162</v>
      </c>
      <c r="E160" s="250" t="s">
        <v>21</v>
      </c>
      <c r="F160" s="251" t="s">
        <v>720</v>
      </c>
      <c r="G160" s="249"/>
      <c r="H160" s="252">
        <v>31.5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162</v>
      </c>
      <c r="AU160" s="258" t="s">
        <v>71</v>
      </c>
      <c r="AV160" s="12" t="s">
        <v>81</v>
      </c>
      <c r="AW160" s="12" t="s">
        <v>35</v>
      </c>
      <c r="AX160" s="12" t="s">
        <v>71</v>
      </c>
      <c r="AY160" s="258" t="s">
        <v>151</v>
      </c>
    </row>
    <row r="161" spans="2:51" s="14" customFormat="1" ht="13.5">
      <c r="B161" s="283"/>
      <c r="C161" s="284"/>
      <c r="D161" s="245" t="s">
        <v>162</v>
      </c>
      <c r="E161" s="285" t="s">
        <v>21</v>
      </c>
      <c r="F161" s="286" t="s">
        <v>430</v>
      </c>
      <c r="G161" s="284"/>
      <c r="H161" s="287">
        <v>31.5</v>
      </c>
      <c r="I161" s="288"/>
      <c r="J161" s="284"/>
      <c r="K161" s="284"/>
      <c r="L161" s="289"/>
      <c r="M161" s="290"/>
      <c r="N161" s="291"/>
      <c r="O161" s="291"/>
      <c r="P161" s="291"/>
      <c r="Q161" s="291"/>
      <c r="R161" s="291"/>
      <c r="S161" s="291"/>
      <c r="T161" s="292"/>
      <c r="AT161" s="293" t="s">
        <v>162</v>
      </c>
      <c r="AU161" s="293" t="s">
        <v>71</v>
      </c>
      <c r="AV161" s="14" t="s">
        <v>158</v>
      </c>
      <c r="AW161" s="14" t="s">
        <v>35</v>
      </c>
      <c r="AX161" s="14" t="s">
        <v>79</v>
      </c>
      <c r="AY161" s="293" t="s">
        <v>151</v>
      </c>
    </row>
    <row r="162" spans="2:65" s="1" customFormat="1" ht="16.5" customHeight="1">
      <c r="B162" s="46"/>
      <c r="C162" s="233" t="s">
        <v>538</v>
      </c>
      <c r="D162" s="233" t="s">
        <v>153</v>
      </c>
      <c r="E162" s="234" t="s">
        <v>791</v>
      </c>
      <c r="F162" s="235" t="s">
        <v>792</v>
      </c>
      <c r="G162" s="236" t="s">
        <v>687</v>
      </c>
      <c r="H162" s="237">
        <v>2</v>
      </c>
      <c r="I162" s="238"/>
      <c r="J162" s="239">
        <f>ROUND(I162*H162,2)</f>
        <v>0</v>
      </c>
      <c r="K162" s="235" t="s">
        <v>21</v>
      </c>
      <c r="L162" s="72"/>
      <c r="M162" s="240" t="s">
        <v>21</v>
      </c>
      <c r="N162" s="241" t="s">
        <v>42</v>
      </c>
      <c r="O162" s="47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AR162" s="24" t="s">
        <v>158</v>
      </c>
      <c r="AT162" s="24" t="s">
        <v>153</v>
      </c>
      <c r="AU162" s="24" t="s">
        <v>71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79</v>
      </c>
      <c r="BK162" s="244">
        <f>ROUND(I162*H162,2)</f>
        <v>0</v>
      </c>
      <c r="BL162" s="24" t="s">
        <v>158</v>
      </c>
      <c r="BM162" s="24" t="s">
        <v>800</v>
      </c>
    </row>
    <row r="163" spans="2:65" s="1" customFormat="1" ht="16.5" customHeight="1">
      <c r="B163" s="46"/>
      <c r="C163" s="259" t="s">
        <v>542</v>
      </c>
      <c r="D163" s="259" t="s">
        <v>189</v>
      </c>
      <c r="E163" s="260" t="s">
        <v>794</v>
      </c>
      <c r="F163" s="261" t="s">
        <v>795</v>
      </c>
      <c r="G163" s="262" t="s">
        <v>687</v>
      </c>
      <c r="H163" s="263">
        <v>2</v>
      </c>
      <c r="I163" s="264"/>
      <c r="J163" s="265">
        <f>ROUND(I163*H163,2)</f>
        <v>0</v>
      </c>
      <c r="K163" s="261" t="s">
        <v>21</v>
      </c>
      <c r="L163" s="266"/>
      <c r="M163" s="267" t="s">
        <v>21</v>
      </c>
      <c r="N163" s="268" t="s">
        <v>42</v>
      </c>
      <c r="O163" s="47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4" t="s">
        <v>193</v>
      </c>
      <c r="AT163" s="24" t="s">
        <v>189</v>
      </c>
      <c r="AU163" s="24" t="s">
        <v>71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79</v>
      </c>
      <c r="BK163" s="244">
        <f>ROUND(I163*H163,2)</f>
        <v>0</v>
      </c>
      <c r="BL163" s="24" t="s">
        <v>158</v>
      </c>
      <c r="BM163" s="24" t="s">
        <v>805</v>
      </c>
    </row>
    <row r="164" spans="2:47" s="1" customFormat="1" ht="13.5">
      <c r="B164" s="46"/>
      <c r="C164" s="74"/>
      <c r="D164" s="245" t="s">
        <v>160</v>
      </c>
      <c r="E164" s="74"/>
      <c r="F164" s="246" t="s">
        <v>797</v>
      </c>
      <c r="G164" s="74"/>
      <c r="H164" s="74"/>
      <c r="I164" s="203"/>
      <c r="J164" s="74"/>
      <c r="K164" s="74"/>
      <c r="L164" s="72"/>
      <c r="M164" s="247"/>
      <c r="N164" s="47"/>
      <c r="O164" s="47"/>
      <c r="P164" s="47"/>
      <c r="Q164" s="47"/>
      <c r="R164" s="47"/>
      <c r="S164" s="47"/>
      <c r="T164" s="95"/>
      <c r="AT164" s="24" t="s">
        <v>160</v>
      </c>
      <c r="AU164" s="24" t="s">
        <v>71</v>
      </c>
    </row>
    <row r="165" spans="2:65" s="1" customFormat="1" ht="16.5" customHeight="1">
      <c r="B165" s="46"/>
      <c r="C165" s="259" t="s">
        <v>546</v>
      </c>
      <c r="D165" s="259" t="s">
        <v>189</v>
      </c>
      <c r="E165" s="260" t="s">
        <v>798</v>
      </c>
      <c r="F165" s="261" t="s">
        <v>799</v>
      </c>
      <c r="G165" s="262" t="s">
        <v>687</v>
      </c>
      <c r="H165" s="263">
        <v>8</v>
      </c>
      <c r="I165" s="264"/>
      <c r="J165" s="265">
        <f>ROUND(I165*H165,2)</f>
        <v>0</v>
      </c>
      <c r="K165" s="261" t="s">
        <v>21</v>
      </c>
      <c r="L165" s="266"/>
      <c r="M165" s="267" t="s">
        <v>21</v>
      </c>
      <c r="N165" s="268" t="s">
        <v>42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193</v>
      </c>
      <c r="AT165" s="24" t="s">
        <v>189</v>
      </c>
      <c r="AU165" s="24" t="s">
        <v>71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79</v>
      </c>
      <c r="BK165" s="244">
        <f>ROUND(I165*H165,2)</f>
        <v>0</v>
      </c>
      <c r="BL165" s="24" t="s">
        <v>158</v>
      </c>
      <c r="BM165" s="24" t="s">
        <v>808</v>
      </c>
    </row>
    <row r="166" spans="2:47" s="1" customFormat="1" ht="13.5">
      <c r="B166" s="46"/>
      <c r="C166" s="74"/>
      <c r="D166" s="245" t="s">
        <v>160</v>
      </c>
      <c r="E166" s="74"/>
      <c r="F166" s="246" t="s">
        <v>801</v>
      </c>
      <c r="G166" s="74"/>
      <c r="H166" s="74"/>
      <c r="I166" s="203"/>
      <c r="J166" s="74"/>
      <c r="K166" s="74"/>
      <c r="L166" s="72"/>
      <c r="M166" s="247"/>
      <c r="N166" s="47"/>
      <c r="O166" s="47"/>
      <c r="P166" s="47"/>
      <c r="Q166" s="47"/>
      <c r="R166" s="47"/>
      <c r="S166" s="47"/>
      <c r="T166" s="95"/>
      <c r="AT166" s="24" t="s">
        <v>160</v>
      </c>
      <c r="AU166" s="24" t="s">
        <v>71</v>
      </c>
    </row>
    <row r="167" spans="2:51" s="12" customFormat="1" ht="13.5">
      <c r="B167" s="248"/>
      <c r="C167" s="249"/>
      <c r="D167" s="245" t="s">
        <v>162</v>
      </c>
      <c r="E167" s="250" t="s">
        <v>21</v>
      </c>
      <c r="F167" s="251" t="s">
        <v>802</v>
      </c>
      <c r="G167" s="249"/>
      <c r="H167" s="252">
        <v>8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162</v>
      </c>
      <c r="AU167" s="258" t="s">
        <v>71</v>
      </c>
      <c r="AV167" s="12" t="s">
        <v>81</v>
      </c>
      <c r="AW167" s="12" t="s">
        <v>35</v>
      </c>
      <c r="AX167" s="12" t="s">
        <v>71</v>
      </c>
      <c r="AY167" s="258" t="s">
        <v>151</v>
      </c>
    </row>
    <row r="168" spans="2:51" s="14" customFormat="1" ht="13.5">
      <c r="B168" s="283"/>
      <c r="C168" s="284"/>
      <c r="D168" s="245" t="s">
        <v>162</v>
      </c>
      <c r="E168" s="285" t="s">
        <v>21</v>
      </c>
      <c r="F168" s="286" t="s">
        <v>430</v>
      </c>
      <c r="G168" s="284"/>
      <c r="H168" s="287">
        <v>8</v>
      </c>
      <c r="I168" s="288"/>
      <c r="J168" s="284"/>
      <c r="K168" s="284"/>
      <c r="L168" s="289"/>
      <c r="M168" s="290"/>
      <c r="N168" s="291"/>
      <c r="O168" s="291"/>
      <c r="P168" s="291"/>
      <c r="Q168" s="291"/>
      <c r="R168" s="291"/>
      <c r="S168" s="291"/>
      <c r="T168" s="292"/>
      <c r="AT168" s="293" t="s">
        <v>162</v>
      </c>
      <c r="AU168" s="293" t="s">
        <v>71</v>
      </c>
      <c r="AV168" s="14" t="s">
        <v>158</v>
      </c>
      <c r="AW168" s="14" t="s">
        <v>35</v>
      </c>
      <c r="AX168" s="14" t="s">
        <v>79</v>
      </c>
      <c r="AY168" s="293" t="s">
        <v>151</v>
      </c>
    </row>
    <row r="169" spans="2:65" s="1" customFormat="1" ht="16.5" customHeight="1">
      <c r="B169" s="46"/>
      <c r="C169" s="233" t="s">
        <v>550</v>
      </c>
      <c r="D169" s="233" t="s">
        <v>153</v>
      </c>
      <c r="E169" s="234" t="s">
        <v>803</v>
      </c>
      <c r="F169" s="235" t="s">
        <v>804</v>
      </c>
      <c r="G169" s="236" t="s">
        <v>189</v>
      </c>
      <c r="H169" s="237">
        <v>15</v>
      </c>
      <c r="I169" s="238"/>
      <c r="J169" s="239">
        <f>ROUND(I169*H169,2)</f>
        <v>0</v>
      </c>
      <c r="K169" s="235" t="s">
        <v>21</v>
      </c>
      <c r="L169" s="72"/>
      <c r="M169" s="240" t="s">
        <v>21</v>
      </c>
      <c r="N169" s="241" t="s">
        <v>42</v>
      </c>
      <c r="O169" s="47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4" t="s">
        <v>158</v>
      </c>
      <c r="AT169" s="24" t="s">
        <v>153</v>
      </c>
      <c r="AU169" s="24" t="s">
        <v>71</v>
      </c>
      <c r="AY169" s="24" t="s">
        <v>151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79</v>
      </c>
      <c r="BK169" s="244">
        <f>ROUND(I169*H169,2)</f>
        <v>0</v>
      </c>
      <c r="BL169" s="24" t="s">
        <v>158</v>
      </c>
      <c r="BM169" s="24" t="s">
        <v>812</v>
      </c>
    </row>
    <row r="170" spans="2:65" s="1" customFormat="1" ht="16.5" customHeight="1">
      <c r="B170" s="46"/>
      <c r="C170" s="259" t="s">
        <v>553</v>
      </c>
      <c r="D170" s="259" t="s">
        <v>189</v>
      </c>
      <c r="E170" s="260" t="s">
        <v>806</v>
      </c>
      <c r="F170" s="261" t="s">
        <v>807</v>
      </c>
      <c r="G170" s="262" t="s">
        <v>698</v>
      </c>
      <c r="H170" s="263">
        <v>1920</v>
      </c>
      <c r="I170" s="264"/>
      <c r="J170" s="265">
        <f>ROUND(I170*H170,2)</f>
        <v>0</v>
      </c>
      <c r="K170" s="261" t="s">
        <v>21</v>
      </c>
      <c r="L170" s="266"/>
      <c r="M170" s="267" t="s">
        <v>21</v>
      </c>
      <c r="N170" s="268" t="s">
        <v>42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193</v>
      </c>
      <c r="AT170" s="24" t="s">
        <v>189</v>
      </c>
      <c r="AU170" s="24" t="s">
        <v>71</v>
      </c>
      <c r="AY170" s="24" t="s">
        <v>151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79</v>
      </c>
      <c r="BK170" s="244">
        <f>ROUND(I170*H170,2)</f>
        <v>0</v>
      </c>
      <c r="BL170" s="24" t="s">
        <v>158</v>
      </c>
      <c r="BM170" s="24" t="s">
        <v>815</v>
      </c>
    </row>
    <row r="171" spans="2:51" s="12" customFormat="1" ht="13.5">
      <c r="B171" s="248"/>
      <c r="C171" s="249"/>
      <c r="D171" s="245" t="s">
        <v>162</v>
      </c>
      <c r="E171" s="250" t="s">
        <v>21</v>
      </c>
      <c r="F171" s="251" t="s">
        <v>928</v>
      </c>
      <c r="G171" s="249"/>
      <c r="H171" s="252">
        <v>1920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162</v>
      </c>
      <c r="AU171" s="258" t="s">
        <v>71</v>
      </c>
      <c r="AV171" s="12" t="s">
        <v>81</v>
      </c>
      <c r="AW171" s="12" t="s">
        <v>35</v>
      </c>
      <c r="AX171" s="12" t="s">
        <v>71</v>
      </c>
      <c r="AY171" s="258" t="s">
        <v>151</v>
      </c>
    </row>
    <row r="172" spans="2:51" s="14" customFormat="1" ht="13.5">
      <c r="B172" s="283"/>
      <c r="C172" s="284"/>
      <c r="D172" s="245" t="s">
        <v>162</v>
      </c>
      <c r="E172" s="285" t="s">
        <v>21</v>
      </c>
      <c r="F172" s="286" t="s">
        <v>430</v>
      </c>
      <c r="G172" s="284"/>
      <c r="H172" s="287">
        <v>1920</v>
      </c>
      <c r="I172" s="288"/>
      <c r="J172" s="284"/>
      <c r="K172" s="284"/>
      <c r="L172" s="289"/>
      <c r="M172" s="290"/>
      <c r="N172" s="291"/>
      <c r="O172" s="291"/>
      <c r="P172" s="291"/>
      <c r="Q172" s="291"/>
      <c r="R172" s="291"/>
      <c r="S172" s="291"/>
      <c r="T172" s="292"/>
      <c r="AT172" s="293" t="s">
        <v>162</v>
      </c>
      <c r="AU172" s="293" t="s">
        <v>71</v>
      </c>
      <c r="AV172" s="14" t="s">
        <v>158</v>
      </c>
      <c r="AW172" s="14" t="s">
        <v>35</v>
      </c>
      <c r="AX172" s="14" t="s">
        <v>79</v>
      </c>
      <c r="AY172" s="293" t="s">
        <v>151</v>
      </c>
    </row>
    <row r="173" spans="2:65" s="1" customFormat="1" ht="16.5" customHeight="1">
      <c r="B173" s="46"/>
      <c r="C173" s="259" t="s">
        <v>560</v>
      </c>
      <c r="D173" s="259" t="s">
        <v>189</v>
      </c>
      <c r="E173" s="260" t="s">
        <v>810</v>
      </c>
      <c r="F173" s="261" t="s">
        <v>811</v>
      </c>
      <c r="G173" s="262" t="s">
        <v>698</v>
      </c>
      <c r="H173" s="263">
        <v>1</v>
      </c>
      <c r="I173" s="264"/>
      <c r="J173" s="265">
        <f>ROUND(I173*H173,2)</f>
        <v>0</v>
      </c>
      <c r="K173" s="261" t="s">
        <v>21</v>
      </c>
      <c r="L173" s="266"/>
      <c r="M173" s="267" t="s">
        <v>21</v>
      </c>
      <c r="N173" s="268" t="s">
        <v>42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193</v>
      </c>
      <c r="AT173" s="24" t="s">
        <v>189</v>
      </c>
      <c r="AU173" s="24" t="s">
        <v>71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79</v>
      </c>
      <c r="BK173" s="244">
        <f>ROUND(I173*H173,2)</f>
        <v>0</v>
      </c>
      <c r="BL173" s="24" t="s">
        <v>158</v>
      </c>
      <c r="BM173" s="24" t="s">
        <v>818</v>
      </c>
    </row>
    <row r="174" spans="2:65" s="1" customFormat="1" ht="16.5" customHeight="1">
      <c r="B174" s="46"/>
      <c r="C174" s="233" t="s">
        <v>565</v>
      </c>
      <c r="D174" s="233" t="s">
        <v>153</v>
      </c>
      <c r="E174" s="234" t="s">
        <v>813</v>
      </c>
      <c r="F174" s="235" t="s">
        <v>814</v>
      </c>
      <c r="G174" s="236" t="s">
        <v>727</v>
      </c>
      <c r="H174" s="237">
        <v>1.2</v>
      </c>
      <c r="I174" s="238"/>
      <c r="J174" s="239">
        <f>ROUND(I174*H174,2)</f>
        <v>0</v>
      </c>
      <c r="K174" s="235" t="s">
        <v>21</v>
      </c>
      <c r="L174" s="72"/>
      <c r="M174" s="240" t="s">
        <v>21</v>
      </c>
      <c r="N174" s="241" t="s">
        <v>42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158</v>
      </c>
      <c r="AT174" s="24" t="s">
        <v>153</v>
      </c>
      <c r="AU174" s="24" t="s">
        <v>71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821</v>
      </c>
    </row>
    <row r="175" spans="2:65" s="1" customFormat="1" ht="16.5" customHeight="1">
      <c r="B175" s="46"/>
      <c r="C175" s="259" t="s">
        <v>570</v>
      </c>
      <c r="D175" s="259" t="s">
        <v>189</v>
      </c>
      <c r="E175" s="260" t="s">
        <v>816</v>
      </c>
      <c r="F175" s="261" t="s">
        <v>817</v>
      </c>
      <c r="G175" s="262" t="s">
        <v>727</v>
      </c>
      <c r="H175" s="263">
        <v>1.2</v>
      </c>
      <c r="I175" s="264"/>
      <c r="J175" s="265">
        <f>ROUND(I175*H175,2)</f>
        <v>0</v>
      </c>
      <c r="K175" s="261" t="s">
        <v>21</v>
      </c>
      <c r="L175" s="266"/>
      <c r="M175" s="267" t="s">
        <v>21</v>
      </c>
      <c r="N175" s="268" t="s">
        <v>42</v>
      </c>
      <c r="O175" s="47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AR175" s="24" t="s">
        <v>193</v>
      </c>
      <c r="AT175" s="24" t="s">
        <v>189</v>
      </c>
      <c r="AU175" s="24" t="s">
        <v>71</v>
      </c>
      <c r="AY175" s="24" t="s">
        <v>151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79</v>
      </c>
      <c r="BK175" s="244">
        <f>ROUND(I175*H175,2)</f>
        <v>0</v>
      </c>
      <c r="BL175" s="24" t="s">
        <v>158</v>
      </c>
      <c r="BM175" s="24" t="s">
        <v>824</v>
      </c>
    </row>
    <row r="176" spans="2:65" s="1" customFormat="1" ht="16.5" customHeight="1">
      <c r="B176" s="46"/>
      <c r="C176" s="259" t="s">
        <v>574</v>
      </c>
      <c r="D176" s="259" t="s">
        <v>189</v>
      </c>
      <c r="E176" s="260" t="s">
        <v>819</v>
      </c>
      <c r="F176" s="261" t="s">
        <v>820</v>
      </c>
      <c r="G176" s="262" t="s">
        <v>687</v>
      </c>
      <c r="H176" s="263">
        <v>2</v>
      </c>
      <c r="I176" s="264"/>
      <c r="J176" s="265">
        <f>ROUND(I176*H176,2)</f>
        <v>0</v>
      </c>
      <c r="K176" s="261" t="s">
        <v>21</v>
      </c>
      <c r="L176" s="266"/>
      <c r="M176" s="267" t="s">
        <v>21</v>
      </c>
      <c r="N176" s="268" t="s">
        <v>42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193</v>
      </c>
      <c r="AT176" s="24" t="s">
        <v>189</v>
      </c>
      <c r="AU176" s="24" t="s">
        <v>71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79</v>
      </c>
      <c r="BK176" s="244">
        <f>ROUND(I176*H176,2)</f>
        <v>0</v>
      </c>
      <c r="BL176" s="24" t="s">
        <v>158</v>
      </c>
      <c r="BM176" s="24" t="s">
        <v>828</v>
      </c>
    </row>
    <row r="177" spans="2:65" s="1" customFormat="1" ht="16.5" customHeight="1">
      <c r="B177" s="46"/>
      <c r="C177" s="259" t="s">
        <v>578</v>
      </c>
      <c r="D177" s="259" t="s">
        <v>189</v>
      </c>
      <c r="E177" s="260" t="s">
        <v>822</v>
      </c>
      <c r="F177" s="261" t="s">
        <v>823</v>
      </c>
      <c r="G177" s="262" t="s">
        <v>687</v>
      </c>
      <c r="H177" s="263">
        <v>2</v>
      </c>
      <c r="I177" s="264"/>
      <c r="J177" s="265">
        <f>ROUND(I177*H177,2)</f>
        <v>0</v>
      </c>
      <c r="K177" s="261" t="s">
        <v>21</v>
      </c>
      <c r="L177" s="266"/>
      <c r="M177" s="267" t="s">
        <v>21</v>
      </c>
      <c r="N177" s="268" t="s">
        <v>42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193</v>
      </c>
      <c r="AT177" s="24" t="s">
        <v>189</v>
      </c>
      <c r="AU177" s="24" t="s">
        <v>71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79</v>
      </c>
      <c r="BK177" s="244">
        <f>ROUND(I177*H177,2)</f>
        <v>0</v>
      </c>
      <c r="BL177" s="24" t="s">
        <v>158</v>
      </c>
      <c r="BM177" s="24" t="s">
        <v>832</v>
      </c>
    </row>
    <row r="178" spans="2:47" s="1" customFormat="1" ht="13.5">
      <c r="B178" s="46"/>
      <c r="C178" s="74"/>
      <c r="D178" s="245" t="s">
        <v>160</v>
      </c>
      <c r="E178" s="74"/>
      <c r="F178" s="246" t="s">
        <v>825</v>
      </c>
      <c r="G178" s="74"/>
      <c r="H178" s="74"/>
      <c r="I178" s="203"/>
      <c r="J178" s="74"/>
      <c r="K178" s="74"/>
      <c r="L178" s="72"/>
      <c r="M178" s="247"/>
      <c r="N178" s="47"/>
      <c r="O178" s="47"/>
      <c r="P178" s="47"/>
      <c r="Q178" s="47"/>
      <c r="R178" s="47"/>
      <c r="S178" s="47"/>
      <c r="T178" s="95"/>
      <c r="AT178" s="24" t="s">
        <v>160</v>
      </c>
      <c r="AU178" s="24" t="s">
        <v>71</v>
      </c>
    </row>
    <row r="179" spans="2:65" s="1" customFormat="1" ht="16.5" customHeight="1">
      <c r="B179" s="46"/>
      <c r="C179" s="259" t="s">
        <v>583</v>
      </c>
      <c r="D179" s="259" t="s">
        <v>189</v>
      </c>
      <c r="E179" s="260" t="s">
        <v>826</v>
      </c>
      <c r="F179" s="261" t="s">
        <v>827</v>
      </c>
      <c r="G179" s="262" t="s">
        <v>687</v>
      </c>
      <c r="H179" s="263">
        <v>2</v>
      </c>
      <c r="I179" s="264"/>
      <c r="J179" s="265">
        <f>ROUND(I179*H179,2)</f>
        <v>0</v>
      </c>
      <c r="K179" s="261" t="s">
        <v>21</v>
      </c>
      <c r="L179" s="266"/>
      <c r="M179" s="267" t="s">
        <v>21</v>
      </c>
      <c r="N179" s="268" t="s">
        <v>42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193</v>
      </c>
      <c r="AT179" s="24" t="s">
        <v>189</v>
      </c>
      <c r="AU179" s="24" t="s">
        <v>71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79</v>
      </c>
      <c r="BK179" s="244">
        <f>ROUND(I179*H179,2)</f>
        <v>0</v>
      </c>
      <c r="BL179" s="24" t="s">
        <v>158</v>
      </c>
      <c r="BM179" s="24" t="s">
        <v>836</v>
      </c>
    </row>
    <row r="180" spans="2:47" s="1" customFormat="1" ht="13.5">
      <c r="B180" s="46"/>
      <c r="C180" s="74"/>
      <c r="D180" s="245" t="s">
        <v>160</v>
      </c>
      <c r="E180" s="74"/>
      <c r="F180" s="246" t="s">
        <v>829</v>
      </c>
      <c r="G180" s="74"/>
      <c r="H180" s="74"/>
      <c r="I180" s="203"/>
      <c r="J180" s="74"/>
      <c r="K180" s="74"/>
      <c r="L180" s="72"/>
      <c r="M180" s="247"/>
      <c r="N180" s="47"/>
      <c r="O180" s="47"/>
      <c r="P180" s="47"/>
      <c r="Q180" s="47"/>
      <c r="R180" s="47"/>
      <c r="S180" s="47"/>
      <c r="T180" s="95"/>
      <c r="AT180" s="24" t="s">
        <v>160</v>
      </c>
      <c r="AU180" s="24" t="s">
        <v>71</v>
      </c>
    </row>
    <row r="181" spans="2:65" s="1" customFormat="1" ht="16.5" customHeight="1">
      <c r="B181" s="46"/>
      <c r="C181" s="259" t="s">
        <v>587</v>
      </c>
      <c r="D181" s="259" t="s">
        <v>189</v>
      </c>
      <c r="E181" s="260" t="s">
        <v>830</v>
      </c>
      <c r="F181" s="261" t="s">
        <v>831</v>
      </c>
      <c r="G181" s="262" t="s">
        <v>687</v>
      </c>
      <c r="H181" s="263">
        <v>2</v>
      </c>
      <c r="I181" s="264"/>
      <c r="J181" s="265">
        <f>ROUND(I181*H181,2)</f>
        <v>0</v>
      </c>
      <c r="K181" s="261" t="s">
        <v>21</v>
      </c>
      <c r="L181" s="266"/>
      <c r="M181" s="267" t="s">
        <v>21</v>
      </c>
      <c r="N181" s="268" t="s">
        <v>42</v>
      </c>
      <c r="O181" s="47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AR181" s="24" t="s">
        <v>193</v>
      </c>
      <c r="AT181" s="24" t="s">
        <v>189</v>
      </c>
      <c r="AU181" s="24" t="s">
        <v>71</v>
      </c>
      <c r="AY181" s="24" t="s">
        <v>151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24" t="s">
        <v>79</v>
      </c>
      <c r="BK181" s="244">
        <f>ROUND(I181*H181,2)</f>
        <v>0</v>
      </c>
      <c r="BL181" s="24" t="s">
        <v>158</v>
      </c>
      <c r="BM181" s="24" t="s">
        <v>839</v>
      </c>
    </row>
    <row r="182" spans="2:47" s="1" customFormat="1" ht="13.5">
      <c r="B182" s="46"/>
      <c r="C182" s="74"/>
      <c r="D182" s="245" t="s">
        <v>160</v>
      </c>
      <c r="E182" s="74"/>
      <c r="F182" s="246" t="s">
        <v>833</v>
      </c>
      <c r="G182" s="74"/>
      <c r="H182" s="74"/>
      <c r="I182" s="203"/>
      <c r="J182" s="74"/>
      <c r="K182" s="74"/>
      <c r="L182" s="72"/>
      <c r="M182" s="247"/>
      <c r="N182" s="47"/>
      <c r="O182" s="47"/>
      <c r="P182" s="47"/>
      <c r="Q182" s="47"/>
      <c r="R182" s="47"/>
      <c r="S182" s="47"/>
      <c r="T182" s="95"/>
      <c r="AT182" s="24" t="s">
        <v>160</v>
      </c>
      <c r="AU182" s="24" t="s">
        <v>71</v>
      </c>
    </row>
    <row r="183" spans="2:65" s="1" customFormat="1" ht="16.5" customHeight="1">
      <c r="B183" s="46"/>
      <c r="C183" s="233" t="s">
        <v>591</v>
      </c>
      <c r="D183" s="233" t="s">
        <v>153</v>
      </c>
      <c r="E183" s="234" t="s">
        <v>179</v>
      </c>
      <c r="F183" s="235" t="s">
        <v>845</v>
      </c>
      <c r="G183" s="236" t="s">
        <v>846</v>
      </c>
      <c r="H183" s="237">
        <v>50</v>
      </c>
      <c r="I183" s="238"/>
      <c r="J183" s="239">
        <f>ROUND(I183*H183,2)</f>
        <v>0</v>
      </c>
      <c r="K183" s="235" t="s">
        <v>21</v>
      </c>
      <c r="L183" s="72"/>
      <c r="M183" s="240" t="s">
        <v>21</v>
      </c>
      <c r="N183" s="241" t="s">
        <v>42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71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79</v>
      </c>
      <c r="BK183" s="244">
        <f>ROUND(I183*H183,2)</f>
        <v>0</v>
      </c>
      <c r="BL183" s="24" t="s">
        <v>158</v>
      </c>
      <c r="BM183" s="24" t="s">
        <v>843</v>
      </c>
    </row>
    <row r="184" spans="2:65" s="1" customFormat="1" ht="16.5" customHeight="1">
      <c r="B184" s="46"/>
      <c r="C184" s="233" t="s">
        <v>597</v>
      </c>
      <c r="D184" s="233" t="s">
        <v>153</v>
      </c>
      <c r="E184" s="234" t="s">
        <v>188</v>
      </c>
      <c r="F184" s="235" t="s">
        <v>848</v>
      </c>
      <c r="G184" s="236" t="s">
        <v>849</v>
      </c>
      <c r="H184" s="237">
        <v>4</v>
      </c>
      <c r="I184" s="238"/>
      <c r="J184" s="239">
        <f>ROUND(I184*H184,2)</f>
        <v>0</v>
      </c>
      <c r="K184" s="235" t="s">
        <v>21</v>
      </c>
      <c r="L184" s="72"/>
      <c r="M184" s="240" t="s">
        <v>21</v>
      </c>
      <c r="N184" s="241" t="s">
        <v>42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71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79</v>
      </c>
      <c r="BK184" s="244">
        <f>ROUND(I184*H184,2)</f>
        <v>0</v>
      </c>
      <c r="BL184" s="24" t="s">
        <v>158</v>
      </c>
      <c r="BM184" s="24" t="s">
        <v>847</v>
      </c>
    </row>
    <row r="185" spans="2:65" s="1" customFormat="1" ht="16.5" customHeight="1">
      <c r="B185" s="46"/>
      <c r="C185" s="233" t="s">
        <v>604</v>
      </c>
      <c r="D185" s="233" t="s">
        <v>153</v>
      </c>
      <c r="E185" s="234" t="s">
        <v>193</v>
      </c>
      <c r="F185" s="235" t="s">
        <v>851</v>
      </c>
      <c r="G185" s="236" t="s">
        <v>852</v>
      </c>
      <c r="H185" s="237">
        <v>2.231</v>
      </c>
      <c r="I185" s="238"/>
      <c r="J185" s="239">
        <f>ROUND(I185*H185,2)</f>
        <v>0</v>
      </c>
      <c r="K185" s="235" t="s">
        <v>21</v>
      </c>
      <c r="L185" s="72"/>
      <c r="M185" s="240" t="s">
        <v>21</v>
      </c>
      <c r="N185" s="241" t="s">
        <v>42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71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79</v>
      </c>
      <c r="BK185" s="244">
        <f>ROUND(I185*H185,2)</f>
        <v>0</v>
      </c>
      <c r="BL185" s="24" t="s">
        <v>158</v>
      </c>
      <c r="BM185" s="24" t="s">
        <v>850</v>
      </c>
    </row>
    <row r="186" spans="2:51" s="12" customFormat="1" ht="13.5">
      <c r="B186" s="248"/>
      <c r="C186" s="249"/>
      <c r="D186" s="245" t="s">
        <v>162</v>
      </c>
      <c r="E186" s="250" t="s">
        <v>21</v>
      </c>
      <c r="F186" s="251" t="s">
        <v>929</v>
      </c>
      <c r="G186" s="249"/>
      <c r="H186" s="252">
        <v>2.231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162</v>
      </c>
      <c r="AU186" s="258" t="s">
        <v>71</v>
      </c>
      <c r="AV186" s="12" t="s">
        <v>81</v>
      </c>
      <c r="AW186" s="12" t="s">
        <v>35</v>
      </c>
      <c r="AX186" s="12" t="s">
        <v>71</v>
      </c>
      <c r="AY186" s="258" t="s">
        <v>151</v>
      </c>
    </row>
    <row r="187" spans="2:51" s="14" customFormat="1" ht="13.5">
      <c r="B187" s="283"/>
      <c r="C187" s="284"/>
      <c r="D187" s="245" t="s">
        <v>162</v>
      </c>
      <c r="E187" s="285" t="s">
        <v>21</v>
      </c>
      <c r="F187" s="286" t="s">
        <v>430</v>
      </c>
      <c r="G187" s="284"/>
      <c r="H187" s="287">
        <v>2.231</v>
      </c>
      <c r="I187" s="288"/>
      <c r="J187" s="284"/>
      <c r="K187" s="284"/>
      <c r="L187" s="289"/>
      <c r="M187" s="290"/>
      <c r="N187" s="291"/>
      <c r="O187" s="291"/>
      <c r="P187" s="291"/>
      <c r="Q187" s="291"/>
      <c r="R187" s="291"/>
      <c r="S187" s="291"/>
      <c r="T187" s="292"/>
      <c r="AT187" s="293" t="s">
        <v>162</v>
      </c>
      <c r="AU187" s="293" t="s">
        <v>71</v>
      </c>
      <c r="AV187" s="14" t="s">
        <v>158</v>
      </c>
      <c r="AW187" s="14" t="s">
        <v>35</v>
      </c>
      <c r="AX187" s="14" t="s">
        <v>79</v>
      </c>
      <c r="AY187" s="293" t="s">
        <v>151</v>
      </c>
    </row>
    <row r="188" spans="2:65" s="1" customFormat="1" ht="16.5" customHeight="1">
      <c r="B188" s="46"/>
      <c r="C188" s="233" t="s">
        <v>610</v>
      </c>
      <c r="D188" s="233" t="s">
        <v>153</v>
      </c>
      <c r="E188" s="234" t="s">
        <v>855</v>
      </c>
      <c r="F188" s="235" t="s">
        <v>856</v>
      </c>
      <c r="G188" s="236" t="s">
        <v>849</v>
      </c>
      <c r="H188" s="237">
        <v>6</v>
      </c>
      <c r="I188" s="238"/>
      <c r="J188" s="239">
        <f>ROUND(I188*H188,2)</f>
        <v>0</v>
      </c>
      <c r="K188" s="235" t="s">
        <v>21</v>
      </c>
      <c r="L188" s="72"/>
      <c r="M188" s="240" t="s">
        <v>21</v>
      </c>
      <c r="N188" s="241" t="s">
        <v>42</v>
      </c>
      <c r="O188" s="47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AR188" s="24" t="s">
        <v>158</v>
      </c>
      <c r="AT188" s="24" t="s">
        <v>153</v>
      </c>
      <c r="AU188" s="24" t="s">
        <v>71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79</v>
      </c>
      <c r="BK188" s="244">
        <f>ROUND(I188*H188,2)</f>
        <v>0</v>
      </c>
      <c r="BL188" s="24" t="s">
        <v>158</v>
      </c>
      <c r="BM188" s="24" t="s">
        <v>853</v>
      </c>
    </row>
    <row r="189" spans="2:65" s="1" customFormat="1" ht="16.5" customHeight="1">
      <c r="B189" s="46"/>
      <c r="C189" s="259" t="s">
        <v>618</v>
      </c>
      <c r="D189" s="259" t="s">
        <v>189</v>
      </c>
      <c r="E189" s="260" t="s">
        <v>858</v>
      </c>
      <c r="F189" s="261" t="s">
        <v>859</v>
      </c>
      <c r="G189" s="262" t="s">
        <v>687</v>
      </c>
      <c r="H189" s="263">
        <v>2</v>
      </c>
      <c r="I189" s="264"/>
      <c r="J189" s="265">
        <f>ROUND(I189*H189,2)</f>
        <v>0</v>
      </c>
      <c r="K189" s="261" t="s">
        <v>21</v>
      </c>
      <c r="L189" s="266"/>
      <c r="M189" s="267" t="s">
        <v>21</v>
      </c>
      <c r="N189" s="268" t="s">
        <v>42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193</v>
      </c>
      <c r="AT189" s="24" t="s">
        <v>189</v>
      </c>
      <c r="AU189" s="24" t="s">
        <v>71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79</v>
      </c>
      <c r="BK189" s="244">
        <f>ROUND(I189*H189,2)</f>
        <v>0</v>
      </c>
      <c r="BL189" s="24" t="s">
        <v>158</v>
      </c>
      <c r="BM189" s="24" t="s">
        <v>857</v>
      </c>
    </row>
    <row r="190" spans="2:47" s="1" customFormat="1" ht="13.5">
      <c r="B190" s="46"/>
      <c r="C190" s="74"/>
      <c r="D190" s="245" t="s">
        <v>160</v>
      </c>
      <c r="E190" s="74"/>
      <c r="F190" s="246" t="s">
        <v>861</v>
      </c>
      <c r="G190" s="74"/>
      <c r="H190" s="74"/>
      <c r="I190" s="203"/>
      <c r="J190" s="74"/>
      <c r="K190" s="74"/>
      <c r="L190" s="72"/>
      <c r="M190" s="247"/>
      <c r="N190" s="47"/>
      <c r="O190" s="47"/>
      <c r="P190" s="47"/>
      <c r="Q190" s="47"/>
      <c r="R190" s="47"/>
      <c r="S190" s="47"/>
      <c r="T190" s="95"/>
      <c r="AT190" s="24" t="s">
        <v>160</v>
      </c>
      <c r="AU190" s="24" t="s">
        <v>71</v>
      </c>
    </row>
    <row r="191" spans="2:65" s="1" customFormat="1" ht="16.5" customHeight="1">
      <c r="B191" s="46"/>
      <c r="C191" s="259" t="s">
        <v>620</v>
      </c>
      <c r="D191" s="259" t="s">
        <v>189</v>
      </c>
      <c r="E191" s="260" t="s">
        <v>862</v>
      </c>
      <c r="F191" s="261" t="s">
        <v>863</v>
      </c>
      <c r="G191" s="262" t="s">
        <v>687</v>
      </c>
      <c r="H191" s="263">
        <v>2</v>
      </c>
      <c r="I191" s="264"/>
      <c r="J191" s="265">
        <f>ROUND(I191*H191,2)</f>
        <v>0</v>
      </c>
      <c r="K191" s="261" t="s">
        <v>21</v>
      </c>
      <c r="L191" s="266"/>
      <c r="M191" s="267" t="s">
        <v>21</v>
      </c>
      <c r="N191" s="268" t="s">
        <v>42</v>
      </c>
      <c r="O191" s="47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AR191" s="24" t="s">
        <v>193</v>
      </c>
      <c r="AT191" s="24" t="s">
        <v>189</v>
      </c>
      <c r="AU191" s="24" t="s">
        <v>71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79</v>
      </c>
      <c r="BK191" s="244">
        <f>ROUND(I191*H191,2)</f>
        <v>0</v>
      </c>
      <c r="BL191" s="24" t="s">
        <v>158</v>
      </c>
      <c r="BM191" s="24" t="s">
        <v>860</v>
      </c>
    </row>
    <row r="192" spans="2:65" s="1" customFormat="1" ht="16.5" customHeight="1">
      <c r="B192" s="46"/>
      <c r="C192" s="233" t="s">
        <v>624</v>
      </c>
      <c r="D192" s="233" t="s">
        <v>153</v>
      </c>
      <c r="E192" s="234" t="s">
        <v>199</v>
      </c>
      <c r="F192" s="235" t="s">
        <v>930</v>
      </c>
      <c r="G192" s="236" t="s">
        <v>189</v>
      </c>
      <c r="H192" s="237">
        <v>50</v>
      </c>
      <c r="I192" s="238"/>
      <c r="J192" s="239">
        <f>ROUND(I192*H192,2)</f>
        <v>0</v>
      </c>
      <c r="K192" s="235" t="s">
        <v>21</v>
      </c>
      <c r="L192" s="72"/>
      <c r="M192" s="240" t="s">
        <v>21</v>
      </c>
      <c r="N192" s="241" t="s">
        <v>42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158</v>
      </c>
      <c r="AT192" s="24" t="s">
        <v>153</v>
      </c>
      <c r="AU192" s="24" t="s">
        <v>71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79</v>
      </c>
      <c r="BK192" s="244">
        <f>ROUND(I192*H192,2)</f>
        <v>0</v>
      </c>
      <c r="BL192" s="24" t="s">
        <v>158</v>
      </c>
      <c r="BM192" s="24" t="s">
        <v>864</v>
      </c>
    </row>
    <row r="193" spans="2:65" s="1" customFormat="1" ht="16.5" customHeight="1">
      <c r="B193" s="46"/>
      <c r="C193" s="233" t="s">
        <v>626</v>
      </c>
      <c r="D193" s="233" t="s">
        <v>153</v>
      </c>
      <c r="E193" s="234" t="s">
        <v>204</v>
      </c>
      <c r="F193" s="235" t="s">
        <v>865</v>
      </c>
      <c r="G193" s="236" t="s">
        <v>189</v>
      </c>
      <c r="H193" s="237">
        <v>50</v>
      </c>
      <c r="I193" s="238"/>
      <c r="J193" s="239">
        <f>ROUND(I193*H193,2)</f>
        <v>0</v>
      </c>
      <c r="K193" s="235" t="s">
        <v>21</v>
      </c>
      <c r="L193" s="72"/>
      <c r="M193" s="240" t="s">
        <v>21</v>
      </c>
      <c r="N193" s="241" t="s">
        <v>42</v>
      </c>
      <c r="O193" s="47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AR193" s="24" t="s">
        <v>158</v>
      </c>
      <c r="AT193" s="24" t="s">
        <v>153</v>
      </c>
      <c r="AU193" s="24" t="s">
        <v>71</v>
      </c>
      <c r="AY193" s="24" t="s">
        <v>151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24" t="s">
        <v>79</v>
      </c>
      <c r="BK193" s="244">
        <f>ROUND(I193*H193,2)</f>
        <v>0</v>
      </c>
      <c r="BL193" s="24" t="s">
        <v>158</v>
      </c>
      <c r="BM193" s="24" t="s">
        <v>866</v>
      </c>
    </row>
    <row r="194" spans="2:65" s="1" customFormat="1" ht="16.5" customHeight="1">
      <c r="B194" s="46"/>
      <c r="C194" s="233" t="s">
        <v>631</v>
      </c>
      <c r="D194" s="233" t="s">
        <v>153</v>
      </c>
      <c r="E194" s="234" t="s">
        <v>867</v>
      </c>
      <c r="F194" s="235" t="s">
        <v>868</v>
      </c>
      <c r="G194" s="236" t="s">
        <v>727</v>
      </c>
      <c r="H194" s="237">
        <v>9.825</v>
      </c>
      <c r="I194" s="238"/>
      <c r="J194" s="239">
        <f>ROUND(I194*H194,2)</f>
        <v>0</v>
      </c>
      <c r="K194" s="235" t="s">
        <v>21</v>
      </c>
      <c r="L194" s="72"/>
      <c r="M194" s="240" t="s">
        <v>21</v>
      </c>
      <c r="N194" s="241" t="s">
        <v>42</v>
      </c>
      <c r="O194" s="47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AR194" s="24" t="s">
        <v>158</v>
      </c>
      <c r="AT194" s="24" t="s">
        <v>153</v>
      </c>
      <c r="AU194" s="24" t="s">
        <v>71</v>
      </c>
      <c r="AY194" s="24" t="s">
        <v>151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24" t="s">
        <v>79</v>
      </c>
      <c r="BK194" s="244">
        <f>ROUND(I194*H194,2)</f>
        <v>0</v>
      </c>
      <c r="BL194" s="24" t="s">
        <v>158</v>
      </c>
      <c r="BM194" s="24" t="s">
        <v>869</v>
      </c>
    </row>
    <row r="195" spans="2:51" s="12" customFormat="1" ht="13.5">
      <c r="B195" s="248"/>
      <c r="C195" s="249"/>
      <c r="D195" s="245" t="s">
        <v>162</v>
      </c>
      <c r="E195" s="250" t="s">
        <v>21</v>
      </c>
      <c r="F195" s="251" t="s">
        <v>870</v>
      </c>
      <c r="G195" s="249"/>
      <c r="H195" s="252">
        <v>9.825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162</v>
      </c>
      <c r="AU195" s="258" t="s">
        <v>71</v>
      </c>
      <c r="AV195" s="12" t="s">
        <v>81</v>
      </c>
      <c r="AW195" s="12" t="s">
        <v>35</v>
      </c>
      <c r="AX195" s="12" t="s">
        <v>71</v>
      </c>
      <c r="AY195" s="258" t="s">
        <v>151</v>
      </c>
    </row>
    <row r="196" spans="2:51" s="14" customFormat="1" ht="13.5">
      <c r="B196" s="283"/>
      <c r="C196" s="284"/>
      <c r="D196" s="245" t="s">
        <v>162</v>
      </c>
      <c r="E196" s="285" t="s">
        <v>21</v>
      </c>
      <c r="F196" s="286" t="s">
        <v>430</v>
      </c>
      <c r="G196" s="284"/>
      <c r="H196" s="287">
        <v>9.825</v>
      </c>
      <c r="I196" s="288"/>
      <c r="J196" s="284"/>
      <c r="K196" s="284"/>
      <c r="L196" s="289"/>
      <c r="M196" s="290"/>
      <c r="N196" s="291"/>
      <c r="O196" s="291"/>
      <c r="P196" s="291"/>
      <c r="Q196" s="291"/>
      <c r="R196" s="291"/>
      <c r="S196" s="291"/>
      <c r="T196" s="292"/>
      <c r="AT196" s="293" t="s">
        <v>162</v>
      </c>
      <c r="AU196" s="293" t="s">
        <v>71</v>
      </c>
      <c r="AV196" s="14" t="s">
        <v>158</v>
      </c>
      <c r="AW196" s="14" t="s">
        <v>35</v>
      </c>
      <c r="AX196" s="14" t="s">
        <v>79</v>
      </c>
      <c r="AY196" s="293" t="s">
        <v>151</v>
      </c>
    </row>
    <row r="197" spans="2:65" s="1" customFormat="1" ht="16.5" customHeight="1">
      <c r="B197" s="46"/>
      <c r="C197" s="233" t="s">
        <v>635</v>
      </c>
      <c r="D197" s="233" t="s">
        <v>153</v>
      </c>
      <c r="E197" s="234" t="s">
        <v>871</v>
      </c>
      <c r="F197" s="235" t="s">
        <v>872</v>
      </c>
      <c r="G197" s="236" t="s">
        <v>687</v>
      </c>
      <c r="H197" s="237">
        <v>4</v>
      </c>
      <c r="I197" s="238"/>
      <c r="J197" s="239">
        <f>ROUND(I197*H197,2)</f>
        <v>0</v>
      </c>
      <c r="K197" s="235" t="s">
        <v>21</v>
      </c>
      <c r="L197" s="72"/>
      <c r="M197" s="240" t="s">
        <v>21</v>
      </c>
      <c r="N197" s="241" t="s">
        <v>42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158</v>
      </c>
      <c r="AT197" s="24" t="s">
        <v>153</v>
      </c>
      <c r="AU197" s="24" t="s">
        <v>71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79</v>
      </c>
      <c r="BK197" s="244">
        <f>ROUND(I197*H197,2)</f>
        <v>0</v>
      </c>
      <c r="BL197" s="24" t="s">
        <v>158</v>
      </c>
      <c r="BM197" s="24" t="s">
        <v>873</v>
      </c>
    </row>
    <row r="198" spans="2:65" s="1" customFormat="1" ht="16.5" customHeight="1">
      <c r="B198" s="46"/>
      <c r="C198" s="259" t="s">
        <v>639</v>
      </c>
      <c r="D198" s="259" t="s">
        <v>189</v>
      </c>
      <c r="E198" s="260" t="s">
        <v>874</v>
      </c>
      <c r="F198" s="261" t="s">
        <v>875</v>
      </c>
      <c r="G198" s="262" t="s">
        <v>687</v>
      </c>
      <c r="H198" s="263">
        <v>4</v>
      </c>
      <c r="I198" s="264"/>
      <c r="J198" s="265">
        <f>ROUND(I198*H198,2)</f>
        <v>0</v>
      </c>
      <c r="K198" s="261" t="s">
        <v>21</v>
      </c>
      <c r="L198" s="266"/>
      <c r="M198" s="267" t="s">
        <v>21</v>
      </c>
      <c r="N198" s="268" t="s">
        <v>42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193</v>
      </c>
      <c r="AT198" s="24" t="s">
        <v>189</v>
      </c>
      <c r="AU198" s="24" t="s">
        <v>71</v>
      </c>
      <c r="AY198" s="24" t="s">
        <v>151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79</v>
      </c>
      <c r="BK198" s="244">
        <f>ROUND(I198*H198,2)</f>
        <v>0</v>
      </c>
      <c r="BL198" s="24" t="s">
        <v>158</v>
      </c>
      <c r="BM198" s="24" t="s">
        <v>876</v>
      </c>
    </row>
    <row r="199" spans="2:65" s="1" customFormat="1" ht="16.5" customHeight="1">
      <c r="B199" s="46"/>
      <c r="C199" s="259" t="s">
        <v>645</v>
      </c>
      <c r="D199" s="259" t="s">
        <v>189</v>
      </c>
      <c r="E199" s="260" t="s">
        <v>877</v>
      </c>
      <c r="F199" s="261" t="s">
        <v>878</v>
      </c>
      <c r="G199" s="262" t="s">
        <v>879</v>
      </c>
      <c r="H199" s="263">
        <v>0.04</v>
      </c>
      <c r="I199" s="264"/>
      <c r="J199" s="265">
        <f>ROUND(I199*H199,2)</f>
        <v>0</v>
      </c>
      <c r="K199" s="261" t="s">
        <v>21</v>
      </c>
      <c r="L199" s="266"/>
      <c r="M199" s="267" t="s">
        <v>21</v>
      </c>
      <c r="N199" s="268" t="s">
        <v>42</v>
      </c>
      <c r="O199" s="47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AR199" s="24" t="s">
        <v>193</v>
      </c>
      <c r="AT199" s="24" t="s">
        <v>189</v>
      </c>
      <c r="AU199" s="24" t="s">
        <v>71</v>
      </c>
      <c r="AY199" s="24" t="s">
        <v>151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24" t="s">
        <v>79</v>
      </c>
      <c r="BK199" s="244">
        <f>ROUND(I199*H199,2)</f>
        <v>0</v>
      </c>
      <c r="BL199" s="24" t="s">
        <v>158</v>
      </c>
      <c r="BM199" s="24" t="s">
        <v>880</v>
      </c>
    </row>
    <row r="200" spans="2:51" s="12" customFormat="1" ht="13.5">
      <c r="B200" s="248"/>
      <c r="C200" s="249"/>
      <c r="D200" s="245" t="s">
        <v>162</v>
      </c>
      <c r="E200" s="250" t="s">
        <v>21</v>
      </c>
      <c r="F200" s="251" t="s">
        <v>881</v>
      </c>
      <c r="G200" s="249"/>
      <c r="H200" s="252">
        <v>0.04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162</v>
      </c>
      <c r="AU200" s="258" t="s">
        <v>71</v>
      </c>
      <c r="AV200" s="12" t="s">
        <v>81</v>
      </c>
      <c r="AW200" s="12" t="s">
        <v>35</v>
      </c>
      <c r="AX200" s="12" t="s">
        <v>71</v>
      </c>
      <c r="AY200" s="258" t="s">
        <v>151</v>
      </c>
    </row>
    <row r="201" spans="2:51" s="14" customFormat="1" ht="13.5">
      <c r="B201" s="283"/>
      <c r="C201" s="284"/>
      <c r="D201" s="245" t="s">
        <v>162</v>
      </c>
      <c r="E201" s="285" t="s">
        <v>21</v>
      </c>
      <c r="F201" s="286" t="s">
        <v>430</v>
      </c>
      <c r="G201" s="284"/>
      <c r="H201" s="287">
        <v>0.04</v>
      </c>
      <c r="I201" s="288"/>
      <c r="J201" s="284"/>
      <c r="K201" s="284"/>
      <c r="L201" s="289"/>
      <c r="M201" s="296"/>
      <c r="N201" s="297"/>
      <c r="O201" s="297"/>
      <c r="P201" s="297"/>
      <c r="Q201" s="297"/>
      <c r="R201" s="297"/>
      <c r="S201" s="297"/>
      <c r="T201" s="298"/>
      <c r="AT201" s="293" t="s">
        <v>162</v>
      </c>
      <c r="AU201" s="293" t="s">
        <v>71</v>
      </c>
      <c r="AV201" s="14" t="s">
        <v>158</v>
      </c>
      <c r="AW201" s="14" t="s">
        <v>35</v>
      </c>
      <c r="AX201" s="14" t="s">
        <v>79</v>
      </c>
      <c r="AY201" s="293" t="s">
        <v>151</v>
      </c>
    </row>
    <row r="202" spans="2:12" s="1" customFormat="1" ht="6.95" customHeight="1">
      <c r="B202" s="67"/>
      <c r="C202" s="68"/>
      <c r="D202" s="68"/>
      <c r="E202" s="68"/>
      <c r="F202" s="68"/>
      <c r="G202" s="68"/>
      <c r="H202" s="68"/>
      <c r="I202" s="178"/>
      <c r="J202" s="68"/>
      <c r="K202" s="68"/>
      <c r="L202" s="72"/>
    </row>
  </sheetData>
  <sheetProtection password="CC35" sheet="1" objects="1" scenarios="1" formatColumns="0" formatRows="0" autoFilter="0"/>
  <autoFilter ref="C81:K20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116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683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684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931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29</v>
      </c>
      <c r="G14" s="47"/>
      <c r="H14" s="47"/>
      <c r="I14" s="158" t="s">
        <v>25</v>
      </c>
      <c r="J14" s="159" t="str">
        <f>'Rekapitulace stavby'!AN8</f>
        <v>30. 1. 2018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MACÁN PROJEKCE DS s.r.o.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37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39</v>
      </c>
      <c r="G31" s="47"/>
      <c r="H31" s="47"/>
      <c r="I31" s="168" t="s">
        <v>38</v>
      </c>
      <c r="J31" s="52" t="s">
        <v>40</v>
      </c>
      <c r="K31" s="51"/>
    </row>
    <row r="32" spans="2:11" s="1" customFormat="1" ht="14.4" customHeight="1">
      <c r="B32" s="46"/>
      <c r="C32" s="47"/>
      <c r="D32" s="55" t="s">
        <v>41</v>
      </c>
      <c r="E32" s="55" t="s">
        <v>42</v>
      </c>
      <c r="F32" s="169">
        <f>ROUND(SUM(BE82:BE230),2)</f>
        <v>0</v>
      </c>
      <c r="G32" s="47"/>
      <c r="H32" s="47"/>
      <c r="I32" s="170">
        <v>0.21</v>
      </c>
      <c r="J32" s="169">
        <f>ROUND(ROUND((SUM(BE82:BE230)),2)*I32,2)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43</v>
      </c>
      <c r="F33" s="169">
        <f>ROUND(SUM(BF82:BF230),2)</f>
        <v>0</v>
      </c>
      <c r="G33" s="47"/>
      <c r="H33" s="47"/>
      <c r="I33" s="170">
        <v>0.15</v>
      </c>
      <c r="J33" s="169">
        <f>ROUND(ROUND((SUM(BF82:BF230)),2)*I33,2)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69">
        <f>ROUND(SUM(BG82:BG230),2)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45</v>
      </c>
      <c r="F35" s="169">
        <f>ROUND(SUM(BH82:BH230),2)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46</v>
      </c>
      <c r="F36" s="169">
        <f>ROUND(SUM(BI82:BI230),2)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47</v>
      </c>
      <c r="E38" s="98"/>
      <c r="F38" s="98"/>
      <c r="G38" s="173" t="s">
        <v>48</v>
      </c>
      <c r="H38" s="174" t="s">
        <v>49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II/186 KLATOVY - PLÁNICKÁ ULICE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116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683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684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02 - 02 - přechod Plánická x Komenského, Jiráskova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30. 1. 2018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33</v>
      </c>
      <c r="J55" s="44" t="str">
        <f>E23</f>
        <v>MACÁN PROJEKCE DS s.r.o.</v>
      </c>
      <c r="K55" s="51"/>
    </row>
    <row r="56" spans="2:11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121</v>
      </c>
      <c r="D58" s="171"/>
      <c r="E58" s="171"/>
      <c r="F58" s="171"/>
      <c r="G58" s="171"/>
      <c r="H58" s="171"/>
      <c r="I58" s="185"/>
      <c r="J58" s="186" t="s">
        <v>122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123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124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II/186 KLATOVY - PLÁNICKÁ ULICE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116</v>
      </c>
      <c r="D71" s="294"/>
      <c r="E71" s="294"/>
      <c r="F71" s="294"/>
      <c r="G71" s="294"/>
      <c r="H71" s="294"/>
      <c r="I71" s="148"/>
      <c r="J71" s="294"/>
      <c r="K71" s="294"/>
      <c r="L71" s="295"/>
    </row>
    <row r="72" spans="2:12" s="1" customFormat="1" ht="16.5" customHeight="1">
      <c r="B72" s="46"/>
      <c r="C72" s="74"/>
      <c r="D72" s="74"/>
      <c r="E72" s="204" t="s">
        <v>683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684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>02 - 02 - přechod Plánická x Komenského, Jiráskova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205" t="str">
        <f>F14</f>
        <v xml:space="preserve"> </v>
      </c>
      <c r="G76" s="74"/>
      <c r="H76" s="74"/>
      <c r="I76" s="206" t="s">
        <v>25</v>
      </c>
      <c r="J76" s="85" t="str">
        <f>IF(J14="","",J14)</f>
        <v>30. 1. 2018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205" t="str">
        <f>E17</f>
        <v xml:space="preserve"> </v>
      </c>
      <c r="G78" s="74"/>
      <c r="H78" s="74"/>
      <c r="I78" s="206" t="s">
        <v>33</v>
      </c>
      <c r="J78" s="205" t="str">
        <f>E23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205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7"/>
      <c r="C81" s="208" t="s">
        <v>136</v>
      </c>
      <c r="D81" s="209" t="s">
        <v>56</v>
      </c>
      <c r="E81" s="209" t="s">
        <v>52</v>
      </c>
      <c r="F81" s="209" t="s">
        <v>137</v>
      </c>
      <c r="G81" s="209" t="s">
        <v>138</v>
      </c>
      <c r="H81" s="209" t="s">
        <v>139</v>
      </c>
      <c r="I81" s="210" t="s">
        <v>140</v>
      </c>
      <c r="J81" s="209" t="s">
        <v>122</v>
      </c>
      <c r="K81" s="211" t="s">
        <v>141</v>
      </c>
      <c r="L81" s="212"/>
      <c r="M81" s="102" t="s">
        <v>142</v>
      </c>
      <c r="N81" s="103" t="s">
        <v>41</v>
      </c>
      <c r="O81" s="103" t="s">
        <v>143</v>
      </c>
      <c r="P81" s="103" t="s">
        <v>144</v>
      </c>
      <c r="Q81" s="103" t="s">
        <v>145</v>
      </c>
      <c r="R81" s="103" t="s">
        <v>146</v>
      </c>
      <c r="S81" s="103" t="s">
        <v>147</v>
      </c>
      <c r="T81" s="104" t="s">
        <v>148</v>
      </c>
    </row>
    <row r="82" spans="2:63" s="1" customFormat="1" ht="29.25" customHeight="1">
      <c r="B82" s="46"/>
      <c r="C82" s="108" t="s">
        <v>123</v>
      </c>
      <c r="D82" s="74"/>
      <c r="E82" s="74"/>
      <c r="F82" s="74"/>
      <c r="G82" s="74"/>
      <c r="H82" s="74"/>
      <c r="I82" s="203"/>
      <c r="J82" s="213">
        <f>BK82</f>
        <v>0</v>
      </c>
      <c r="K82" s="74"/>
      <c r="L82" s="72"/>
      <c r="M82" s="105"/>
      <c r="N82" s="106"/>
      <c r="O82" s="106"/>
      <c r="P82" s="214">
        <f>SUM(P83:P230)</f>
        <v>0</v>
      </c>
      <c r="Q82" s="106"/>
      <c r="R82" s="214">
        <f>SUM(R83:R230)</f>
        <v>0</v>
      </c>
      <c r="S82" s="106"/>
      <c r="T82" s="215">
        <f>SUM(T83:T230)</f>
        <v>0</v>
      </c>
      <c r="AT82" s="24" t="s">
        <v>70</v>
      </c>
      <c r="AU82" s="24" t="s">
        <v>124</v>
      </c>
      <c r="BK82" s="216">
        <f>SUM(BK83:BK230)</f>
        <v>0</v>
      </c>
    </row>
    <row r="83" spans="2:65" s="1" customFormat="1" ht="16.5" customHeight="1">
      <c r="B83" s="46"/>
      <c r="C83" s="233" t="s">
        <v>79</v>
      </c>
      <c r="D83" s="233" t="s">
        <v>153</v>
      </c>
      <c r="E83" s="234" t="s">
        <v>210</v>
      </c>
      <c r="F83" s="235" t="s">
        <v>686</v>
      </c>
      <c r="G83" s="236" t="s">
        <v>687</v>
      </c>
      <c r="H83" s="237">
        <v>4</v>
      </c>
      <c r="I83" s="238"/>
      <c r="J83" s="239">
        <f>ROUND(I83*H83,2)</f>
        <v>0</v>
      </c>
      <c r="K83" s="235" t="s">
        <v>21</v>
      </c>
      <c r="L83" s="72"/>
      <c r="M83" s="240" t="s">
        <v>21</v>
      </c>
      <c r="N83" s="241" t="s">
        <v>42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71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79</v>
      </c>
      <c r="BK83" s="244">
        <f>ROUND(I83*H83,2)</f>
        <v>0</v>
      </c>
      <c r="BL83" s="24" t="s">
        <v>158</v>
      </c>
      <c r="BM83" s="24" t="s">
        <v>81</v>
      </c>
    </row>
    <row r="84" spans="2:65" s="1" customFormat="1" ht="16.5" customHeight="1">
      <c r="B84" s="46"/>
      <c r="C84" s="233" t="s">
        <v>81</v>
      </c>
      <c r="D84" s="233" t="s">
        <v>153</v>
      </c>
      <c r="E84" s="234" t="s">
        <v>688</v>
      </c>
      <c r="F84" s="235" t="s">
        <v>689</v>
      </c>
      <c r="G84" s="236" t="s">
        <v>687</v>
      </c>
      <c r="H84" s="237">
        <v>1</v>
      </c>
      <c r="I84" s="238"/>
      <c r="J84" s="239">
        <f>ROUND(I84*H84,2)</f>
        <v>0</v>
      </c>
      <c r="K84" s="235" t="s">
        <v>21</v>
      </c>
      <c r="L84" s="72"/>
      <c r="M84" s="240" t="s">
        <v>21</v>
      </c>
      <c r="N84" s="241" t="s">
        <v>42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71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79</v>
      </c>
      <c r="BK84" s="244">
        <f>ROUND(I84*H84,2)</f>
        <v>0</v>
      </c>
      <c r="BL84" s="24" t="s">
        <v>158</v>
      </c>
      <c r="BM84" s="24" t="s">
        <v>158</v>
      </c>
    </row>
    <row r="85" spans="2:65" s="1" customFormat="1" ht="16.5" customHeight="1">
      <c r="B85" s="46"/>
      <c r="C85" s="259" t="s">
        <v>168</v>
      </c>
      <c r="D85" s="259" t="s">
        <v>189</v>
      </c>
      <c r="E85" s="260" t="s">
        <v>778</v>
      </c>
      <c r="F85" s="261" t="s">
        <v>779</v>
      </c>
      <c r="G85" s="262" t="s">
        <v>687</v>
      </c>
      <c r="H85" s="263">
        <v>2</v>
      </c>
      <c r="I85" s="264"/>
      <c r="J85" s="265">
        <f>ROUND(I85*H85,2)</f>
        <v>0</v>
      </c>
      <c r="K85" s="261" t="s">
        <v>21</v>
      </c>
      <c r="L85" s="266"/>
      <c r="M85" s="267" t="s">
        <v>21</v>
      </c>
      <c r="N85" s="268" t="s">
        <v>42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193</v>
      </c>
      <c r="AT85" s="24" t="s">
        <v>189</v>
      </c>
      <c r="AU85" s="24" t="s">
        <v>71</v>
      </c>
      <c r="AY85" s="24" t="s">
        <v>151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79</v>
      </c>
      <c r="BK85" s="244">
        <f>ROUND(I85*H85,2)</f>
        <v>0</v>
      </c>
      <c r="BL85" s="24" t="s">
        <v>158</v>
      </c>
      <c r="BM85" s="24" t="s">
        <v>183</v>
      </c>
    </row>
    <row r="86" spans="2:65" s="1" customFormat="1" ht="16.5" customHeight="1">
      <c r="B86" s="46"/>
      <c r="C86" s="259" t="s">
        <v>158</v>
      </c>
      <c r="D86" s="259" t="s">
        <v>189</v>
      </c>
      <c r="E86" s="260" t="s">
        <v>917</v>
      </c>
      <c r="F86" s="261" t="s">
        <v>918</v>
      </c>
      <c r="G86" s="262" t="s">
        <v>687</v>
      </c>
      <c r="H86" s="263">
        <v>1</v>
      </c>
      <c r="I86" s="264"/>
      <c r="J86" s="265">
        <f>ROUND(I86*H86,2)</f>
        <v>0</v>
      </c>
      <c r="K86" s="261" t="s">
        <v>21</v>
      </c>
      <c r="L86" s="266"/>
      <c r="M86" s="267" t="s">
        <v>21</v>
      </c>
      <c r="N86" s="268" t="s">
        <v>42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193</v>
      </c>
      <c r="AT86" s="24" t="s">
        <v>189</v>
      </c>
      <c r="AU86" s="24" t="s">
        <v>71</v>
      </c>
      <c r="AY86" s="24" t="s">
        <v>151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79</v>
      </c>
      <c r="BK86" s="244">
        <f>ROUND(I86*H86,2)</f>
        <v>0</v>
      </c>
      <c r="BL86" s="24" t="s">
        <v>158</v>
      </c>
      <c r="BM86" s="24" t="s">
        <v>193</v>
      </c>
    </row>
    <row r="87" spans="2:65" s="1" customFormat="1" ht="16.5" customHeight="1">
      <c r="B87" s="46"/>
      <c r="C87" s="233" t="s">
        <v>179</v>
      </c>
      <c r="D87" s="233" t="s">
        <v>153</v>
      </c>
      <c r="E87" s="234" t="s">
        <v>81</v>
      </c>
      <c r="F87" s="235" t="s">
        <v>690</v>
      </c>
      <c r="G87" s="236" t="s">
        <v>687</v>
      </c>
      <c r="H87" s="237">
        <v>4</v>
      </c>
      <c r="I87" s="238"/>
      <c r="J87" s="239">
        <f>ROUND(I87*H87,2)</f>
        <v>0</v>
      </c>
      <c r="K87" s="235" t="s">
        <v>21</v>
      </c>
      <c r="L87" s="72"/>
      <c r="M87" s="240" t="s">
        <v>21</v>
      </c>
      <c r="N87" s="241" t="s">
        <v>42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158</v>
      </c>
      <c r="AT87" s="24" t="s">
        <v>153</v>
      </c>
      <c r="AU87" s="24" t="s">
        <v>71</v>
      </c>
      <c r="AY87" s="24" t="s">
        <v>151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79</v>
      </c>
      <c r="BK87" s="244">
        <f>ROUND(I87*H87,2)</f>
        <v>0</v>
      </c>
      <c r="BL87" s="24" t="s">
        <v>158</v>
      </c>
      <c r="BM87" s="24" t="s">
        <v>204</v>
      </c>
    </row>
    <row r="88" spans="2:65" s="1" customFormat="1" ht="16.5" customHeight="1">
      <c r="B88" s="46"/>
      <c r="C88" s="233" t="s">
        <v>183</v>
      </c>
      <c r="D88" s="233" t="s">
        <v>153</v>
      </c>
      <c r="E88" s="234" t="s">
        <v>691</v>
      </c>
      <c r="F88" s="235" t="s">
        <v>692</v>
      </c>
      <c r="G88" s="236" t="s">
        <v>693</v>
      </c>
      <c r="H88" s="237">
        <v>20</v>
      </c>
      <c r="I88" s="238"/>
      <c r="J88" s="239">
        <f>ROUND(I88*H88,2)</f>
        <v>0</v>
      </c>
      <c r="K88" s="235" t="s">
        <v>21</v>
      </c>
      <c r="L88" s="72"/>
      <c r="M88" s="240" t="s">
        <v>21</v>
      </c>
      <c r="N88" s="241" t="s">
        <v>42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158</v>
      </c>
      <c r="AT88" s="24" t="s">
        <v>153</v>
      </c>
      <c r="AU88" s="24" t="s">
        <v>71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79</v>
      </c>
      <c r="BK88" s="244">
        <f>ROUND(I88*H88,2)</f>
        <v>0</v>
      </c>
      <c r="BL88" s="24" t="s">
        <v>158</v>
      </c>
      <c r="BM88" s="24" t="s">
        <v>214</v>
      </c>
    </row>
    <row r="89" spans="2:65" s="1" customFormat="1" ht="16.5" customHeight="1">
      <c r="B89" s="46"/>
      <c r="C89" s="233" t="s">
        <v>188</v>
      </c>
      <c r="D89" s="233" t="s">
        <v>153</v>
      </c>
      <c r="E89" s="234" t="s">
        <v>694</v>
      </c>
      <c r="F89" s="235" t="s">
        <v>695</v>
      </c>
      <c r="G89" s="236" t="s">
        <v>693</v>
      </c>
      <c r="H89" s="237">
        <v>20</v>
      </c>
      <c r="I89" s="238"/>
      <c r="J89" s="239">
        <f>ROUND(I89*H89,2)</f>
        <v>0</v>
      </c>
      <c r="K89" s="235" t="s">
        <v>21</v>
      </c>
      <c r="L89" s="72"/>
      <c r="M89" s="240" t="s">
        <v>21</v>
      </c>
      <c r="N89" s="241" t="s">
        <v>42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71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79</v>
      </c>
      <c r="BK89" s="244">
        <f>ROUND(I89*H89,2)</f>
        <v>0</v>
      </c>
      <c r="BL89" s="24" t="s">
        <v>158</v>
      </c>
      <c r="BM89" s="24" t="s">
        <v>224</v>
      </c>
    </row>
    <row r="90" spans="2:65" s="1" customFormat="1" ht="16.5" customHeight="1">
      <c r="B90" s="46"/>
      <c r="C90" s="259" t="s">
        <v>193</v>
      </c>
      <c r="D90" s="259" t="s">
        <v>189</v>
      </c>
      <c r="E90" s="260" t="s">
        <v>696</v>
      </c>
      <c r="F90" s="261" t="s">
        <v>697</v>
      </c>
      <c r="G90" s="262" t="s">
        <v>698</v>
      </c>
      <c r="H90" s="263">
        <v>84.4</v>
      </c>
      <c r="I90" s="264"/>
      <c r="J90" s="265">
        <f>ROUND(I90*H90,2)</f>
        <v>0</v>
      </c>
      <c r="K90" s="261" t="s">
        <v>21</v>
      </c>
      <c r="L90" s="266"/>
      <c r="M90" s="267" t="s">
        <v>21</v>
      </c>
      <c r="N90" s="268" t="s">
        <v>42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193</v>
      </c>
      <c r="AT90" s="24" t="s">
        <v>189</v>
      </c>
      <c r="AU90" s="24" t="s">
        <v>71</v>
      </c>
      <c r="AY90" s="24" t="s">
        <v>151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79</v>
      </c>
      <c r="BK90" s="244">
        <f>ROUND(I90*H90,2)</f>
        <v>0</v>
      </c>
      <c r="BL90" s="24" t="s">
        <v>158</v>
      </c>
      <c r="BM90" s="24" t="s">
        <v>232</v>
      </c>
    </row>
    <row r="91" spans="2:51" s="12" customFormat="1" ht="13.5">
      <c r="B91" s="248"/>
      <c r="C91" s="249"/>
      <c r="D91" s="245" t="s">
        <v>162</v>
      </c>
      <c r="E91" s="250" t="s">
        <v>21</v>
      </c>
      <c r="F91" s="251" t="s">
        <v>932</v>
      </c>
      <c r="G91" s="249"/>
      <c r="H91" s="252">
        <v>84.4</v>
      </c>
      <c r="I91" s="253"/>
      <c r="J91" s="249"/>
      <c r="K91" s="249"/>
      <c r="L91" s="254"/>
      <c r="M91" s="255"/>
      <c r="N91" s="256"/>
      <c r="O91" s="256"/>
      <c r="P91" s="256"/>
      <c r="Q91" s="256"/>
      <c r="R91" s="256"/>
      <c r="S91" s="256"/>
      <c r="T91" s="257"/>
      <c r="AT91" s="258" t="s">
        <v>162</v>
      </c>
      <c r="AU91" s="258" t="s">
        <v>71</v>
      </c>
      <c r="AV91" s="12" t="s">
        <v>81</v>
      </c>
      <c r="AW91" s="12" t="s">
        <v>35</v>
      </c>
      <c r="AX91" s="12" t="s">
        <v>71</v>
      </c>
      <c r="AY91" s="258" t="s">
        <v>151</v>
      </c>
    </row>
    <row r="92" spans="2:51" s="14" customFormat="1" ht="13.5">
      <c r="B92" s="283"/>
      <c r="C92" s="284"/>
      <c r="D92" s="245" t="s">
        <v>162</v>
      </c>
      <c r="E92" s="285" t="s">
        <v>21</v>
      </c>
      <c r="F92" s="286" t="s">
        <v>430</v>
      </c>
      <c r="G92" s="284"/>
      <c r="H92" s="287">
        <v>84.4</v>
      </c>
      <c r="I92" s="288"/>
      <c r="J92" s="284"/>
      <c r="K92" s="284"/>
      <c r="L92" s="289"/>
      <c r="M92" s="290"/>
      <c r="N92" s="291"/>
      <c r="O92" s="291"/>
      <c r="P92" s="291"/>
      <c r="Q92" s="291"/>
      <c r="R92" s="291"/>
      <c r="S92" s="291"/>
      <c r="T92" s="292"/>
      <c r="AT92" s="293" t="s">
        <v>162</v>
      </c>
      <c r="AU92" s="293" t="s">
        <v>71</v>
      </c>
      <c r="AV92" s="14" t="s">
        <v>158</v>
      </c>
      <c r="AW92" s="14" t="s">
        <v>35</v>
      </c>
      <c r="AX92" s="14" t="s">
        <v>79</v>
      </c>
      <c r="AY92" s="293" t="s">
        <v>151</v>
      </c>
    </row>
    <row r="93" spans="2:65" s="1" customFormat="1" ht="16.5" customHeight="1">
      <c r="B93" s="46"/>
      <c r="C93" s="259" t="s">
        <v>199</v>
      </c>
      <c r="D93" s="259" t="s">
        <v>189</v>
      </c>
      <c r="E93" s="260" t="s">
        <v>700</v>
      </c>
      <c r="F93" s="261" t="s">
        <v>701</v>
      </c>
      <c r="G93" s="262" t="s">
        <v>698</v>
      </c>
      <c r="H93" s="263">
        <v>2562.4</v>
      </c>
      <c r="I93" s="264"/>
      <c r="J93" s="265">
        <f>ROUND(I93*H93,2)</f>
        <v>0</v>
      </c>
      <c r="K93" s="261" t="s">
        <v>21</v>
      </c>
      <c r="L93" s="266"/>
      <c r="M93" s="267" t="s">
        <v>21</v>
      </c>
      <c r="N93" s="268" t="s">
        <v>42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193</v>
      </c>
      <c r="AT93" s="24" t="s">
        <v>189</v>
      </c>
      <c r="AU93" s="24" t="s">
        <v>71</v>
      </c>
      <c r="AY93" s="24" t="s">
        <v>151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79</v>
      </c>
      <c r="BK93" s="244">
        <f>ROUND(I93*H93,2)</f>
        <v>0</v>
      </c>
      <c r="BL93" s="24" t="s">
        <v>158</v>
      </c>
      <c r="BM93" s="24" t="s">
        <v>240</v>
      </c>
    </row>
    <row r="94" spans="2:51" s="12" customFormat="1" ht="13.5">
      <c r="B94" s="248"/>
      <c r="C94" s="249"/>
      <c r="D94" s="245" t="s">
        <v>162</v>
      </c>
      <c r="E94" s="250" t="s">
        <v>21</v>
      </c>
      <c r="F94" s="251" t="s">
        <v>933</v>
      </c>
      <c r="G94" s="249"/>
      <c r="H94" s="252">
        <v>2562.4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162</v>
      </c>
      <c r="AU94" s="258" t="s">
        <v>71</v>
      </c>
      <c r="AV94" s="12" t="s">
        <v>81</v>
      </c>
      <c r="AW94" s="12" t="s">
        <v>35</v>
      </c>
      <c r="AX94" s="12" t="s">
        <v>71</v>
      </c>
      <c r="AY94" s="258" t="s">
        <v>151</v>
      </c>
    </row>
    <row r="95" spans="2:51" s="14" customFormat="1" ht="13.5">
      <c r="B95" s="283"/>
      <c r="C95" s="284"/>
      <c r="D95" s="245" t="s">
        <v>162</v>
      </c>
      <c r="E95" s="285" t="s">
        <v>21</v>
      </c>
      <c r="F95" s="286" t="s">
        <v>430</v>
      </c>
      <c r="G95" s="284"/>
      <c r="H95" s="287">
        <v>2562.4</v>
      </c>
      <c r="I95" s="288"/>
      <c r="J95" s="284"/>
      <c r="K95" s="284"/>
      <c r="L95" s="289"/>
      <c r="M95" s="290"/>
      <c r="N95" s="291"/>
      <c r="O95" s="291"/>
      <c r="P95" s="291"/>
      <c r="Q95" s="291"/>
      <c r="R95" s="291"/>
      <c r="S95" s="291"/>
      <c r="T95" s="292"/>
      <c r="AT95" s="293" t="s">
        <v>162</v>
      </c>
      <c r="AU95" s="293" t="s">
        <v>71</v>
      </c>
      <c r="AV95" s="14" t="s">
        <v>158</v>
      </c>
      <c r="AW95" s="14" t="s">
        <v>35</v>
      </c>
      <c r="AX95" s="14" t="s">
        <v>79</v>
      </c>
      <c r="AY95" s="293" t="s">
        <v>151</v>
      </c>
    </row>
    <row r="96" spans="2:65" s="1" customFormat="1" ht="16.5" customHeight="1">
      <c r="B96" s="46"/>
      <c r="C96" s="259" t="s">
        <v>204</v>
      </c>
      <c r="D96" s="259" t="s">
        <v>189</v>
      </c>
      <c r="E96" s="260" t="s">
        <v>703</v>
      </c>
      <c r="F96" s="261" t="s">
        <v>704</v>
      </c>
      <c r="G96" s="262" t="s">
        <v>698</v>
      </c>
      <c r="H96" s="263">
        <v>8656.2</v>
      </c>
      <c r="I96" s="264"/>
      <c r="J96" s="265">
        <f>ROUND(I96*H96,2)</f>
        <v>0</v>
      </c>
      <c r="K96" s="261" t="s">
        <v>21</v>
      </c>
      <c r="L96" s="266"/>
      <c r="M96" s="267" t="s">
        <v>21</v>
      </c>
      <c r="N96" s="268" t="s">
        <v>42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193</v>
      </c>
      <c r="AT96" s="24" t="s">
        <v>189</v>
      </c>
      <c r="AU96" s="24" t="s">
        <v>71</v>
      </c>
      <c r="AY96" s="24" t="s">
        <v>151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79</v>
      </c>
      <c r="BK96" s="244">
        <f>ROUND(I96*H96,2)</f>
        <v>0</v>
      </c>
      <c r="BL96" s="24" t="s">
        <v>158</v>
      </c>
      <c r="BM96" s="24" t="s">
        <v>249</v>
      </c>
    </row>
    <row r="97" spans="2:51" s="12" customFormat="1" ht="13.5">
      <c r="B97" s="248"/>
      <c r="C97" s="249"/>
      <c r="D97" s="245" t="s">
        <v>162</v>
      </c>
      <c r="E97" s="250" t="s">
        <v>21</v>
      </c>
      <c r="F97" s="251" t="s">
        <v>934</v>
      </c>
      <c r="G97" s="249"/>
      <c r="H97" s="252">
        <v>8656.2</v>
      </c>
      <c r="I97" s="253"/>
      <c r="J97" s="249"/>
      <c r="K97" s="249"/>
      <c r="L97" s="254"/>
      <c r="M97" s="255"/>
      <c r="N97" s="256"/>
      <c r="O97" s="256"/>
      <c r="P97" s="256"/>
      <c r="Q97" s="256"/>
      <c r="R97" s="256"/>
      <c r="S97" s="256"/>
      <c r="T97" s="257"/>
      <c r="AT97" s="258" t="s">
        <v>162</v>
      </c>
      <c r="AU97" s="258" t="s">
        <v>71</v>
      </c>
      <c r="AV97" s="12" t="s">
        <v>81</v>
      </c>
      <c r="AW97" s="12" t="s">
        <v>35</v>
      </c>
      <c r="AX97" s="12" t="s">
        <v>71</v>
      </c>
      <c r="AY97" s="258" t="s">
        <v>151</v>
      </c>
    </row>
    <row r="98" spans="2:51" s="14" customFormat="1" ht="13.5">
      <c r="B98" s="283"/>
      <c r="C98" s="284"/>
      <c r="D98" s="245" t="s">
        <v>162</v>
      </c>
      <c r="E98" s="285" t="s">
        <v>21</v>
      </c>
      <c r="F98" s="286" t="s">
        <v>430</v>
      </c>
      <c r="G98" s="284"/>
      <c r="H98" s="287">
        <v>8656.2</v>
      </c>
      <c r="I98" s="288"/>
      <c r="J98" s="284"/>
      <c r="K98" s="284"/>
      <c r="L98" s="289"/>
      <c r="M98" s="290"/>
      <c r="N98" s="291"/>
      <c r="O98" s="291"/>
      <c r="P98" s="291"/>
      <c r="Q98" s="291"/>
      <c r="R98" s="291"/>
      <c r="S98" s="291"/>
      <c r="T98" s="292"/>
      <c r="AT98" s="293" t="s">
        <v>162</v>
      </c>
      <c r="AU98" s="293" t="s">
        <v>71</v>
      </c>
      <c r="AV98" s="14" t="s">
        <v>158</v>
      </c>
      <c r="AW98" s="14" t="s">
        <v>35</v>
      </c>
      <c r="AX98" s="14" t="s">
        <v>79</v>
      </c>
      <c r="AY98" s="293" t="s">
        <v>151</v>
      </c>
    </row>
    <row r="99" spans="2:65" s="1" customFormat="1" ht="16.5" customHeight="1">
      <c r="B99" s="46"/>
      <c r="C99" s="259" t="s">
        <v>210</v>
      </c>
      <c r="D99" s="259" t="s">
        <v>189</v>
      </c>
      <c r="E99" s="260" t="s">
        <v>706</v>
      </c>
      <c r="F99" s="261" t="s">
        <v>707</v>
      </c>
      <c r="G99" s="262" t="s">
        <v>693</v>
      </c>
      <c r="H99" s="263">
        <v>3</v>
      </c>
      <c r="I99" s="264"/>
      <c r="J99" s="265">
        <f>ROUND(I99*H99,2)</f>
        <v>0</v>
      </c>
      <c r="K99" s="261" t="s">
        <v>21</v>
      </c>
      <c r="L99" s="266"/>
      <c r="M99" s="267" t="s">
        <v>21</v>
      </c>
      <c r="N99" s="268" t="s">
        <v>42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193</v>
      </c>
      <c r="AT99" s="24" t="s">
        <v>189</v>
      </c>
      <c r="AU99" s="24" t="s">
        <v>71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79</v>
      </c>
      <c r="BK99" s="244">
        <f>ROUND(I99*H99,2)</f>
        <v>0</v>
      </c>
      <c r="BL99" s="24" t="s">
        <v>158</v>
      </c>
      <c r="BM99" s="24" t="s">
        <v>258</v>
      </c>
    </row>
    <row r="100" spans="2:51" s="12" customFormat="1" ht="13.5">
      <c r="B100" s="248"/>
      <c r="C100" s="249"/>
      <c r="D100" s="245" t="s">
        <v>162</v>
      </c>
      <c r="E100" s="250" t="s">
        <v>21</v>
      </c>
      <c r="F100" s="251" t="s">
        <v>935</v>
      </c>
      <c r="G100" s="249"/>
      <c r="H100" s="252">
        <v>3</v>
      </c>
      <c r="I100" s="253"/>
      <c r="J100" s="249"/>
      <c r="K100" s="249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162</v>
      </c>
      <c r="AU100" s="258" t="s">
        <v>71</v>
      </c>
      <c r="AV100" s="12" t="s">
        <v>81</v>
      </c>
      <c r="AW100" s="12" t="s">
        <v>35</v>
      </c>
      <c r="AX100" s="12" t="s">
        <v>71</v>
      </c>
      <c r="AY100" s="258" t="s">
        <v>151</v>
      </c>
    </row>
    <row r="101" spans="2:51" s="14" customFormat="1" ht="13.5">
      <c r="B101" s="283"/>
      <c r="C101" s="284"/>
      <c r="D101" s="245" t="s">
        <v>162</v>
      </c>
      <c r="E101" s="285" t="s">
        <v>21</v>
      </c>
      <c r="F101" s="286" t="s">
        <v>430</v>
      </c>
      <c r="G101" s="284"/>
      <c r="H101" s="287">
        <v>3</v>
      </c>
      <c r="I101" s="288"/>
      <c r="J101" s="284"/>
      <c r="K101" s="284"/>
      <c r="L101" s="289"/>
      <c r="M101" s="290"/>
      <c r="N101" s="291"/>
      <c r="O101" s="291"/>
      <c r="P101" s="291"/>
      <c r="Q101" s="291"/>
      <c r="R101" s="291"/>
      <c r="S101" s="291"/>
      <c r="T101" s="292"/>
      <c r="AT101" s="293" t="s">
        <v>162</v>
      </c>
      <c r="AU101" s="293" t="s">
        <v>71</v>
      </c>
      <c r="AV101" s="14" t="s">
        <v>158</v>
      </c>
      <c r="AW101" s="14" t="s">
        <v>35</v>
      </c>
      <c r="AX101" s="14" t="s">
        <v>79</v>
      </c>
      <c r="AY101" s="293" t="s">
        <v>151</v>
      </c>
    </row>
    <row r="102" spans="2:65" s="1" customFormat="1" ht="16.5" customHeight="1">
      <c r="B102" s="46"/>
      <c r="C102" s="233" t="s">
        <v>214</v>
      </c>
      <c r="D102" s="233" t="s">
        <v>153</v>
      </c>
      <c r="E102" s="234" t="s">
        <v>709</v>
      </c>
      <c r="F102" s="235" t="s">
        <v>710</v>
      </c>
      <c r="G102" s="236" t="s">
        <v>693</v>
      </c>
      <c r="H102" s="237">
        <v>20</v>
      </c>
      <c r="I102" s="238"/>
      <c r="J102" s="239">
        <f>ROUND(I102*H102,2)</f>
        <v>0</v>
      </c>
      <c r="K102" s="235" t="s">
        <v>21</v>
      </c>
      <c r="L102" s="72"/>
      <c r="M102" s="240" t="s">
        <v>21</v>
      </c>
      <c r="N102" s="241" t="s">
        <v>42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158</v>
      </c>
      <c r="AT102" s="24" t="s">
        <v>153</v>
      </c>
      <c r="AU102" s="24" t="s">
        <v>71</v>
      </c>
      <c r="AY102" s="24" t="s">
        <v>151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79</v>
      </c>
      <c r="BK102" s="244">
        <f>ROUND(I102*H102,2)</f>
        <v>0</v>
      </c>
      <c r="BL102" s="24" t="s">
        <v>158</v>
      </c>
      <c r="BM102" s="24" t="s">
        <v>268</v>
      </c>
    </row>
    <row r="103" spans="2:65" s="1" customFormat="1" ht="16.5" customHeight="1">
      <c r="B103" s="46"/>
      <c r="C103" s="233" t="s">
        <v>219</v>
      </c>
      <c r="D103" s="233" t="s">
        <v>153</v>
      </c>
      <c r="E103" s="234" t="s">
        <v>711</v>
      </c>
      <c r="F103" s="235" t="s">
        <v>712</v>
      </c>
      <c r="G103" s="236" t="s">
        <v>693</v>
      </c>
      <c r="H103" s="237">
        <v>20</v>
      </c>
      <c r="I103" s="238"/>
      <c r="J103" s="239">
        <f>ROUND(I103*H103,2)</f>
        <v>0</v>
      </c>
      <c r="K103" s="235" t="s">
        <v>21</v>
      </c>
      <c r="L103" s="72"/>
      <c r="M103" s="240" t="s">
        <v>21</v>
      </c>
      <c r="N103" s="241" t="s">
        <v>42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158</v>
      </c>
      <c r="AT103" s="24" t="s">
        <v>153</v>
      </c>
      <c r="AU103" s="24" t="s">
        <v>71</v>
      </c>
      <c r="AY103" s="24" t="s">
        <v>151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79</v>
      </c>
      <c r="BK103" s="244">
        <f>ROUND(I103*H103,2)</f>
        <v>0</v>
      </c>
      <c r="BL103" s="24" t="s">
        <v>158</v>
      </c>
      <c r="BM103" s="24" t="s">
        <v>278</v>
      </c>
    </row>
    <row r="104" spans="2:65" s="1" customFormat="1" ht="16.5" customHeight="1">
      <c r="B104" s="46"/>
      <c r="C104" s="259" t="s">
        <v>224</v>
      </c>
      <c r="D104" s="259" t="s">
        <v>189</v>
      </c>
      <c r="E104" s="260" t="s">
        <v>696</v>
      </c>
      <c r="F104" s="261" t="s">
        <v>697</v>
      </c>
      <c r="G104" s="262" t="s">
        <v>698</v>
      </c>
      <c r="H104" s="263">
        <v>84.4</v>
      </c>
      <c r="I104" s="264"/>
      <c r="J104" s="265">
        <f>ROUND(I104*H104,2)</f>
        <v>0</v>
      </c>
      <c r="K104" s="261" t="s">
        <v>21</v>
      </c>
      <c r="L104" s="266"/>
      <c r="M104" s="267" t="s">
        <v>21</v>
      </c>
      <c r="N104" s="268" t="s">
        <v>42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193</v>
      </c>
      <c r="AT104" s="24" t="s">
        <v>189</v>
      </c>
      <c r="AU104" s="24" t="s">
        <v>71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79</v>
      </c>
      <c r="BK104" s="244">
        <f>ROUND(I104*H104,2)</f>
        <v>0</v>
      </c>
      <c r="BL104" s="24" t="s">
        <v>158</v>
      </c>
      <c r="BM104" s="24" t="s">
        <v>287</v>
      </c>
    </row>
    <row r="105" spans="2:51" s="12" customFormat="1" ht="13.5">
      <c r="B105" s="248"/>
      <c r="C105" s="249"/>
      <c r="D105" s="245" t="s">
        <v>162</v>
      </c>
      <c r="E105" s="250" t="s">
        <v>21</v>
      </c>
      <c r="F105" s="251" t="s">
        <v>932</v>
      </c>
      <c r="G105" s="249"/>
      <c r="H105" s="252">
        <v>84.4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162</v>
      </c>
      <c r="AU105" s="258" t="s">
        <v>71</v>
      </c>
      <c r="AV105" s="12" t="s">
        <v>81</v>
      </c>
      <c r="AW105" s="12" t="s">
        <v>35</v>
      </c>
      <c r="AX105" s="12" t="s">
        <v>71</v>
      </c>
      <c r="AY105" s="258" t="s">
        <v>151</v>
      </c>
    </row>
    <row r="106" spans="2:51" s="14" customFormat="1" ht="13.5">
      <c r="B106" s="283"/>
      <c r="C106" s="284"/>
      <c r="D106" s="245" t="s">
        <v>162</v>
      </c>
      <c r="E106" s="285" t="s">
        <v>21</v>
      </c>
      <c r="F106" s="286" t="s">
        <v>430</v>
      </c>
      <c r="G106" s="284"/>
      <c r="H106" s="287">
        <v>84.4</v>
      </c>
      <c r="I106" s="288"/>
      <c r="J106" s="284"/>
      <c r="K106" s="284"/>
      <c r="L106" s="289"/>
      <c r="M106" s="290"/>
      <c r="N106" s="291"/>
      <c r="O106" s="291"/>
      <c r="P106" s="291"/>
      <c r="Q106" s="291"/>
      <c r="R106" s="291"/>
      <c r="S106" s="291"/>
      <c r="T106" s="292"/>
      <c r="AT106" s="293" t="s">
        <v>162</v>
      </c>
      <c r="AU106" s="293" t="s">
        <v>71</v>
      </c>
      <c r="AV106" s="14" t="s">
        <v>158</v>
      </c>
      <c r="AW106" s="14" t="s">
        <v>35</v>
      </c>
      <c r="AX106" s="14" t="s">
        <v>79</v>
      </c>
      <c r="AY106" s="293" t="s">
        <v>151</v>
      </c>
    </row>
    <row r="107" spans="2:65" s="1" customFormat="1" ht="16.5" customHeight="1">
      <c r="B107" s="46"/>
      <c r="C107" s="259" t="s">
        <v>10</v>
      </c>
      <c r="D107" s="259" t="s">
        <v>189</v>
      </c>
      <c r="E107" s="260" t="s">
        <v>700</v>
      </c>
      <c r="F107" s="261" t="s">
        <v>701</v>
      </c>
      <c r="G107" s="262" t="s">
        <v>698</v>
      </c>
      <c r="H107" s="263">
        <v>1600.6</v>
      </c>
      <c r="I107" s="264"/>
      <c r="J107" s="265">
        <f>ROUND(I107*H107,2)</f>
        <v>0</v>
      </c>
      <c r="K107" s="261" t="s">
        <v>21</v>
      </c>
      <c r="L107" s="266"/>
      <c r="M107" s="267" t="s">
        <v>21</v>
      </c>
      <c r="N107" s="268" t="s">
        <v>42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193</v>
      </c>
      <c r="AT107" s="24" t="s">
        <v>189</v>
      </c>
      <c r="AU107" s="24" t="s">
        <v>71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79</v>
      </c>
      <c r="BK107" s="244">
        <f>ROUND(I107*H107,2)</f>
        <v>0</v>
      </c>
      <c r="BL107" s="24" t="s">
        <v>158</v>
      </c>
      <c r="BM107" s="24" t="s">
        <v>295</v>
      </c>
    </row>
    <row r="108" spans="2:51" s="12" customFormat="1" ht="13.5">
      <c r="B108" s="248"/>
      <c r="C108" s="249"/>
      <c r="D108" s="245" t="s">
        <v>162</v>
      </c>
      <c r="E108" s="250" t="s">
        <v>21</v>
      </c>
      <c r="F108" s="251" t="s">
        <v>936</v>
      </c>
      <c r="G108" s="249"/>
      <c r="H108" s="252">
        <v>1600.6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162</v>
      </c>
      <c r="AU108" s="258" t="s">
        <v>71</v>
      </c>
      <c r="AV108" s="12" t="s">
        <v>81</v>
      </c>
      <c r="AW108" s="12" t="s">
        <v>35</v>
      </c>
      <c r="AX108" s="12" t="s">
        <v>71</v>
      </c>
      <c r="AY108" s="258" t="s">
        <v>151</v>
      </c>
    </row>
    <row r="109" spans="2:51" s="14" customFormat="1" ht="13.5">
      <c r="B109" s="283"/>
      <c r="C109" s="284"/>
      <c r="D109" s="245" t="s">
        <v>162</v>
      </c>
      <c r="E109" s="285" t="s">
        <v>21</v>
      </c>
      <c r="F109" s="286" t="s">
        <v>430</v>
      </c>
      <c r="G109" s="284"/>
      <c r="H109" s="287">
        <v>1600.6</v>
      </c>
      <c r="I109" s="288"/>
      <c r="J109" s="284"/>
      <c r="K109" s="284"/>
      <c r="L109" s="289"/>
      <c r="M109" s="290"/>
      <c r="N109" s="291"/>
      <c r="O109" s="291"/>
      <c r="P109" s="291"/>
      <c r="Q109" s="291"/>
      <c r="R109" s="291"/>
      <c r="S109" s="291"/>
      <c r="T109" s="292"/>
      <c r="AT109" s="293" t="s">
        <v>162</v>
      </c>
      <c r="AU109" s="293" t="s">
        <v>71</v>
      </c>
      <c r="AV109" s="14" t="s">
        <v>158</v>
      </c>
      <c r="AW109" s="14" t="s">
        <v>35</v>
      </c>
      <c r="AX109" s="14" t="s">
        <v>79</v>
      </c>
      <c r="AY109" s="293" t="s">
        <v>151</v>
      </c>
    </row>
    <row r="110" spans="2:65" s="1" customFormat="1" ht="16.5" customHeight="1">
      <c r="B110" s="46"/>
      <c r="C110" s="259" t="s">
        <v>232</v>
      </c>
      <c r="D110" s="259" t="s">
        <v>189</v>
      </c>
      <c r="E110" s="260" t="s">
        <v>706</v>
      </c>
      <c r="F110" s="261" t="s">
        <v>707</v>
      </c>
      <c r="G110" s="262" t="s">
        <v>693</v>
      </c>
      <c r="H110" s="263">
        <v>3</v>
      </c>
      <c r="I110" s="264"/>
      <c r="J110" s="265">
        <f>ROUND(I110*H110,2)</f>
        <v>0</v>
      </c>
      <c r="K110" s="261" t="s">
        <v>21</v>
      </c>
      <c r="L110" s="266"/>
      <c r="M110" s="267" t="s">
        <v>21</v>
      </c>
      <c r="N110" s="268" t="s">
        <v>42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193</v>
      </c>
      <c r="AT110" s="24" t="s">
        <v>189</v>
      </c>
      <c r="AU110" s="24" t="s">
        <v>71</v>
      </c>
      <c r="AY110" s="24" t="s">
        <v>151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79</v>
      </c>
      <c r="BK110" s="244">
        <f>ROUND(I110*H110,2)</f>
        <v>0</v>
      </c>
      <c r="BL110" s="24" t="s">
        <v>158</v>
      </c>
      <c r="BM110" s="24" t="s">
        <v>309</v>
      </c>
    </row>
    <row r="111" spans="2:51" s="12" customFormat="1" ht="13.5">
      <c r="B111" s="248"/>
      <c r="C111" s="249"/>
      <c r="D111" s="245" t="s">
        <v>162</v>
      </c>
      <c r="E111" s="250" t="s">
        <v>21</v>
      </c>
      <c r="F111" s="251" t="s">
        <v>935</v>
      </c>
      <c r="G111" s="249"/>
      <c r="H111" s="252">
        <v>3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162</v>
      </c>
      <c r="AU111" s="258" t="s">
        <v>71</v>
      </c>
      <c r="AV111" s="12" t="s">
        <v>81</v>
      </c>
      <c r="AW111" s="12" t="s">
        <v>35</v>
      </c>
      <c r="AX111" s="12" t="s">
        <v>71</v>
      </c>
      <c r="AY111" s="258" t="s">
        <v>151</v>
      </c>
    </row>
    <row r="112" spans="2:51" s="14" customFormat="1" ht="13.5">
      <c r="B112" s="283"/>
      <c r="C112" s="284"/>
      <c r="D112" s="245" t="s">
        <v>162</v>
      </c>
      <c r="E112" s="285" t="s">
        <v>21</v>
      </c>
      <c r="F112" s="286" t="s">
        <v>430</v>
      </c>
      <c r="G112" s="284"/>
      <c r="H112" s="287">
        <v>3</v>
      </c>
      <c r="I112" s="288"/>
      <c r="J112" s="284"/>
      <c r="K112" s="284"/>
      <c r="L112" s="289"/>
      <c r="M112" s="290"/>
      <c r="N112" s="291"/>
      <c r="O112" s="291"/>
      <c r="P112" s="291"/>
      <c r="Q112" s="291"/>
      <c r="R112" s="291"/>
      <c r="S112" s="291"/>
      <c r="T112" s="292"/>
      <c r="AT112" s="293" t="s">
        <v>162</v>
      </c>
      <c r="AU112" s="293" t="s">
        <v>71</v>
      </c>
      <c r="AV112" s="14" t="s">
        <v>158</v>
      </c>
      <c r="AW112" s="14" t="s">
        <v>35</v>
      </c>
      <c r="AX112" s="14" t="s">
        <v>79</v>
      </c>
      <c r="AY112" s="293" t="s">
        <v>151</v>
      </c>
    </row>
    <row r="113" spans="2:65" s="1" customFormat="1" ht="16.5" customHeight="1">
      <c r="B113" s="46"/>
      <c r="C113" s="233" t="s">
        <v>236</v>
      </c>
      <c r="D113" s="233" t="s">
        <v>153</v>
      </c>
      <c r="E113" s="234" t="s">
        <v>937</v>
      </c>
      <c r="F113" s="235" t="s">
        <v>938</v>
      </c>
      <c r="G113" s="236" t="s">
        <v>693</v>
      </c>
      <c r="H113" s="237">
        <v>20</v>
      </c>
      <c r="I113" s="238"/>
      <c r="J113" s="239">
        <f>ROUND(I113*H113,2)</f>
        <v>0</v>
      </c>
      <c r="K113" s="235" t="s">
        <v>21</v>
      </c>
      <c r="L113" s="72"/>
      <c r="M113" s="240" t="s">
        <v>21</v>
      </c>
      <c r="N113" s="241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158</v>
      </c>
      <c r="AT113" s="24" t="s">
        <v>153</v>
      </c>
      <c r="AU113" s="24" t="s">
        <v>71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324</v>
      </c>
    </row>
    <row r="114" spans="2:65" s="1" customFormat="1" ht="16.5" customHeight="1">
      <c r="B114" s="46"/>
      <c r="C114" s="233" t="s">
        <v>240</v>
      </c>
      <c r="D114" s="233" t="s">
        <v>153</v>
      </c>
      <c r="E114" s="234" t="s">
        <v>939</v>
      </c>
      <c r="F114" s="235" t="s">
        <v>940</v>
      </c>
      <c r="G114" s="236" t="s">
        <v>693</v>
      </c>
      <c r="H114" s="237">
        <v>5</v>
      </c>
      <c r="I114" s="238"/>
      <c r="J114" s="239">
        <f>ROUND(I114*H114,2)</f>
        <v>0</v>
      </c>
      <c r="K114" s="235" t="s">
        <v>21</v>
      </c>
      <c r="L114" s="72"/>
      <c r="M114" s="240" t="s">
        <v>21</v>
      </c>
      <c r="N114" s="241" t="s">
        <v>42</v>
      </c>
      <c r="O114" s="47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AR114" s="24" t="s">
        <v>158</v>
      </c>
      <c r="AT114" s="24" t="s">
        <v>153</v>
      </c>
      <c r="AU114" s="24" t="s">
        <v>71</v>
      </c>
      <c r="AY114" s="24" t="s">
        <v>151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79</v>
      </c>
      <c r="BK114" s="244">
        <f>ROUND(I114*H114,2)</f>
        <v>0</v>
      </c>
      <c r="BL114" s="24" t="s">
        <v>158</v>
      </c>
      <c r="BM114" s="24" t="s">
        <v>333</v>
      </c>
    </row>
    <row r="115" spans="2:65" s="1" customFormat="1" ht="16.5" customHeight="1">
      <c r="B115" s="46"/>
      <c r="C115" s="233" t="s">
        <v>244</v>
      </c>
      <c r="D115" s="233" t="s">
        <v>153</v>
      </c>
      <c r="E115" s="234" t="s">
        <v>941</v>
      </c>
      <c r="F115" s="235" t="s">
        <v>942</v>
      </c>
      <c r="G115" s="236" t="s">
        <v>693</v>
      </c>
      <c r="H115" s="237">
        <v>5</v>
      </c>
      <c r="I115" s="238"/>
      <c r="J115" s="239">
        <f>ROUND(I115*H115,2)</f>
        <v>0</v>
      </c>
      <c r="K115" s="235" t="s">
        <v>21</v>
      </c>
      <c r="L115" s="72"/>
      <c r="M115" s="240" t="s">
        <v>21</v>
      </c>
      <c r="N115" s="241" t="s">
        <v>42</v>
      </c>
      <c r="O115" s="47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4" t="s">
        <v>158</v>
      </c>
      <c r="AT115" s="24" t="s">
        <v>153</v>
      </c>
      <c r="AU115" s="24" t="s">
        <v>71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79</v>
      </c>
      <c r="BK115" s="244">
        <f>ROUND(I115*H115,2)</f>
        <v>0</v>
      </c>
      <c r="BL115" s="24" t="s">
        <v>158</v>
      </c>
      <c r="BM115" s="24" t="s">
        <v>343</v>
      </c>
    </row>
    <row r="116" spans="2:65" s="1" customFormat="1" ht="16.5" customHeight="1">
      <c r="B116" s="46"/>
      <c r="C116" s="233" t="s">
        <v>249</v>
      </c>
      <c r="D116" s="233" t="s">
        <v>153</v>
      </c>
      <c r="E116" s="234" t="s">
        <v>943</v>
      </c>
      <c r="F116" s="235" t="s">
        <v>944</v>
      </c>
      <c r="G116" s="236" t="s">
        <v>693</v>
      </c>
      <c r="H116" s="237">
        <v>5</v>
      </c>
      <c r="I116" s="238"/>
      <c r="J116" s="239">
        <f>ROUND(I116*H116,2)</f>
        <v>0</v>
      </c>
      <c r="K116" s="235" t="s">
        <v>21</v>
      </c>
      <c r="L116" s="72"/>
      <c r="M116" s="240" t="s">
        <v>21</v>
      </c>
      <c r="N116" s="241" t="s">
        <v>42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158</v>
      </c>
      <c r="AT116" s="24" t="s">
        <v>153</v>
      </c>
      <c r="AU116" s="24" t="s">
        <v>71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79</v>
      </c>
      <c r="BK116" s="244">
        <f>ROUND(I116*H116,2)</f>
        <v>0</v>
      </c>
      <c r="BL116" s="24" t="s">
        <v>158</v>
      </c>
      <c r="BM116" s="24" t="s">
        <v>498</v>
      </c>
    </row>
    <row r="117" spans="2:65" s="1" customFormat="1" ht="16.5" customHeight="1">
      <c r="B117" s="46"/>
      <c r="C117" s="259" t="s">
        <v>9</v>
      </c>
      <c r="D117" s="259" t="s">
        <v>189</v>
      </c>
      <c r="E117" s="260" t="s">
        <v>945</v>
      </c>
      <c r="F117" s="261" t="s">
        <v>946</v>
      </c>
      <c r="G117" s="262" t="s">
        <v>698</v>
      </c>
      <c r="H117" s="263">
        <v>0.2</v>
      </c>
      <c r="I117" s="264"/>
      <c r="J117" s="265">
        <f>ROUND(I117*H117,2)</f>
        <v>0</v>
      </c>
      <c r="K117" s="261" t="s">
        <v>21</v>
      </c>
      <c r="L117" s="266"/>
      <c r="M117" s="267" t="s">
        <v>21</v>
      </c>
      <c r="N117" s="268" t="s">
        <v>42</v>
      </c>
      <c r="O117" s="47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4" t="s">
        <v>193</v>
      </c>
      <c r="AT117" s="24" t="s">
        <v>189</v>
      </c>
      <c r="AU117" s="24" t="s">
        <v>71</v>
      </c>
      <c r="AY117" s="24" t="s">
        <v>151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79</v>
      </c>
      <c r="BK117" s="244">
        <f>ROUND(I117*H117,2)</f>
        <v>0</v>
      </c>
      <c r="BL117" s="24" t="s">
        <v>158</v>
      </c>
      <c r="BM117" s="24" t="s">
        <v>506</v>
      </c>
    </row>
    <row r="118" spans="2:51" s="12" customFormat="1" ht="13.5">
      <c r="B118" s="248"/>
      <c r="C118" s="249"/>
      <c r="D118" s="245" t="s">
        <v>162</v>
      </c>
      <c r="E118" s="250" t="s">
        <v>21</v>
      </c>
      <c r="F118" s="251" t="s">
        <v>947</v>
      </c>
      <c r="G118" s="249"/>
      <c r="H118" s="252">
        <v>0.2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162</v>
      </c>
      <c r="AU118" s="258" t="s">
        <v>71</v>
      </c>
      <c r="AV118" s="12" t="s">
        <v>81</v>
      </c>
      <c r="AW118" s="12" t="s">
        <v>35</v>
      </c>
      <c r="AX118" s="12" t="s">
        <v>71</v>
      </c>
      <c r="AY118" s="258" t="s">
        <v>151</v>
      </c>
    </row>
    <row r="119" spans="2:51" s="14" customFormat="1" ht="13.5">
      <c r="B119" s="283"/>
      <c r="C119" s="284"/>
      <c r="D119" s="245" t="s">
        <v>162</v>
      </c>
      <c r="E119" s="285" t="s">
        <v>21</v>
      </c>
      <c r="F119" s="286" t="s">
        <v>430</v>
      </c>
      <c r="G119" s="284"/>
      <c r="H119" s="287">
        <v>0.2</v>
      </c>
      <c r="I119" s="288"/>
      <c r="J119" s="284"/>
      <c r="K119" s="284"/>
      <c r="L119" s="289"/>
      <c r="M119" s="290"/>
      <c r="N119" s="291"/>
      <c r="O119" s="291"/>
      <c r="P119" s="291"/>
      <c r="Q119" s="291"/>
      <c r="R119" s="291"/>
      <c r="S119" s="291"/>
      <c r="T119" s="292"/>
      <c r="AT119" s="293" t="s">
        <v>162</v>
      </c>
      <c r="AU119" s="293" t="s">
        <v>71</v>
      </c>
      <c r="AV119" s="14" t="s">
        <v>158</v>
      </c>
      <c r="AW119" s="14" t="s">
        <v>35</v>
      </c>
      <c r="AX119" s="14" t="s">
        <v>79</v>
      </c>
      <c r="AY119" s="293" t="s">
        <v>151</v>
      </c>
    </row>
    <row r="120" spans="2:65" s="1" customFormat="1" ht="16.5" customHeight="1">
      <c r="B120" s="46"/>
      <c r="C120" s="233" t="s">
        <v>258</v>
      </c>
      <c r="D120" s="233" t="s">
        <v>153</v>
      </c>
      <c r="E120" s="234" t="s">
        <v>948</v>
      </c>
      <c r="F120" s="235" t="s">
        <v>949</v>
      </c>
      <c r="G120" s="236" t="s">
        <v>693</v>
      </c>
      <c r="H120" s="237">
        <v>20</v>
      </c>
      <c r="I120" s="238"/>
      <c r="J120" s="239">
        <f>ROUND(I120*H120,2)</f>
        <v>0</v>
      </c>
      <c r="K120" s="235" t="s">
        <v>21</v>
      </c>
      <c r="L120" s="72"/>
      <c r="M120" s="240" t="s">
        <v>21</v>
      </c>
      <c r="N120" s="241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71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514</v>
      </c>
    </row>
    <row r="121" spans="2:65" s="1" customFormat="1" ht="16.5" customHeight="1">
      <c r="B121" s="46"/>
      <c r="C121" s="259" t="s">
        <v>263</v>
      </c>
      <c r="D121" s="259" t="s">
        <v>189</v>
      </c>
      <c r="E121" s="260" t="s">
        <v>700</v>
      </c>
      <c r="F121" s="261" t="s">
        <v>701</v>
      </c>
      <c r="G121" s="262" t="s">
        <v>698</v>
      </c>
      <c r="H121" s="263">
        <v>961.8</v>
      </c>
      <c r="I121" s="264"/>
      <c r="J121" s="265">
        <f>ROUND(I121*H121,2)</f>
        <v>0</v>
      </c>
      <c r="K121" s="261" t="s">
        <v>21</v>
      </c>
      <c r="L121" s="266"/>
      <c r="M121" s="267" t="s">
        <v>21</v>
      </c>
      <c r="N121" s="268" t="s">
        <v>42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193</v>
      </c>
      <c r="AT121" s="24" t="s">
        <v>189</v>
      </c>
      <c r="AU121" s="24" t="s">
        <v>71</v>
      </c>
      <c r="AY121" s="24" t="s">
        <v>151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79</v>
      </c>
      <c r="BK121" s="244">
        <f>ROUND(I121*H121,2)</f>
        <v>0</v>
      </c>
      <c r="BL121" s="24" t="s">
        <v>158</v>
      </c>
      <c r="BM121" s="24" t="s">
        <v>522</v>
      </c>
    </row>
    <row r="122" spans="2:51" s="12" customFormat="1" ht="13.5">
      <c r="B122" s="248"/>
      <c r="C122" s="249"/>
      <c r="D122" s="245" t="s">
        <v>162</v>
      </c>
      <c r="E122" s="250" t="s">
        <v>21</v>
      </c>
      <c r="F122" s="251" t="s">
        <v>950</v>
      </c>
      <c r="G122" s="249"/>
      <c r="H122" s="252">
        <v>961.8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162</v>
      </c>
      <c r="AU122" s="258" t="s">
        <v>71</v>
      </c>
      <c r="AV122" s="12" t="s">
        <v>81</v>
      </c>
      <c r="AW122" s="12" t="s">
        <v>35</v>
      </c>
      <c r="AX122" s="12" t="s">
        <v>71</v>
      </c>
      <c r="AY122" s="258" t="s">
        <v>151</v>
      </c>
    </row>
    <row r="123" spans="2:51" s="14" customFormat="1" ht="13.5">
      <c r="B123" s="283"/>
      <c r="C123" s="284"/>
      <c r="D123" s="245" t="s">
        <v>162</v>
      </c>
      <c r="E123" s="285" t="s">
        <v>21</v>
      </c>
      <c r="F123" s="286" t="s">
        <v>430</v>
      </c>
      <c r="G123" s="284"/>
      <c r="H123" s="287">
        <v>961.8</v>
      </c>
      <c r="I123" s="288"/>
      <c r="J123" s="284"/>
      <c r="K123" s="284"/>
      <c r="L123" s="289"/>
      <c r="M123" s="290"/>
      <c r="N123" s="291"/>
      <c r="O123" s="291"/>
      <c r="P123" s="291"/>
      <c r="Q123" s="291"/>
      <c r="R123" s="291"/>
      <c r="S123" s="291"/>
      <c r="T123" s="292"/>
      <c r="AT123" s="293" t="s">
        <v>162</v>
      </c>
      <c r="AU123" s="293" t="s">
        <v>71</v>
      </c>
      <c r="AV123" s="14" t="s">
        <v>158</v>
      </c>
      <c r="AW123" s="14" t="s">
        <v>35</v>
      </c>
      <c r="AX123" s="14" t="s">
        <v>79</v>
      </c>
      <c r="AY123" s="293" t="s">
        <v>151</v>
      </c>
    </row>
    <row r="124" spans="2:65" s="1" customFormat="1" ht="16.5" customHeight="1">
      <c r="B124" s="46"/>
      <c r="C124" s="259" t="s">
        <v>268</v>
      </c>
      <c r="D124" s="259" t="s">
        <v>189</v>
      </c>
      <c r="E124" s="260" t="s">
        <v>703</v>
      </c>
      <c r="F124" s="261" t="s">
        <v>704</v>
      </c>
      <c r="G124" s="262" t="s">
        <v>698</v>
      </c>
      <c r="H124" s="263">
        <v>8656.2</v>
      </c>
      <c r="I124" s="264"/>
      <c r="J124" s="265">
        <f>ROUND(I124*H124,2)</f>
        <v>0</v>
      </c>
      <c r="K124" s="261" t="s">
        <v>21</v>
      </c>
      <c r="L124" s="266"/>
      <c r="M124" s="267" t="s">
        <v>21</v>
      </c>
      <c r="N124" s="268" t="s">
        <v>42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193</v>
      </c>
      <c r="AT124" s="24" t="s">
        <v>189</v>
      </c>
      <c r="AU124" s="24" t="s">
        <v>71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79</v>
      </c>
      <c r="BK124" s="244">
        <f>ROUND(I124*H124,2)</f>
        <v>0</v>
      </c>
      <c r="BL124" s="24" t="s">
        <v>158</v>
      </c>
      <c r="BM124" s="24" t="s">
        <v>530</v>
      </c>
    </row>
    <row r="125" spans="2:51" s="12" customFormat="1" ht="13.5">
      <c r="B125" s="248"/>
      <c r="C125" s="249"/>
      <c r="D125" s="245" t="s">
        <v>162</v>
      </c>
      <c r="E125" s="250" t="s">
        <v>21</v>
      </c>
      <c r="F125" s="251" t="s">
        <v>934</v>
      </c>
      <c r="G125" s="249"/>
      <c r="H125" s="252">
        <v>8656.2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162</v>
      </c>
      <c r="AU125" s="258" t="s">
        <v>71</v>
      </c>
      <c r="AV125" s="12" t="s">
        <v>81</v>
      </c>
      <c r="AW125" s="12" t="s">
        <v>35</v>
      </c>
      <c r="AX125" s="12" t="s">
        <v>71</v>
      </c>
      <c r="AY125" s="258" t="s">
        <v>151</v>
      </c>
    </row>
    <row r="126" spans="2:51" s="14" customFormat="1" ht="13.5">
      <c r="B126" s="283"/>
      <c r="C126" s="284"/>
      <c r="D126" s="245" t="s">
        <v>162</v>
      </c>
      <c r="E126" s="285" t="s">
        <v>21</v>
      </c>
      <c r="F126" s="286" t="s">
        <v>430</v>
      </c>
      <c r="G126" s="284"/>
      <c r="H126" s="287">
        <v>8656.2</v>
      </c>
      <c r="I126" s="288"/>
      <c r="J126" s="284"/>
      <c r="K126" s="284"/>
      <c r="L126" s="289"/>
      <c r="M126" s="290"/>
      <c r="N126" s="291"/>
      <c r="O126" s="291"/>
      <c r="P126" s="291"/>
      <c r="Q126" s="291"/>
      <c r="R126" s="291"/>
      <c r="S126" s="291"/>
      <c r="T126" s="292"/>
      <c r="AT126" s="293" t="s">
        <v>162</v>
      </c>
      <c r="AU126" s="293" t="s">
        <v>71</v>
      </c>
      <c r="AV126" s="14" t="s">
        <v>158</v>
      </c>
      <c r="AW126" s="14" t="s">
        <v>35</v>
      </c>
      <c r="AX126" s="14" t="s">
        <v>79</v>
      </c>
      <c r="AY126" s="293" t="s">
        <v>151</v>
      </c>
    </row>
    <row r="127" spans="2:65" s="1" customFormat="1" ht="16.5" customHeight="1">
      <c r="B127" s="46"/>
      <c r="C127" s="259" t="s">
        <v>273</v>
      </c>
      <c r="D127" s="259" t="s">
        <v>189</v>
      </c>
      <c r="E127" s="260" t="s">
        <v>951</v>
      </c>
      <c r="F127" s="261" t="s">
        <v>952</v>
      </c>
      <c r="G127" s="262" t="s">
        <v>698</v>
      </c>
      <c r="H127" s="263">
        <v>3674</v>
      </c>
      <c r="I127" s="264"/>
      <c r="J127" s="265">
        <f>ROUND(I127*H127,2)</f>
        <v>0</v>
      </c>
      <c r="K127" s="261" t="s">
        <v>21</v>
      </c>
      <c r="L127" s="266"/>
      <c r="M127" s="267" t="s">
        <v>21</v>
      </c>
      <c r="N127" s="268" t="s">
        <v>42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193</v>
      </c>
      <c r="AT127" s="24" t="s">
        <v>189</v>
      </c>
      <c r="AU127" s="24" t="s">
        <v>71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79</v>
      </c>
      <c r="BK127" s="244">
        <f>ROUND(I127*H127,2)</f>
        <v>0</v>
      </c>
      <c r="BL127" s="24" t="s">
        <v>158</v>
      </c>
      <c r="BM127" s="24" t="s">
        <v>538</v>
      </c>
    </row>
    <row r="128" spans="2:51" s="12" customFormat="1" ht="13.5">
      <c r="B128" s="248"/>
      <c r="C128" s="249"/>
      <c r="D128" s="245" t="s">
        <v>162</v>
      </c>
      <c r="E128" s="250" t="s">
        <v>21</v>
      </c>
      <c r="F128" s="251" t="s">
        <v>953</v>
      </c>
      <c r="G128" s="249"/>
      <c r="H128" s="252">
        <v>3674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162</v>
      </c>
      <c r="AU128" s="258" t="s">
        <v>71</v>
      </c>
      <c r="AV128" s="12" t="s">
        <v>81</v>
      </c>
      <c r="AW128" s="12" t="s">
        <v>35</v>
      </c>
      <c r="AX128" s="12" t="s">
        <v>71</v>
      </c>
      <c r="AY128" s="258" t="s">
        <v>151</v>
      </c>
    </row>
    <row r="129" spans="2:51" s="14" customFormat="1" ht="13.5">
      <c r="B129" s="283"/>
      <c r="C129" s="284"/>
      <c r="D129" s="245" t="s">
        <v>162</v>
      </c>
      <c r="E129" s="285" t="s">
        <v>21</v>
      </c>
      <c r="F129" s="286" t="s">
        <v>430</v>
      </c>
      <c r="G129" s="284"/>
      <c r="H129" s="287">
        <v>3674</v>
      </c>
      <c r="I129" s="288"/>
      <c r="J129" s="284"/>
      <c r="K129" s="284"/>
      <c r="L129" s="289"/>
      <c r="M129" s="290"/>
      <c r="N129" s="291"/>
      <c r="O129" s="291"/>
      <c r="P129" s="291"/>
      <c r="Q129" s="291"/>
      <c r="R129" s="291"/>
      <c r="S129" s="291"/>
      <c r="T129" s="292"/>
      <c r="AT129" s="293" t="s">
        <v>162</v>
      </c>
      <c r="AU129" s="293" t="s">
        <v>71</v>
      </c>
      <c r="AV129" s="14" t="s">
        <v>158</v>
      </c>
      <c r="AW129" s="14" t="s">
        <v>35</v>
      </c>
      <c r="AX129" s="14" t="s">
        <v>79</v>
      </c>
      <c r="AY129" s="293" t="s">
        <v>151</v>
      </c>
    </row>
    <row r="130" spans="2:65" s="1" customFormat="1" ht="16.5" customHeight="1">
      <c r="B130" s="46"/>
      <c r="C130" s="259" t="s">
        <v>278</v>
      </c>
      <c r="D130" s="259" t="s">
        <v>189</v>
      </c>
      <c r="E130" s="260" t="s">
        <v>954</v>
      </c>
      <c r="F130" s="261" t="s">
        <v>955</v>
      </c>
      <c r="G130" s="262" t="s">
        <v>698</v>
      </c>
      <c r="H130" s="263">
        <v>1200</v>
      </c>
      <c r="I130" s="264"/>
      <c r="J130" s="265">
        <f>ROUND(I130*H130,2)</f>
        <v>0</v>
      </c>
      <c r="K130" s="261" t="s">
        <v>21</v>
      </c>
      <c r="L130" s="266"/>
      <c r="M130" s="267" t="s">
        <v>21</v>
      </c>
      <c r="N130" s="268" t="s">
        <v>42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193</v>
      </c>
      <c r="AT130" s="24" t="s">
        <v>189</v>
      </c>
      <c r="AU130" s="24" t="s">
        <v>71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79</v>
      </c>
      <c r="BK130" s="244">
        <f>ROUND(I130*H130,2)</f>
        <v>0</v>
      </c>
      <c r="BL130" s="24" t="s">
        <v>158</v>
      </c>
      <c r="BM130" s="24" t="s">
        <v>546</v>
      </c>
    </row>
    <row r="131" spans="2:51" s="12" customFormat="1" ht="13.5">
      <c r="B131" s="248"/>
      <c r="C131" s="249"/>
      <c r="D131" s="245" t="s">
        <v>162</v>
      </c>
      <c r="E131" s="250" t="s">
        <v>21</v>
      </c>
      <c r="F131" s="251" t="s">
        <v>956</v>
      </c>
      <c r="G131" s="249"/>
      <c r="H131" s="252">
        <v>1200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162</v>
      </c>
      <c r="AU131" s="258" t="s">
        <v>71</v>
      </c>
      <c r="AV131" s="12" t="s">
        <v>81</v>
      </c>
      <c r="AW131" s="12" t="s">
        <v>35</v>
      </c>
      <c r="AX131" s="12" t="s">
        <v>71</v>
      </c>
      <c r="AY131" s="258" t="s">
        <v>151</v>
      </c>
    </row>
    <row r="132" spans="2:51" s="14" customFormat="1" ht="13.5">
      <c r="B132" s="283"/>
      <c r="C132" s="284"/>
      <c r="D132" s="245" t="s">
        <v>162</v>
      </c>
      <c r="E132" s="285" t="s">
        <v>21</v>
      </c>
      <c r="F132" s="286" t="s">
        <v>430</v>
      </c>
      <c r="G132" s="284"/>
      <c r="H132" s="287">
        <v>1200</v>
      </c>
      <c r="I132" s="288"/>
      <c r="J132" s="284"/>
      <c r="K132" s="284"/>
      <c r="L132" s="289"/>
      <c r="M132" s="290"/>
      <c r="N132" s="291"/>
      <c r="O132" s="291"/>
      <c r="P132" s="291"/>
      <c r="Q132" s="291"/>
      <c r="R132" s="291"/>
      <c r="S132" s="291"/>
      <c r="T132" s="292"/>
      <c r="AT132" s="293" t="s">
        <v>162</v>
      </c>
      <c r="AU132" s="293" t="s">
        <v>71</v>
      </c>
      <c r="AV132" s="14" t="s">
        <v>158</v>
      </c>
      <c r="AW132" s="14" t="s">
        <v>35</v>
      </c>
      <c r="AX132" s="14" t="s">
        <v>79</v>
      </c>
      <c r="AY132" s="293" t="s">
        <v>151</v>
      </c>
    </row>
    <row r="133" spans="2:65" s="1" customFormat="1" ht="16.5" customHeight="1">
      <c r="B133" s="46"/>
      <c r="C133" s="233" t="s">
        <v>283</v>
      </c>
      <c r="D133" s="233" t="s">
        <v>153</v>
      </c>
      <c r="E133" s="234" t="s">
        <v>957</v>
      </c>
      <c r="F133" s="235" t="s">
        <v>958</v>
      </c>
      <c r="G133" s="236" t="s">
        <v>693</v>
      </c>
      <c r="H133" s="237">
        <v>20</v>
      </c>
      <c r="I133" s="238"/>
      <c r="J133" s="239">
        <f>ROUND(I133*H133,2)</f>
        <v>0</v>
      </c>
      <c r="K133" s="235" t="s">
        <v>21</v>
      </c>
      <c r="L133" s="72"/>
      <c r="M133" s="240" t="s">
        <v>21</v>
      </c>
      <c r="N133" s="241" t="s">
        <v>42</v>
      </c>
      <c r="O133" s="47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4" t="s">
        <v>158</v>
      </c>
      <c r="AT133" s="24" t="s">
        <v>153</v>
      </c>
      <c r="AU133" s="24" t="s">
        <v>71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79</v>
      </c>
      <c r="BK133" s="244">
        <f>ROUND(I133*H133,2)</f>
        <v>0</v>
      </c>
      <c r="BL133" s="24" t="s">
        <v>158</v>
      </c>
      <c r="BM133" s="24" t="s">
        <v>553</v>
      </c>
    </row>
    <row r="134" spans="2:65" s="1" customFormat="1" ht="16.5" customHeight="1">
      <c r="B134" s="46"/>
      <c r="C134" s="233" t="s">
        <v>287</v>
      </c>
      <c r="D134" s="233" t="s">
        <v>153</v>
      </c>
      <c r="E134" s="234" t="s">
        <v>959</v>
      </c>
      <c r="F134" s="235" t="s">
        <v>960</v>
      </c>
      <c r="G134" s="236" t="s">
        <v>693</v>
      </c>
      <c r="H134" s="237">
        <v>20</v>
      </c>
      <c r="I134" s="238"/>
      <c r="J134" s="239">
        <f>ROUND(I134*H134,2)</f>
        <v>0</v>
      </c>
      <c r="K134" s="235" t="s">
        <v>21</v>
      </c>
      <c r="L134" s="72"/>
      <c r="M134" s="240" t="s">
        <v>21</v>
      </c>
      <c r="N134" s="241" t="s">
        <v>42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158</v>
      </c>
      <c r="AT134" s="24" t="s">
        <v>153</v>
      </c>
      <c r="AU134" s="24" t="s">
        <v>71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79</v>
      </c>
      <c r="BK134" s="244">
        <f>ROUND(I134*H134,2)</f>
        <v>0</v>
      </c>
      <c r="BL134" s="24" t="s">
        <v>158</v>
      </c>
      <c r="BM134" s="24" t="s">
        <v>565</v>
      </c>
    </row>
    <row r="135" spans="2:65" s="1" customFormat="1" ht="16.5" customHeight="1">
      <c r="B135" s="46"/>
      <c r="C135" s="259" t="s">
        <v>291</v>
      </c>
      <c r="D135" s="259" t="s">
        <v>189</v>
      </c>
      <c r="E135" s="260" t="s">
        <v>951</v>
      </c>
      <c r="F135" s="261" t="s">
        <v>952</v>
      </c>
      <c r="G135" s="262" t="s">
        <v>698</v>
      </c>
      <c r="H135" s="263">
        <v>3674</v>
      </c>
      <c r="I135" s="264"/>
      <c r="J135" s="265">
        <f>ROUND(I135*H135,2)</f>
        <v>0</v>
      </c>
      <c r="K135" s="261" t="s">
        <v>21</v>
      </c>
      <c r="L135" s="266"/>
      <c r="M135" s="267" t="s">
        <v>21</v>
      </c>
      <c r="N135" s="268" t="s">
        <v>42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193</v>
      </c>
      <c r="AT135" s="24" t="s">
        <v>189</v>
      </c>
      <c r="AU135" s="24" t="s">
        <v>71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79</v>
      </c>
      <c r="BK135" s="244">
        <f>ROUND(I135*H135,2)</f>
        <v>0</v>
      </c>
      <c r="BL135" s="24" t="s">
        <v>158</v>
      </c>
      <c r="BM135" s="24" t="s">
        <v>574</v>
      </c>
    </row>
    <row r="136" spans="2:51" s="12" customFormat="1" ht="13.5">
      <c r="B136" s="248"/>
      <c r="C136" s="249"/>
      <c r="D136" s="245" t="s">
        <v>162</v>
      </c>
      <c r="E136" s="250" t="s">
        <v>21</v>
      </c>
      <c r="F136" s="251" t="s">
        <v>953</v>
      </c>
      <c r="G136" s="249"/>
      <c r="H136" s="252">
        <v>3674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162</v>
      </c>
      <c r="AU136" s="258" t="s">
        <v>71</v>
      </c>
      <c r="AV136" s="12" t="s">
        <v>81</v>
      </c>
      <c r="AW136" s="12" t="s">
        <v>35</v>
      </c>
      <c r="AX136" s="12" t="s">
        <v>71</v>
      </c>
      <c r="AY136" s="258" t="s">
        <v>151</v>
      </c>
    </row>
    <row r="137" spans="2:51" s="14" customFormat="1" ht="13.5">
      <c r="B137" s="283"/>
      <c r="C137" s="284"/>
      <c r="D137" s="245" t="s">
        <v>162</v>
      </c>
      <c r="E137" s="285" t="s">
        <v>21</v>
      </c>
      <c r="F137" s="286" t="s">
        <v>430</v>
      </c>
      <c r="G137" s="284"/>
      <c r="H137" s="287">
        <v>3674</v>
      </c>
      <c r="I137" s="288"/>
      <c r="J137" s="284"/>
      <c r="K137" s="284"/>
      <c r="L137" s="289"/>
      <c r="M137" s="290"/>
      <c r="N137" s="291"/>
      <c r="O137" s="291"/>
      <c r="P137" s="291"/>
      <c r="Q137" s="291"/>
      <c r="R137" s="291"/>
      <c r="S137" s="291"/>
      <c r="T137" s="292"/>
      <c r="AT137" s="293" t="s">
        <v>162</v>
      </c>
      <c r="AU137" s="293" t="s">
        <v>71</v>
      </c>
      <c r="AV137" s="14" t="s">
        <v>158</v>
      </c>
      <c r="AW137" s="14" t="s">
        <v>35</v>
      </c>
      <c r="AX137" s="14" t="s">
        <v>79</v>
      </c>
      <c r="AY137" s="293" t="s">
        <v>151</v>
      </c>
    </row>
    <row r="138" spans="2:65" s="1" customFormat="1" ht="16.5" customHeight="1">
      <c r="B138" s="46"/>
      <c r="C138" s="259" t="s">
        <v>295</v>
      </c>
      <c r="D138" s="259" t="s">
        <v>189</v>
      </c>
      <c r="E138" s="260" t="s">
        <v>954</v>
      </c>
      <c r="F138" s="261" t="s">
        <v>955</v>
      </c>
      <c r="G138" s="262" t="s">
        <v>698</v>
      </c>
      <c r="H138" s="263">
        <v>1200</v>
      </c>
      <c r="I138" s="264"/>
      <c r="J138" s="265">
        <f>ROUND(I138*H138,2)</f>
        <v>0</v>
      </c>
      <c r="K138" s="261" t="s">
        <v>21</v>
      </c>
      <c r="L138" s="266"/>
      <c r="M138" s="267" t="s">
        <v>21</v>
      </c>
      <c r="N138" s="268" t="s">
        <v>42</v>
      </c>
      <c r="O138" s="47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AR138" s="24" t="s">
        <v>193</v>
      </c>
      <c r="AT138" s="24" t="s">
        <v>189</v>
      </c>
      <c r="AU138" s="24" t="s">
        <v>71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79</v>
      </c>
      <c r="BK138" s="244">
        <f>ROUND(I138*H138,2)</f>
        <v>0</v>
      </c>
      <c r="BL138" s="24" t="s">
        <v>158</v>
      </c>
      <c r="BM138" s="24" t="s">
        <v>583</v>
      </c>
    </row>
    <row r="139" spans="2:51" s="12" customFormat="1" ht="13.5">
      <c r="B139" s="248"/>
      <c r="C139" s="249"/>
      <c r="D139" s="245" t="s">
        <v>162</v>
      </c>
      <c r="E139" s="250" t="s">
        <v>21</v>
      </c>
      <c r="F139" s="251" t="s">
        <v>956</v>
      </c>
      <c r="G139" s="249"/>
      <c r="H139" s="252">
        <v>1200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162</v>
      </c>
      <c r="AU139" s="258" t="s">
        <v>71</v>
      </c>
      <c r="AV139" s="12" t="s">
        <v>81</v>
      </c>
      <c r="AW139" s="12" t="s">
        <v>35</v>
      </c>
      <c r="AX139" s="12" t="s">
        <v>71</v>
      </c>
      <c r="AY139" s="258" t="s">
        <v>151</v>
      </c>
    </row>
    <row r="140" spans="2:51" s="14" customFormat="1" ht="13.5">
      <c r="B140" s="283"/>
      <c r="C140" s="284"/>
      <c r="D140" s="245" t="s">
        <v>162</v>
      </c>
      <c r="E140" s="285" t="s">
        <v>21</v>
      </c>
      <c r="F140" s="286" t="s">
        <v>430</v>
      </c>
      <c r="G140" s="284"/>
      <c r="H140" s="287">
        <v>1200</v>
      </c>
      <c r="I140" s="288"/>
      <c r="J140" s="284"/>
      <c r="K140" s="284"/>
      <c r="L140" s="289"/>
      <c r="M140" s="290"/>
      <c r="N140" s="291"/>
      <c r="O140" s="291"/>
      <c r="P140" s="291"/>
      <c r="Q140" s="291"/>
      <c r="R140" s="291"/>
      <c r="S140" s="291"/>
      <c r="T140" s="292"/>
      <c r="AT140" s="293" t="s">
        <v>162</v>
      </c>
      <c r="AU140" s="293" t="s">
        <v>71</v>
      </c>
      <c r="AV140" s="14" t="s">
        <v>158</v>
      </c>
      <c r="AW140" s="14" t="s">
        <v>35</v>
      </c>
      <c r="AX140" s="14" t="s">
        <v>79</v>
      </c>
      <c r="AY140" s="293" t="s">
        <v>151</v>
      </c>
    </row>
    <row r="141" spans="2:65" s="1" customFormat="1" ht="16.5" customHeight="1">
      <c r="B141" s="46"/>
      <c r="C141" s="233" t="s">
        <v>302</v>
      </c>
      <c r="D141" s="233" t="s">
        <v>153</v>
      </c>
      <c r="E141" s="234" t="s">
        <v>168</v>
      </c>
      <c r="F141" s="235" t="s">
        <v>714</v>
      </c>
      <c r="G141" s="236" t="s">
        <v>687</v>
      </c>
      <c r="H141" s="237">
        <v>4</v>
      </c>
      <c r="I141" s="238"/>
      <c r="J141" s="239">
        <f>ROUND(I141*H141,2)</f>
        <v>0</v>
      </c>
      <c r="K141" s="235" t="s">
        <v>21</v>
      </c>
      <c r="L141" s="72"/>
      <c r="M141" s="240" t="s">
        <v>21</v>
      </c>
      <c r="N141" s="241" t="s">
        <v>42</v>
      </c>
      <c r="O141" s="47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4" t="s">
        <v>158</v>
      </c>
      <c r="AT141" s="24" t="s">
        <v>153</v>
      </c>
      <c r="AU141" s="24" t="s">
        <v>71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79</v>
      </c>
      <c r="BK141" s="244">
        <f>ROUND(I141*H141,2)</f>
        <v>0</v>
      </c>
      <c r="BL141" s="24" t="s">
        <v>158</v>
      </c>
      <c r="BM141" s="24" t="s">
        <v>591</v>
      </c>
    </row>
    <row r="142" spans="2:65" s="1" customFormat="1" ht="16.5" customHeight="1">
      <c r="B142" s="46"/>
      <c r="C142" s="233" t="s">
        <v>309</v>
      </c>
      <c r="D142" s="233" t="s">
        <v>153</v>
      </c>
      <c r="E142" s="234" t="s">
        <v>158</v>
      </c>
      <c r="F142" s="235" t="s">
        <v>715</v>
      </c>
      <c r="G142" s="236" t="s">
        <v>189</v>
      </c>
      <c r="H142" s="237">
        <v>100</v>
      </c>
      <c r="I142" s="238"/>
      <c r="J142" s="239">
        <f>ROUND(I142*H142,2)</f>
        <v>0</v>
      </c>
      <c r="K142" s="235" t="s">
        <v>21</v>
      </c>
      <c r="L142" s="72"/>
      <c r="M142" s="240" t="s">
        <v>21</v>
      </c>
      <c r="N142" s="241" t="s">
        <v>42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71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79</v>
      </c>
      <c r="BK142" s="244">
        <f>ROUND(I142*H142,2)</f>
        <v>0</v>
      </c>
      <c r="BL142" s="24" t="s">
        <v>158</v>
      </c>
      <c r="BM142" s="24" t="s">
        <v>604</v>
      </c>
    </row>
    <row r="143" spans="2:65" s="1" customFormat="1" ht="16.5" customHeight="1">
      <c r="B143" s="46"/>
      <c r="C143" s="233" t="s">
        <v>317</v>
      </c>
      <c r="D143" s="233" t="s">
        <v>153</v>
      </c>
      <c r="E143" s="234" t="s">
        <v>716</v>
      </c>
      <c r="F143" s="235" t="s">
        <v>717</v>
      </c>
      <c r="G143" s="236" t="s">
        <v>189</v>
      </c>
      <c r="H143" s="237">
        <v>50</v>
      </c>
      <c r="I143" s="238"/>
      <c r="J143" s="239">
        <f>ROUND(I143*H143,2)</f>
        <v>0</v>
      </c>
      <c r="K143" s="235" t="s">
        <v>21</v>
      </c>
      <c r="L143" s="72"/>
      <c r="M143" s="240" t="s">
        <v>21</v>
      </c>
      <c r="N143" s="241" t="s">
        <v>42</v>
      </c>
      <c r="O143" s="47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4" t="s">
        <v>158</v>
      </c>
      <c r="AT143" s="24" t="s">
        <v>153</v>
      </c>
      <c r="AU143" s="24" t="s">
        <v>71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79</v>
      </c>
      <c r="BK143" s="244">
        <f>ROUND(I143*H143,2)</f>
        <v>0</v>
      </c>
      <c r="BL143" s="24" t="s">
        <v>158</v>
      </c>
      <c r="BM143" s="24" t="s">
        <v>618</v>
      </c>
    </row>
    <row r="144" spans="2:65" s="1" customFormat="1" ht="16.5" customHeight="1">
      <c r="B144" s="46"/>
      <c r="C144" s="259" t="s">
        <v>324</v>
      </c>
      <c r="D144" s="259" t="s">
        <v>189</v>
      </c>
      <c r="E144" s="260" t="s">
        <v>718</v>
      </c>
      <c r="F144" s="261" t="s">
        <v>719</v>
      </c>
      <c r="G144" s="262" t="s">
        <v>189</v>
      </c>
      <c r="H144" s="263">
        <v>52.5</v>
      </c>
      <c r="I144" s="264"/>
      <c r="J144" s="265">
        <f>ROUND(I144*H144,2)</f>
        <v>0</v>
      </c>
      <c r="K144" s="261" t="s">
        <v>21</v>
      </c>
      <c r="L144" s="266"/>
      <c r="M144" s="267" t="s">
        <v>21</v>
      </c>
      <c r="N144" s="268" t="s">
        <v>42</v>
      </c>
      <c r="O144" s="47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AR144" s="24" t="s">
        <v>193</v>
      </c>
      <c r="AT144" s="24" t="s">
        <v>189</v>
      </c>
      <c r="AU144" s="24" t="s">
        <v>71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79</v>
      </c>
      <c r="BK144" s="244">
        <f>ROUND(I144*H144,2)</f>
        <v>0</v>
      </c>
      <c r="BL144" s="24" t="s">
        <v>158</v>
      </c>
      <c r="BM144" s="24" t="s">
        <v>624</v>
      </c>
    </row>
    <row r="145" spans="2:51" s="12" customFormat="1" ht="13.5">
      <c r="B145" s="248"/>
      <c r="C145" s="249"/>
      <c r="D145" s="245" t="s">
        <v>162</v>
      </c>
      <c r="E145" s="250" t="s">
        <v>21</v>
      </c>
      <c r="F145" s="251" t="s">
        <v>961</v>
      </c>
      <c r="G145" s="249"/>
      <c r="H145" s="252">
        <v>52.5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162</v>
      </c>
      <c r="AU145" s="258" t="s">
        <v>71</v>
      </c>
      <c r="AV145" s="12" t="s">
        <v>81</v>
      </c>
      <c r="AW145" s="12" t="s">
        <v>35</v>
      </c>
      <c r="AX145" s="12" t="s">
        <v>71</v>
      </c>
      <c r="AY145" s="258" t="s">
        <v>151</v>
      </c>
    </row>
    <row r="146" spans="2:51" s="14" customFormat="1" ht="13.5">
      <c r="B146" s="283"/>
      <c r="C146" s="284"/>
      <c r="D146" s="245" t="s">
        <v>162</v>
      </c>
      <c r="E146" s="285" t="s">
        <v>21</v>
      </c>
      <c r="F146" s="286" t="s">
        <v>430</v>
      </c>
      <c r="G146" s="284"/>
      <c r="H146" s="287">
        <v>52.5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162</v>
      </c>
      <c r="AU146" s="293" t="s">
        <v>71</v>
      </c>
      <c r="AV146" s="14" t="s">
        <v>158</v>
      </c>
      <c r="AW146" s="14" t="s">
        <v>35</v>
      </c>
      <c r="AX146" s="14" t="s">
        <v>79</v>
      </c>
      <c r="AY146" s="293" t="s">
        <v>151</v>
      </c>
    </row>
    <row r="147" spans="2:65" s="1" customFormat="1" ht="16.5" customHeight="1">
      <c r="B147" s="46"/>
      <c r="C147" s="233" t="s">
        <v>328</v>
      </c>
      <c r="D147" s="233" t="s">
        <v>153</v>
      </c>
      <c r="E147" s="234" t="s">
        <v>721</v>
      </c>
      <c r="F147" s="235" t="s">
        <v>722</v>
      </c>
      <c r="G147" s="236" t="s">
        <v>687</v>
      </c>
      <c r="H147" s="237">
        <v>15</v>
      </c>
      <c r="I147" s="238"/>
      <c r="J147" s="239">
        <f>ROUND(I147*H147,2)</f>
        <v>0</v>
      </c>
      <c r="K147" s="235" t="s">
        <v>21</v>
      </c>
      <c r="L147" s="72"/>
      <c r="M147" s="240" t="s">
        <v>21</v>
      </c>
      <c r="N147" s="241" t="s">
        <v>42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71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79</v>
      </c>
      <c r="BK147" s="244">
        <f>ROUND(I147*H147,2)</f>
        <v>0</v>
      </c>
      <c r="BL147" s="24" t="s">
        <v>158</v>
      </c>
      <c r="BM147" s="24" t="s">
        <v>631</v>
      </c>
    </row>
    <row r="148" spans="2:65" s="1" customFormat="1" ht="16.5" customHeight="1">
      <c r="B148" s="46"/>
      <c r="C148" s="233" t="s">
        <v>333</v>
      </c>
      <c r="D148" s="233" t="s">
        <v>153</v>
      </c>
      <c r="E148" s="234" t="s">
        <v>723</v>
      </c>
      <c r="F148" s="235" t="s">
        <v>724</v>
      </c>
      <c r="G148" s="236" t="s">
        <v>687</v>
      </c>
      <c r="H148" s="237">
        <v>40</v>
      </c>
      <c r="I148" s="238"/>
      <c r="J148" s="239">
        <f>ROUND(I148*H148,2)</f>
        <v>0</v>
      </c>
      <c r="K148" s="235" t="s">
        <v>21</v>
      </c>
      <c r="L148" s="72"/>
      <c r="M148" s="240" t="s">
        <v>21</v>
      </c>
      <c r="N148" s="241" t="s">
        <v>42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71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158</v>
      </c>
      <c r="BM148" s="24" t="s">
        <v>639</v>
      </c>
    </row>
    <row r="149" spans="2:65" s="1" customFormat="1" ht="16.5" customHeight="1">
      <c r="B149" s="46"/>
      <c r="C149" s="233" t="s">
        <v>339</v>
      </c>
      <c r="D149" s="233" t="s">
        <v>153</v>
      </c>
      <c r="E149" s="234" t="s">
        <v>725</v>
      </c>
      <c r="F149" s="235" t="s">
        <v>726</v>
      </c>
      <c r="G149" s="236" t="s">
        <v>727</v>
      </c>
      <c r="H149" s="237">
        <v>1</v>
      </c>
      <c r="I149" s="238"/>
      <c r="J149" s="239">
        <f>ROUND(I149*H149,2)</f>
        <v>0</v>
      </c>
      <c r="K149" s="235" t="s">
        <v>21</v>
      </c>
      <c r="L149" s="72"/>
      <c r="M149" s="240" t="s">
        <v>21</v>
      </c>
      <c r="N149" s="241" t="s">
        <v>42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158</v>
      </c>
      <c r="AT149" s="24" t="s">
        <v>153</v>
      </c>
      <c r="AU149" s="24" t="s">
        <v>71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79</v>
      </c>
      <c r="BK149" s="244">
        <f>ROUND(I149*H149,2)</f>
        <v>0</v>
      </c>
      <c r="BL149" s="24" t="s">
        <v>158</v>
      </c>
      <c r="BM149" s="24" t="s">
        <v>649</v>
      </c>
    </row>
    <row r="150" spans="2:65" s="1" customFormat="1" ht="16.5" customHeight="1">
      <c r="B150" s="46"/>
      <c r="C150" s="233" t="s">
        <v>343</v>
      </c>
      <c r="D150" s="233" t="s">
        <v>153</v>
      </c>
      <c r="E150" s="234" t="s">
        <v>728</v>
      </c>
      <c r="F150" s="235" t="s">
        <v>729</v>
      </c>
      <c r="G150" s="236" t="s">
        <v>727</v>
      </c>
      <c r="H150" s="237">
        <v>0.5</v>
      </c>
      <c r="I150" s="238"/>
      <c r="J150" s="239">
        <f>ROUND(I150*H150,2)</f>
        <v>0</v>
      </c>
      <c r="K150" s="235" t="s">
        <v>21</v>
      </c>
      <c r="L150" s="72"/>
      <c r="M150" s="240" t="s">
        <v>21</v>
      </c>
      <c r="N150" s="241" t="s">
        <v>42</v>
      </c>
      <c r="O150" s="47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AR150" s="24" t="s">
        <v>158</v>
      </c>
      <c r="AT150" s="24" t="s">
        <v>153</v>
      </c>
      <c r="AU150" s="24" t="s">
        <v>71</v>
      </c>
      <c r="AY150" s="24" t="s">
        <v>151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24" t="s">
        <v>79</v>
      </c>
      <c r="BK150" s="244">
        <f>ROUND(I150*H150,2)</f>
        <v>0</v>
      </c>
      <c r="BL150" s="24" t="s">
        <v>158</v>
      </c>
      <c r="BM150" s="24" t="s">
        <v>660</v>
      </c>
    </row>
    <row r="151" spans="2:65" s="1" customFormat="1" ht="16.5" customHeight="1">
      <c r="B151" s="46"/>
      <c r="C151" s="259" t="s">
        <v>494</v>
      </c>
      <c r="D151" s="259" t="s">
        <v>189</v>
      </c>
      <c r="E151" s="260" t="s">
        <v>730</v>
      </c>
      <c r="F151" s="261" t="s">
        <v>731</v>
      </c>
      <c r="G151" s="262" t="s">
        <v>687</v>
      </c>
      <c r="H151" s="263">
        <v>3</v>
      </c>
      <c r="I151" s="264"/>
      <c r="J151" s="265">
        <f>ROUND(I151*H151,2)</f>
        <v>0</v>
      </c>
      <c r="K151" s="261" t="s">
        <v>21</v>
      </c>
      <c r="L151" s="266"/>
      <c r="M151" s="267" t="s">
        <v>21</v>
      </c>
      <c r="N151" s="268" t="s">
        <v>42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193</v>
      </c>
      <c r="AT151" s="24" t="s">
        <v>189</v>
      </c>
      <c r="AU151" s="24" t="s">
        <v>71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79</v>
      </c>
      <c r="BK151" s="244">
        <f>ROUND(I151*H151,2)</f>
        <v>0</v>
      </c>
      <c r="BL151" s="24" t="s">
        <v>158</v>
      </c>
      <c r="BM151" s="24" t="s">
        <v>664</v>
      </c>
    </row>
    <row r="152" spans="2:65" s="1" customFormat="1" ht="16.5" customHeight="1">
      <c r="B152" s="46"/>
      <c r="C152" s="259" t="s">
        <v>498</v>
      </c>
      <c r="D152" s="259" t="s">
        <v>189</v>
      </c>
      <c r="E152" s="260" t="s">
        <v>732</v>
      </c>
      <c r="F152" s="261" t="s">
        <v>733</v>
      </c>
      <c r="G152" s="262" t="s">
        <v>687</v>
      </c>
      <c r="H152" s="263">
        <v>1</v>
      </c>
      <c r="I152" s="264"/>
      <c r="J152" s="265">
        <f>ROUND(I152*H152,2)</f>
        <v>0</v>
      </c>
      <c r="K152" s="261" t="s">
        <v>21</v>
      </c>
      <c r="L152" s="266"/>
      <c r="M152" s="267" t="s">
        <v>21</v>
      </c>
      <c r="N152" s="268" t="s">
        <v>42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193</v>
      </c>
      <c r="AT152" s="24" t="s">
        <v>189</v>
      </c>
      <c r="AU152" s="24" t="s">
        <v>71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79</v>
      </c>
      <c r="BK152" s="244">
        <f>ROUND(I152*H152,2)</f>
        <v>0</v>
      </c>
      <c r="BL152" s="24" t="s">
        <v>158</v>
      </c>
      <c r="BM152" s="24" t="s">
        <v>669</v>
      </c>
    </row>
    <row r="153" spans="2:65" s="1" customFormat="1" ht="16.5" customHeight="1">
      <c r="B153" s="46"/>
      <c r="C153" s="259" t="s">
        <v>502</v>
      </c>
      <c r="D153" s="259" t="s">
        <v>189</v>
      </c>
      <c r="E153" s="260" t="s">
        <v>962</v>
      </c>
      <c r="F153" s="261" t="s">
        <v>963</v>
      </c>
      <c r="G153" s="262" t="s">
        <v>687</v>
      </c>
      <c r="H153" s="263">
        <v>4</v>
      </c>
      <c r="I153" s="264"/>
      <c r="J153" s="265">
        <f>ROUND(I153*H153,2)</f>
        <v>0</v>
      </c>
      <c r="K153" s="261" t="s">
        <v>21</v>
      </c>
      <c r="L153" s="266"/>
      <c r="M153" s="267" t="s">
        <v>21</v>
      </c>
      <c r="N153" s="268" t="s">
        <v>42</v>
      </c>
      <c r="O153" s="47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AR153" s="24" t="s">
        <v>193</v>
      </c>
      <c r="AT153" s="24" t="s">
        <v>189</v>
      </c>
      <c r="AU153" s="24" t="s">
        <v>71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79</v>
      </c>
      <c r="BK153" s="244">
        <f>ROUND(I153*H153,2)</f>
        <v>0</v>
      </c>
      <c r="BL153" s="24" t="s">
        <v>158</v>
      </c>
      <c r="BM153" s="24" t="s">
        <v>679</v>
      </c>
    </row>
    <row r="154" spans="2:47" s="1" customFormat="1" ht="13.5">
      <c r="B154" s="46"/>
      <c r="C154" s="74"/>
      <c r="D154" s="245" t="s">
        <v>160</v>
      </c>
      <c r="E154" s="74"/>
      <c r="F154" s="246" t="s">
        <v>736</v>
      </c>
      <c r="G154" s="74"/>
      <c r="H154" s="74"/>
      <c r="I154" s="203"/>
      <c r="J154" s="74"/>
      <c r="K154" s="74"/>
      <c r="L154" s="72"/>
      <c r="M154" s="247"/>
      <c r="N154" s="47"/>
      <c r="O154" s="47"/>
      <c r="P154" s="47"/>
      <c r="Q154" s="47"/>
      <c r="R154" s="47"/>
      <c r="S154" s="47"/>
      <c r="T154" s="95"/>
      <c r="AT154" s="24" t="s">
        <v>160</v>
      </c>
      <c r="AU154" s="24" t="s">
        <v>71</v>
      </c>
    </row>
    <row r="155" spans="2:65" s="1" customFormat="1" ht="16.5" customHeight="1">
      <c r="B155" s="46"/>
      <c r="C155" s="259" t="s">
        <v>506</v>
      </c>
      <c r="D155" s="259" t="s">
        <v>189</v>
      </c>
      <c r="E155" s="260" t="s">
        <v>964</v>
      </c>
      <c r="F155" s="261" t="s">
        <v>965</v>
      </c>
      <c r="G155" s="262" t="s">
        <v>687</v>
      </c>
      <c r="H155" s="263">
        <v>1</v>
      </c>
      <c r="I155" s="264"/>
      <c r="J155" s="265">
        <f>ROUND(I155*H155,2)</f>
        <v>0</v>
      </c>
      <c r="K155" s="261" t="s">
        <v>21</v>
      </c>
      <c r="L155" s="266"/>
      <c r="M155" s="267" t="s">
        <v>21</v>
      </c>
      <c r="N155" s="268" t="s">
        <v>42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193</v>
      </c>
      <c r="AT155" s="24" t="s">
        <v>189</v>
      </c>
      <c r="AU155" s="24" t="s">
        <v>71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79</v>
      </c>
      <c r="BK155" s="244">
        <f>ROUND(I155*H155,2)</f>
        <v>0</v>
      </c>
      <c r="BL155" s="24" t="s">
        <v>158</v>
      </c>
      <c r="BM155" s="24" t="s">
        <v>773</v>
      </c>
    </row>
    <row r="156" spans="2:65" s="1" customFormat="1" ht="16.5" customHeight="1">
      <c r="B156" s="46"/>
      <c r="C156" s="259" t="s">
        <v>510</v>
      </c>
      <c r="D156" s="259" t="s">
        <v>189</v>
      </c>
      <c r="E156" s="260" t="s">
        <v>775</v>
      </c>
      <c r="F156" s="261" t="s">
        <v>776</v>
      </c>
      <c r="G156" s="262" t="s">
        <v>687</v>
      </c>
      <c r="H156" s="263">
        <v>1</v>
      </c>
      <c r="I156" s="264"/>
      <c r="J156" s="265">
        <f>ROUND(I156*H156,2)</f>
        <v>0</v>
      </c>
      <c r="K156" s="261" t="s">
        <v>21</v>
      </c>
      <c r="L156" s="266"/>
      <c r="M156" s="267" t="s">
        <v>21</v>
      </c>
      <c r="N156" s="268" t="s">
        <v>42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193</v>
      </c>
      <c r="AT156" s="24" t="s">
        <v>189</v>
      </c>
      <c r="AU156" s="24" t="s">
        <v>71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79</v>
      </c>
      <c r="BK156" s="244">
        <f>ROUND(I156*H156,2)</f>
        <v>0</v>
      </c>
      <c r="BL156" s="24" t="s">
        <v>158</v>
      </c>
      <c r="BM156" s="24" t="s">
        <v>777</v>
      </c>
    </row>
    <row r="157" spans="2:65" s="1" customFormat="1" ht="16.5" customHeight="1">
      <c r="B157" s="46"/>
      <c r="C157" s="259" t="s">
        <v>514</v>
      </c>
      <c r="D157" s="259" t="s">
        <v>189</v>
      </c>
      <c r="E157" s="260" t="s">
        <v>739</v>
      </c>
      <c r="F157" s="261" t="s">
        <v>740</v>
      </c>
      <c r="G157" s="262" t="s">
        <v>687</v>
      </c>
      <c r="H157" s="263">
        <v>1</v>
      </c>
      <c r="I157" s="264"/>
      <c r="J157" s="265">
        <f>ROUND(I157*H157,2)</f>
        <v>0</v>
      </c>
      <c r="K157" s="261" t="s">
        <v>21</v>
      </c>
      <c r="L157" s="266"/>
      <c r="M157" s="267" t="s">
        <v>21</v>
      </c>
      <c r="N157" s="268" t="s">
        <v>42</v>
      </c>
      <c r="O157" s="47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4" t="s">
        <v>193</v>
      </c>
      <c r="AT157" s="24" t="s">
        <v>189</v>
      </c>
      <c r="AU157" s="24" t="s">
        <v>71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79</v>
      </c>
      <c r="BK157" s="244">
        <f>ROUND(I157*H157,2)</f>
        <v>0</v>
      </c>
      <c r="BL157" s="24" t="s">
        <v>158</v>
      </c>
      <c r="BM157" s="24" t="s">
        <v>780</v>
      </c>
    </row>
    <row r="158" spans="2:47" s="1" customFormat="1" ht="13.5">
      <c r="B158" s="46"/>
      <c r="C158" s="74"/>
      <c r="D158" s="245" t="s">
        <v>160</v>
      </c>
      <c r="E158" s="74"/>
      <c r="F158" s="246" t="s">
        <v>741</v>
      </c>
      <c r="G158" s="74"/>
      <c r="H158" s="74"/>
      <c r="I158" s="203"/>
      <c r="J158" s="74"/>
      <c r="K158" s="74"/>
      <c r="L158" s="72"/>
      <c r="M158" s="247"/>
      <c r="N158" s="47"/>
      <c r="O158" s="47"/>
      <c r="P158" s="47"/>
      <c r="Q158" s="47"/>
      <c r="R158" s="47"/>
      <c r="S158" s="47"/>
      <c r="T158" s="95"/>
      <c r="AT158" s="24" t="s">
        <v>160</v>
      </c>
      <c r="AU158" s="24" t="s">
        <v>71</v>
      </c>
    </row>
    <row r="159" spans="2:65" s="1" customFormat="1" ht="16.5" customHeight="1">
      <c r="B159" s="46"/>
      <c r="C159" s="233" t="s">
        <v>518</v>
      </c>
      <c r="D159" s="233" t="s">
        <v>153</v>
      </c>
      <c r="E159" s="234" t="s">
        <v>742</v>
      </c>
      <c r="F159" s="235" t="s">
        <v>743</v>
      </c>
      <c r="G159" s="236" t="s">
        <v>687</v>
      </c>
      <c r="H159" s="237">
        <v>10</v>
      </c>
      <c r="I159" s="238"/>
      <c r="J159" s="239">
        <f>ROUND(I159*H159,2)</f>
        <v>0</v>
      </c>
      <c r="K159" s="235" t="s">
        <v>21</v>
      </c>
      <c r="L159" s="72"/>
      <c r="M159" s="240" t="s">
        <v>21</v>
      </c>
      <c r="N159" s="241" t="s">
        <v>42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158</v>
      </c>
      <c r="AT159" s="24" t="s">
        <v>153</v>
      </c>
      <c r="AU159" s="24" t="s">
        <v>71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79</v>
      </c>
      <c r="BK159" s="244">
        <f>ROUND(I159*H159,2)</f>
        <v>0</v>
      </c>
      <c r="BL159" s="24" t="s">
        <v>158</v>
      </c>
      <c r="BM159" s="24" t="s">
        <v>783</v>
      </c>
    </row>
    <row r="160" spans="2:65" s="1" customFormat="1" ht="16.5" customHeight="1">
      <c r="B160" s="46"/>
      <c r="C160" s="233" t="s">
        <v>522</v>
      </c>
      <c r="D160" s="233" t="s">
        <v>153</v>
      </c>
      <c r="E160" s="234" t="s">
        <v>744</v>
      </c>
      <c r="F160" s="235" t="s">
        <v>745</v>
      </c>
      <c r="G160" s="236" t="s">
        <v>727</v>
      </c>
      <c r="H160" s="237">
        <v>6</v>
      </c>
      <c r="I160" s="238"/>
      <c r="J160" s="239">
        <f>ROUND(I160*H160,2)</f>
        <v>0</v>
      </c>
      <c r="K160" s="235" t="s">
        <v>21</v>
      </c>
      <c r="L160" s="72"/>
      <c r="M160" s="240" t="s">
        <v>21</v>
      </c>
      <c r="N160" s="241" t="s">
        <v>42</v>
      </c>
      <c r="O160" s="47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AR160" s="24" t="s">
        <v>158</v>
      </c>
      <c r="AT160" s="24" t="s">
        <v>153</v>
      </c>
      <c r="AU160" s="24" t="s">
        <v>71</v>
      </c>
      <c r="AY160" s="24" t="s">
        <v>151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79</v>
      </c>
      <c r="BK160" s="244">
        <f>ROUND(I160*H160,2)</f>
        <v>0</v>
      </c>
      <c r="BL160" s="24" t="s">
        <v>158</v>
      </c>
      <c r="BM160" s="24" t="s">
        <v>786</v>
      </c>
    </row>
    <row r="161" spans="2:65" s="1" customFormat="1" ht="16.5" customHeight="1">
      <c r="B161" s="46"/>
      <c r="C161" s="233" t="s">
        <v>526</v>
      </c>
      <c r="D161" s="233" t="s">
        <v>153</v>
      </c>
      <c r="E161" s="234" t="s">
        <v>746</v>
      </c>
      <c r="F161" s="235" t="s">
        <v>747</v>
      </c>
      <c r="G161" s="236" t="s">
        <v>189</v>
      </c>
      <c r="H161" s="237">
        <v>70</v>
      </c>
      <c r="I161" s="238"/>
      <c r="J161" s="239">
        <f>ROUND(I161*H161,2)</f>
        <v>0</v>
      </c>
      <c r="K161" s="235" t="s">
        <v>21</v>
      </c>
      <c r="L161" s="72"/>
      <c r="M161" s="240" t="s">
        <v>21</v>
      </c>
      <c r="N161" s="241" t="s">
        <v>42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71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79</v>
      </c>
      <c r="BK161" s="244">
        <f>ROUND(I161*H161,2)</f>
        <v>0</v>
      </c>
      <c r="BL161" s="24" t="s">
        <v>158</v>
      </c>
      <c r="BM161" s="24" t="s">
        <v>789</v>
      </c>
    </row>
    <row r="162" spans="2:65" s="1" customFormat="1" ht="16.5" customHeight="1">
      <c r="B162" s="46"/>
      <c r="C162" s="259" t="s">
        <v>530</v>
      </c>
      <c r="D162" s="259" t="s">
        <v>189</v>
      </c>
      <c r="E162" s="260" t="s">
        <v>748</v>
      </c>
      <c r="F162" s="261" t="s">
        <v>749</v>
      </c>
      <c r="G162" s="262" t="s">
        <v>189</v>
      </c>
      <c r="H162" s="263">
        <v>73.5</v>
      </c>
      <c r="I162" s="264"/>
      <c r="J162" s="265">
        <f>ROUND(I162*H162,2)</f>
        <v>0</v>
      </c>
      <c r="K162" s="261" t="s">
        <v>21</v>
      </c>
      <c r="L162" s="266"/>
      <c r="M162" s="267" t="s">
        <v>21</v>
      </c>
      <c r="N162" s="268" t="s">
        <v>42</v>
      </c>
      <c r="O162" s="47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AR162" s="24" t="s">
        <v>193</v>
      </c>
      <c r="AT162" s="24" t="s">
        <v>189</v>
      </c>
      <c r="AU162" s="24" t="s">
        <v>71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79</v>
      </c>
      <c r="BK162" s="244">
        <f>ROUND(I162*H162,2)</f>
        <v>0</v>
      </c>
      <c r="BL162" s="24" t="s">
        <v>158</v>
      </c>
      <c r="BM162" s="24" t="s">
        <v>793</v>
      </c>
    </row>
    <row r="163" spans="2:51" s="12" customFormat="1" ht="13.5">
      <c r="B163" s="248"/>
      <c r="C163" s="249"/>
      <c r="D163" s="245" t="s">
        <v>162</v>
      </c>
      <c r="E163" s="250" t="s">
        <v>21</v>
      </c>
      <c r="F163" s="251" t="s">
        <v>966</v>
      </c>
      <c r="G163" s="249"/>
      <c r="H163" s="252">
        <v>73.5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162</v>
      </c>
      <c r="AU163" s="258" t="s">
        <v>71</v>
      </c>
      <c r="AV163" s="12" t="s">
        <v>81</v>
      </c>
      <c r="AW163" s="12" t="s">
        <v>35</v>
      </c>
      <c r="AX163" s="12" t="s">
        <v>71</v>
      </c>
      <c r="AY163" s="258" t="s">
        <v>151</v>
      </c>
    </row>
    <row r="164" spans="2:51" s="14" customFormat="1" ht="13.5">
      <c r="B164" s="283"/>
      <c r="C164" s="284"/>
      <c r="D164" s="245" t="s">
        <v>162</v>
      </c>
      <c r="E164" s="285" t="s">
        <v>21</v>
      </c>
      <c r="F164" s="286" t="s">
        <v>430</v>
      </c>
      <c r="G164" s="284"/>
      <c r="H164" s="287">
        <v>73.5</v>
      </c>
      <c r="I164" s="288"/>
      <c r="J164" s="284"/>
      <c r="K164" s="284"/>
      <c r="L164" s="289"/>
      <c r="M164" s="290"/>
      <c r="N164" s="291"/>
      <c r="O164" s="291"/>
      <c r="P164" s="291"/>
      <c r="Q164" s="291"/>
      <c r="R164" s="291"/>
      <c r="S164" s="291"/>
      <c r="T164" s="292"/>
      <c r="AT164" s="293" t="s">
        <v>162</v>
      </c>
      <c r="AU164" s="293" t="s">
        <v>71</v>
      </c>
      <c r="AV164" s="14" t="s">
        <v>158</v>
      </c>
      <c r="AW164" s="14" t="s">
        <v>35</v>
      </c>
      <c r="AX164" s="14" t="s">
        <v>79</v>
      </c>
      <c r="AY164" s="293" t="s">
        <v>151</v>
      </c>
    </row>
    <row r="165" spans="2:65" s="1" customFormat="1" ht="16.5" customHeight="1">
      <c r="B165" s="46"/>
      <c r="C165" s="233" t="s">
        <v>534</v>
      </c>
      <c r="D165" s="233" t="s">
        <v>153</v>
      </c>
      <c r="E165" s="234" t="s">
        <v>750</v>
      </c>
      <c r="F165" s="235" t="s">
        <v>751</v>
      </c>
      <c r="G165" s="236" t="s">
        <v>189</v>
      </c>
      <c r="H165" s="237">
        <v>50</v>
      </c>
      <c r="I165" s="238"/>
      <c r="J165" s="239">
        <f>ROUND(I165*H165,2)</f>
        <v>0</v>
      </c>
      <c r="K165" s="235" t="s">
        <v>21</v>
      </c>
      <c r="L165" s="72"/>
      <c r="M165" s="240" t="s">
        <v>21</v>
      </c>
      <c r="N165" s="241" t="s">
        <v>42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71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79</v>
      </c>
      <c r="BK165" s="244">
        <f>ROUND(I165*H165,2)</f>
        <v>0</v>
      </c>
      <c r="BL165" s="24" t="s">
        <v>158</v>
      </c>
      <c r="BM165" s="24" t="s">
        <v>796</v>
      </c>
    </row>
    <row r="166" spans="2:65" s="1" customFormat="1" ht="16.5" customHeight="1">
      <c r="B166" s="46"/>
      <c r="C166" s="233" t="s">
        <v>538</v>
      </c>
      <c r="D166" s="233" t="s">
        <v>153</v>
      </c>
      <c r="E166" s="234" t="s">
        <v>752</v>
      </c>
      <c r="F166" s="235" t="s">
        <v>753</v>
      </c>
      <c r="G166" s="236" t="s">
        <v>189</v>
      </c>
      <c r="H166" s="237">
        <v>50</v>
      </c>
      <c r="I166" s="238"/>
      <c r="J166" s="239">
        <f>ROUND(I166*H166,2)</f>
        <v>0</v>
      </c>
      <c r="K166" s="235" t="s">
        <v>21</v>
      </c>
      <c r="L166" s="72"/>
      <c r="M166" s="240" t="s">
        <v>21</v>
      </c>
      <c r="N166" s="241" t="s">
        <v>42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71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79</v>
      </c>
      <c r="BK166" s="244">
        <f>ROUND(I166*H166,2)</f>
        <v>0</v>
      </c>
      <c r="BL166" s="24" t="s">
        <v>158</v>
      </c>
      <c r="BM166" s="24" t="s">
        <v>800</v>
      </c>
    </row>
    <row r="167" spans="2:65" s="1" customFormat="1" ht="16.5" customHeight="1">
      <c r="B167" s="46"/>
      <c r="C167" s="233" t="s">
        <v>542</v>
      </c>
      <c r="D167" s="233" t="s">
        <v>153</v>
      </c>
      <c r="E167" s="234" t="s">
        <v>754</v>
      </c>
      <c r="F167" s="235" t="s">
        <v>755</v>
      </c>
      <c r="G167" s="236" t="s">
        <v>189</v>
      </c>
      <c r="H167" s="237">
        <v>50</v>
      </c>
      <c r="I167" s="238"/>
      <c r="J167" s="239">
        <f>ROUND(I167*H167,2)</f>
        <v>0</v>
      </c>
      <c r="K167" s="235" t="s">
        <v>21</v>
      </c>
      <c r="L167" s="72"/>
      <c r="M167" s="240" t="s">
        <v>21</v>
      </c>
      <c r="N167" s="241" t="s">
        <v>42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71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79</v>
      </c>
      <c r="BK167" s="244">
        <f>ROUND(I167*H167,2)</f>
        <v>0</v>
      </c>
      <c r="BL167" s="24" t="s">
        <v>158</v>
      </c>
      <c r="BM167" s="24" t="s">
        <v>805</v>
      </c>
    </row>
    <row r="168" spans="2:65" s="1" customFormat="1" ht="16.5" customHeight="1">
      <c r="B168" s="46"/>
      <c r="C168" s="233" t="s">
        <v>546</v>
      </c>
      <c r="D168" s="233" t="s">
        <v>153</v>
      </c>
      <c r="E168" s="234" t="s">
        <v>756</v>
      </c>
      <c r="F168" s="235" t="s">
        <v>757</v>
      </c>
      <c r="G168" s="236" t="s">
        <v>189</v>
      </c>
      <c r="H168" s="237">
        <v>50</v>
      </c>
      <c r="I168" s="238"/>
      <c r="J168" s="239">
        <f>ROUND(I168*H168,2)</f>
        <v>0</v>
      </c>
      <c r="K168" s="235" t="s">
        <v>21</v>
      </c>
      <c r="L168" s="72"/>
      <c r="M168" s="240" t="s">
        <v>21</v>
      </c>
      <c r="N168" s="241" t="s">
        <v>42</v>
      </c>
      <c r="O168" s="47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24" t="s">
        <v>158</v>
      </c>
      <c r="AT168" s="24" t="s">
        <v>153</v>
      </c>
      <c r="AU168" s="24" t="s">
        <v>71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79</v>
      </c>
      <c r="BK168" s="244">
        <f>ROUND(I168*H168,2)</f>
        <v>0</v>
      </c>
      <c r="BL168" s="24" t="s">
        <v>158</v>
      </c>
      <c r="BM168" s="24" t="s">
        <v>808</v>
      </c>
    </row>
    <row r="169" spans="2:65" s="1" customFormat="1" ht="16.5" customHeight="1">
      <c r="B169" s="46"/>
      <c r="C169" s="259" t="s">
        <v>550</v>
      </c>
      <c r="D169" s="259" t="s">
        <v>189</v>
      </c>
      <c r="E169" s="260" t="s">
        <v>758</v>
      </c>
      <c r="F169" s="261" t="s">
        <v>759</v>
      </c>
      <c r="G169" s="262" t="s">
        <v>698</v>
      </c>
      <c r="H169" s="263">
        <v>30</v>
      </c>
      <c r="I169" s="264"/>
      <c r="J169" s="265">
        <f>ROUND(I169*H169,2)</f>
        <v>0</v>
      </c>
      <c r="K169" s="261" t="s">
        <v>21</v>
      </c>
      <c r="L169" s="266"/>
      <c r="M169" s="267" t="s">
        <v>21</v>
      </c>
      <c r="N169" s="268" t="s">
        <v>42</v>
      </c>
      <c r="O169" s="47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4" t="s">
        <v>193</v>
      </c>
      <c r="AT169" s="24" t="s">
        <v>189</v>
      </c>
      <c r="AU169" s="24" t="s">
        <v>71</v>
      </c>
      <c r="AY169" s="24" t="s">
        <v>151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79</v>
      </c>
      <c r="BK169" s="244">
        <f>ROUND(I169*H169,2)</f>
        <v>0</v>
      </c>
      <c r="BL169" s="24" t="s">
        <v>158</v>
      </c>
      <c r="BM169" s="24" t="s">
        <v>812</v>
      </c>
    </row>
    <row r="170" spans="2:65" s="1" customFormat="1" ht="16.5" customHeight="1">
      <c r="B170" s="46"/>
      <c r="C170" s="233" t="s">
        <v>553</v>
      </c>
      <c r="D170" s="233" t="s">
        <v>153</v>
      </c>
      <c r="E170" s="234" t="s">
        <v>760</v>
      </c>
      <c r="F170" s="235" t="s">
        <v>761</v>
      </c>
      <c r="G170" s="236" t="s">
        <v>189</v>
      </c>
      <c r="H170" s="237">
        <v>50</v>
      </c>
      <c r="I170" s="238"/>
      <c r="J170" s="239">
        <f>ROUND(I170*H170,2)</f>
        <v>0</v>
      </c>
      <c r="K170" s="235" t="s">
        <v>21</v>
      </c>
      <c r="L170" s="72"/>
      <c r="M170" s="240" t="s">
        <v>21</v>
      </c>
      <c r="N170" s="241" t="s">
        <v>42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158</v>
      </c>
      <c r="AT170" s="24" t="s">
        <v>153</v>
      </c>
      <c r="AU170" s="24" t="s">
        <v>71</v>
      </c>
      <c r="AY170" s="24" t="s">
        <v>151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79</v>
      </c>
      <c r="BK170" s="244">
        <f>ROUND(I170*H170,2)</f>
        <v>0</v>
      </c>
      <c r="BL170" s="24" t="s">
        <v>158</v>
      </c>
      <c r="BM170" s="24" t="s">
        <v>815</v>
      </c>
    </row>
    <row r="171" spans="2:65" s="1" customFormat="1" ht="16.5" customHeight="1">
      <c r="B171" s="46"/>
      <c r="C171" s="233" t="s">
        <v>560</v>
      </c>
      <c r="D171" s="233" t="s">
        <v>153</v>
      </c>
      <c r="E171" s="234" t="s">
        <v>762</v>
      </c>
      <c r="F171" s="235" t="s">
        <v>763</v>
      </c>
      <c r="G171" s="236" t="s">
        <v>189</v>
      </c>
      <c r="H171" s="237">
        <v>50</v>
      </c>
      <c r="I171" s="238"/>
      <c r="J171" s="239">
        <f>ROUND(I171*H171,2)</f>
        <v>0</v>
      </c>
      <c r="K171" s="235" t="s">
        <v>21</v>
      </c>
      <c r="L171" s="72"/>
      <c r="M171" s="240" t="s">
        <v>21</v>
      </c>
      <c r="N171" s="241" t="s">
        <v>42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71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79</v>
      </c>
      <c r="BK171" s="244">
        <f>ROUND(I171*H171,2)</f>
        <v>0</v>
      </c>
      <c r="BL171" s="24" t="s">
        <v>158</v>
      </c>
      <c r="BM171" s="24" t="s">
        <v>818</v>
      </c>
    </row>
    <row r="172" spans="2:65" s="1" customFormat="1" ht="16.5" customHeight="1">
      <c r="B172" s="46"/>
      <c r="C172" s="259" t="s">
        <v>565</v>
      </c>
      <c r="D172" s="259" t="s">
        <v>189</v>
      </c>
      <c r="E172" s="260" t="s">
        <v>764</v>
      </c>
      <c r="F172" s="261" t="s">
        <v>765</v>
      </c>
      <c r="G172" s="262" t="s">
        <v>189</v>
      </c>
      <c r="H172" s="263">
        <v>50</v>
      </c>
      <c r="I172" s="264"/>
      <c r="J172" s="265">
        <f>ROUND(I172*H172,2)</f>
        <v>0</v>
      </c>
      <c r="K172" s="261" t="s">
        <v>21</v>
      </c>
      <c r="L172" s="266"/>
      <c r="M172" s="267" t="s">
        <v>21</v>
      </c>
      <c r="N172" s="268" t="s">
        <v>42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193</v>
      </c>
      <c r="AT172" s="24" t="s">
        <v>189</v>
      </c>
      <c r="AU172" s="24" t="s">
        <v>71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79</v>
      </c>
      <c r="BK172" s="244">
        <f>ROUND(I172*H172,2)</f>
        <v>0</v>
      </c>
      <c r="BL172" s="24" t="s">
        <v>158</v>
      </c>
      <c r="BM172" s="24" t="s">
        <v>821</v>
      </c>
    </row>
    <row r="173" spans="2:65" s="1" customFormat="1" ht="16.5" customHeight="1">
      <c r="B173" s="46"/>
      <c r="C173" s="233" t="s">
        <v>570</v>
      </c>
      <c r="D173" s="233" t="s">
        <v>153</v>
      </c>
      <c r="E173" s="234" t="s">
        <v>766</v>
      </c>
      <c r="F173" s="235" t="s">
        <v>767</v>
      </c>
      <c r="G173" s="236" t="s">
        <v>189</v>
      </c>
      <c r="H173" s="237">
        <v>50</v>
      </c>
      <c r="I173" s="238"/>
      <c r="J173" s="239">
        <f>ROUND(I173*H173,2)</f>
        <v>0</v>
      </c>
      <c r="K173" s="235" t="s">
        <v>21</v>
      </c>
      <c r="L173" s="72"/>
      <c r="M173" s="240" t="s">
        <v>21</v>
      </c>
      <c r="N173" s="241" t="s">
        <v>42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71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79</v>
      </c>
      <c r="BK173" s="244">
        <f>ROUND(I173*H173,2)</f>
        <v>0</v>
      </c>
      <c r="BL173" s="24" t="s">
        <v>158</v>
      </c>
      <c r="BM173" s="24" t="s">
        <v>824</v>
      </c>
    </row>
    <row r="174" spans="2:65" s="1" customFormat="1" ht="16.5" customHeight="1">
      <c r="B174" s="46"/>
      <c r="C174" s="259" t="s">
        <v>574</v>
      </c>
      <c r="D174" s="259" t="s">
        <v>189</v>
      </c>
      <c r="E174" s="260" t="s">
        <v>768</v>
      </c>
      <c r="F174" s="261" t="s">
        <v>769</v>
      </c>
      <c r="G174" s="262" t="s">
        <v>687</v>
      </c>
      <c r="H174" s="263">
        <v>0.4</v>
      </c>
      <c r="I174" s="264"/>
      <c r="J174" s="265">
        <f>ROUND(I174*H174,2)</f>
        <v>0</v>
      </c>
      <c r="K174" s="261" t="s">
        <v>21</v>
      </c>
      <c r="L174" s="266"/>
      <c r="M174" s="267" t="s">
        <v>21</v>
      </c>
      <c r="N174" s="268" t="s">
        <v>42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193</v>
      </c>
      <c r="AT174" s="24" t="s">
        <v>189</v>
      </c>
      <c r="AU174" s="24" t="s">
        <v>71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828</v>
      </c>
    </row>
    <row r="175" spans="2:51" s="12" customFormat="1" ht="13.5">
      <c r="B175" s="248"/>
      <c r="C175" s="249"/>
      <c r="D175" s="245" t="s">
        <v>162</v>
      </c>
      <c r="E175" s="250" t="s">
        <v>21</v>
      </c>
      <c r="F175" s="251" t="s">
        <v>967</v>
      </c>
      <c r="G175" s="249"/>
      <c r="H175" s="252">
        <v>0.4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162</v>
      </c>
      <c r="AU175" s="258" t="s">
        <v>71</v>
      </c>
      <c r="AV175" s="12" t="s">
        <v>81</v>
      </c>
      <c r="AW175" s="12" t="s">
        <v>35</v>
      </c>
      <c r="AX175" s="12" t="s">
        <v>71</v>
      </c>
      <c r="AY175" s="258" t="s">
        <v>151</v>
      </c>
    </row>
    <row r="176" spans="2:51" s="14" customFormat="1" ht="13.5">
      <c r="B176" s="283"/>
      <c r="C176" s="284"/>
      <c r="D176" s="245" t="s">
        <v>162</v>
      </c>
      <c r="E176" s="285" t="s">
        <v>21</v>
      </c>
      <c r="F176" s="286" t="s">
        <v>430</v>
      </c>
      <c r="G176" s="284"/>
      <c r="H176" s="287">
        <v>0.4</v>
      </c>
      <c r="I176" s="288"/>
      <c r="J176" s="284"/>
      <c r="K176" s="284"/>
      <c r="L176" s="289"/>
      <c r="M176" s="290"/>
      <c r="N176" s="291"/>
      <c r="O176" s="291"/>
      <c r="P176" s="291"/>
      <c r="Q176" s="291"/>
      <c r="R176" s="291"/>
      <c r="S176" s="291"/>
      <c r="T176" s="292"/>
      <c r="AT176" s="293" t="s">
        <v>162</v>
      </c>
      <c r="AU176" s="293" t="s">
        <v>71</v>
      </c>
      <c r="AV176" s="14" t="s">
        <v>158</v>
      </c>
      <c r="AW176" s="14" t="s">
        <v>35</v>
      </c>
      <c r="AX176" s="14" t="s">
        <v>79</v>
      </c>
      <c r="AY176" s="293" t="s">
        <v>151</v>
      </c>
    </row>
    <row r="177" spans="2:65" s="1" customFormat="1" ht="16.5" customHeight="1">
      <c r="B177" s="46"/>
      <c r="C177" s="259" t="s">
        <v>578</v>
      </c>
      <c r="D177" s="259" t="s">
        <v>189</v>
      </c>
      <c r="E177" s="260" t="s">
        <v>771</v>
      </c>
      <c r="F177" s="261" t="s">
        <v>772</v>
      </c>
      <c r="G177" s="262" t="s">
        <v>687</v>
      </c>
      <c r="H177" s="263">
        <v>1</v>
      </c>
      <c r="I177" s="264"/>
      <c r="J177" s="265">
        <f>ROUND(I177*H177,2)</f>
        <v>0</v>
      </c>
      <c r="K177" s="261" t="s">
        <v>21</v>
      </c>
      <c r="L177" s="266"/>
      <c r="M177" s="267" t="s">
        <v>21</v>
      </c>
      <c r="N177" s="268" t="s">
        <v>42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193</v>
      </c>
      <c r="AT177" s="24" t="s">
        <v>189</v>
      </c>
      <c r="AU177" s="24" t="s">
        <v>71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79</v>
      </c>
      <c r="BK177" s="244">
        <f>ROUND(I177*H177,2)</f>
        <v>0</v>
      </c>
      <c r="BL177" s="24" t="s">
        <v>158</v>
      </c>
      <c r="BM177" s="24" t="s">
        <v>832</v>
      </c>
    </row>
    <row r="178" spans="2:47" s="1" customFormat="1" ht="13.5">
      <c r="B178" s="46"/>
      <c r="C178" s="74"/>
      <c r="D178" s="245" t="s">
        <v>160</v>
      </c>
      <c r="E178" s="74"/>
      <c r="F178" s="246" t="s">
        <v>774</v>
      </c>
      <c r="G178" s="74"/>
      <c r="H178" s="74"/>
      <c r="I178" s="203"/>
      <c r="J178" s="74"/>
      <c r="K178" s="74"/>
      <c r="L178" s="72"/>
      <c r="M178" s="247"/>
      <c r="N178" s="47"/>
      <c r="O178" s="47"/>
      <c r="P178" s="47"/>
      <c r="Q178" s="47"/>
      <c r="R178" s="47"/>
      <c r="S178" s="47"/>
      <c r="T178" s="95"/>
      <c r="AT178" s="24" t="s">
        <v>160</v>
      </c>
      <c r="AU178" s="24" t="s">
        <v>71</v>
      </c>
    </row>
    <row r="179" spans="2:65" s="1" customFormat="1" ht="16.5" customHeight="1">
      <c r="B179" s="46"/>
      <c r="C179" s="259" t="s">
        <v>583</v>
      </c>
      <c r="D179" s="259" t="s">
        <v>189</v>
      </c>
      <c r="E179" s="260" t="s">
        <v>968</v>
      </c>
      <c r="F179" s="261" t="s">
        <v>969</v>
      </c>
      <c r="G179" s="262" t="s">
        <v>687</v>
      </c>
      <c r="H179" s="263">
        <v>3</v>
      </c>
      <c r="I179" s="264"/>
      <c r="J179" s="265">
        <f>ROUND(I179*H179,2)</f>
        <v>0</v>
      </c>
      <c r="K179" s="261" t="s">
        <v>21</v>
      </c>
      <c r="L179" s="266"/>
      <c r="M179" s="267" t="s">
        <v>21</v>
      </c>
      <c r="N179" s="268" t="s">
        <v>42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193</v>
      </c>
      <c r="AT179" s="24" t="s">
        <v>189</v>
      </c>
      <c r="AU179" s="24" t="s">
        <v>71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79</v>
      </c>
      <c r="BK179" s="244">
        <f>ROUND(I179*H179,2)</f>
        <v>0</v>
      </c>
      <c r="BL179" s="24" t="s">
        <v>158</v>
      </c>
      <c r="BM179" s="24" t="s">
        <v>836</v>
      </c>
    </row>
    <row r="180" spans="2:65" s="1" customFormat="1" ht="16.5" customHeight="1">
      <c r="B180" s="46"/>
      <c r="C180" s="233" t="s">
        <v>587</v>
      </c>
      <c r="D180" s="233" t="s">
        <v>153</v>
      </c>
      <c r="E180" s="234" t="s">
        <v>784</v>
      </c>
      <c r="F180" s="235" t="s">
        <v>785</v>
      </c>
      <c r="G180" s="236" t="s">
        <v>189</v>
      </c>
      <c r="H180" s="237">
        <v>5</v>
      </c>
      <c r="I180" s="238"/>
      <c r="J180" s="239">
        <f>ROUND(I180*H180,2)</f>
        <v>0</v>
      </c>
      <c r="K180" s="235" t="s">
        <v>21</v>
      </c>
      <c r="L180" s="72"/>
      <c r="M180" s="240" t="s">
        <v>21</v>
      </c>
      <c r="N180" s="241" t="s">
        <v>42</v>
      </c>
      <c r="O180" s="47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AR180" s="24" t="s">
        <v>158</v>
      </c>
      <c r="AT180" s="24" t="s">
        <v>153</v>
      </c>
      <c r="AU180" s="24" t="s">
        <v>71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79</v>
      </c>
      <c r="BK180" s="244">
        <f>ROUND(I180*H180,2)</f>
        <v>0</v>
      </c>
      <c r="BL180" s="24" t="s">
        <v>158</v>
      </c>
      <c r="BM180" s="24" t="s">
        <v>839</v>
      </c>
    </row>
    <row r="181" spans="2:65" s="1" customFormat="1" ht="16.5" customHeight="1">
      <c r="B181" s="46"/>
      <c r="C181" s="259" t="s">
        <v>591</v>
      </c>
      <c r="D181" s="259" t="s">
        <v>189</v>
      </c>
      <c r="E181" s="260" t="s">
        <v>787</v>
      </c>
      <c r="F181" s="261" t="s">
        <v>788</v>
      </c>
      <c r="G181" s="262" t="s">
        <v>189</v>
      </c>
      <c r="H181" s="263">
        <v>5.25</v>
      </c>
      <c r="I181" s="264"/>
      <c r="J181" s="265">
        <f>ROUND(I181*H181,2)</f>
        <v>0</v>
      </c>
      <c r="K181" s="261" t="s">
        <v>21</v>
      </c>
      <c r="L181" s="266"/>
      <c r="M181" s="267" t="s">
        <v>21</v>
      </c>
      <c r="N181" s="268" t="s">
        <v>42</v>
      </c>
      <c r="O181" s="47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AR181" s="24" t="s">
        <v>193</v>
      </c>
      <c r="AT181" s="24" t="s">
        <v>189</v>
      </c>
      <c r="AU181" s="24" t="s">
        <v>71</v>
      </c>
      <c r="AY181" s="24" t="s">
        <v>151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24" t="s">
        <v>79</v>
      </c>
      <c r="BK181" s="244">
        <f>ROUND(I181*H181,2)</f>
        <v>0</v>
      </c>
      <c r="BL181" s="24" t="s">
        <v>158</v>
      </c>
      <c r="BM181" s="24" t="s">
        <v>843</v>
      </c>
    </row>
    <row r="182" spans="2:51" s="12" customFormat="1" ht="13.5">
      <c r="B182" s="248"/>
      <c r="C182" s="249"/>
      <c r="D182" s="245" t="s">
        <v>162</v>
      </c>
      <c r="E182" s="250" t="s">
        <v>21</v>
      </c>
      <c r="F182" s="251" t="s">
        <v>970</v>
      </c>
      <c r="G182" s="249"/>
      <c r="H182" s="252">
        <v>5.25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162</v>
      </c>
      <c r="AU182" s="258" t="s">
        <v>71</v>
      </c>
      <c r="AV182" s="12" t="s">
        <v>81</v>
      </c>
      <c r="AW182" s="12" t="s">
        <v>35</v>
      </c>
      <c r="AX182" s="12" t="s">
        <v>71</v>
      </c>
      <c r="AY182" s="258" t="s">
        <v>151</v>
      </c>
    </row>
    <row r="183" spans="2:51" s="14" customFormat="1" ht="13.5">
      <c r="B183" s="283"/>
      <c r="C183" s="284"/>
      <c r="D183" s="245" t="s">
        <v>162</v>
      </c>
      <c r="E183" s="285" t="s">
        <v>21</v>
      </c>
      <c r="F183" s="286" t="s">
        <v>430</v>
      </c>
      <c r="G183" s="284"/>
      <c r="H183" s="287">
        <v>5.25</v>
      </c>
      <c r="I183" s="288"/>
      <c r="J183" s="284"/>
      <c r="K183" s="284"/>
      <c r="L183" s="289"/>
      <c r="M183" s="290"/>
      <c r="N183" s="291"/>
      <c r="O183" s="291"/>
      <c r="P183" s="291"/>
      <c r="Q183" s="291"/>
      <c r="R183" s="291"/>
      <c r="S183" s="291"/>
      <c r="T183" s="292"/>
      <c r="AT183" s="293" t="s">
        <v>162</v>
      </c>
      <c r="AU183" s="293" t="s">
        <v>71</v>
      </c>
      <c r="AV183" s="14" t="s">
        <v>158</v>
      </c>
      <c r="AW183" s="14" t="s">
        <v>35</v>
      </c>
      <c r="AX183" s="14" t="s">
        <v>79</v>
      </c>
      <c r="AY183" s="293" t="s">
        <v>151</v>
      </c>
    </row>
    <row r="184" spans="2:65" s="1" customFormat="1" ht="16.5" customHeight="1">
      <c r="B184" s="46"/>
      <c r="C184" s="233" t="s">
        <v>597</v>
      </c>
      <c r="D184" s="233" t="s">
        <v>153</v>
      </c>
      <c r="E184" s="234" t="s">
        <v>791</v>
      </c>
      <c r="F184" s="235" t="s">
        <v>792</v>
      </c>
      <c r="G184" s="236" t="s">
        <v>687</v>
      </c>
      <c r="H184" s="237">
        <v>1</v>
      </c>
      <c r="I184" s="238"/>
      <c r="J184" s="239">
        <f>ROUND(I184*H184,2)</f>
        <v>0</v>
      </c>
      <c r="K184" s="235" t="s">
        <v>21</v>
      </c>
      <c r="L184" s="72"/>
      <c r="M184" s="240" t="s">
        <v>21</v>
      </c>
      <c r="N184" s="241" t="s">
        <v>42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71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79</v>
      </c>
      <c r="BK184" s="244">
        <f>ROUND(I184*H184,2)</f>
        <v>0</v>
      </c>
      <c r="BL184" s="24" t="s">
        <v>158</v>
      </c>
      <c r="BM184" s="24" t="s">
        <v>847</v>
      </c>
    </row>
    <row r="185" spans="2:65" s="1" customFormat="1" ht="16.5" customHeight="1">
      <c r="B185" s="46"/>
      <c r="C185" s="259" t="s">
        <v>604</v>
      </c>
      <c r="D185" s="259" t="s">
        <v>189</v>
      </c>
      <c r="E185" s="260" t="s">
        <v>794</v>
      </c>
      <c r="F185" s="261" t="s">
        <v>795</v>
      </c>
      <c r="G185" s="262" t="s">
        <v>687</v>
      </c>
      <c r="H185" s="263">
        <v>1</v>
      </c>
      <c r="I185" s="264"/>
      <c r="J185" s="265">
        <f>ROUND(I185*H185,2)</f>
        <v>0</v>
      </c>
      <c r="K185" s="261" t="s">
        <v>21</v>
      </c>
      <c r="L185" s="266"/>
      <c r="M185" s="267" t="s">
        <v>21</v>
      </c>
      <c r="N185" s="268" t="s">
        <v>42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193</v>
      </c>
      <c r="AT185" s="24" t="s">
        <v>189</v>
      </c>
      <c r="AU185" s="24" t="s">
        <v>71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79</v>
      </c>
      <c r="BK185" s="244">
        <f>ROUND(I185*H185,2)</f>
        <v>0</v>
      </c>
      <c r="BL185" s="24" t="s">
        <v>158</v>
      </c>
      <c r="BM185" s="24" t="s">
        <v>850</v>
      </c>
    </row>
    <row r="186" spans="2:47" s="1" customFormat="1" ht="13.5">
      <c r="B186" s="46"/>
      <c r="C186" s="74"/>
      <c r="D186" s="245" t="s">
        <v>160</v>
      </c>
      <c r="E186" s="74"/>
      <c r="F186" s="246" t="s">
        <v>797</v>
      </c>
      <c r="G186" s="74"/>
      <c r="H186" s="74"/>
      <c r="I186" s="203"/>
      <c r="J186" s="74"/>
      <c r="K186" s="74"/>
      <c r="L186" s="72"/>
      <c r="M186" s="247"/>
      <c r="N186" s="47"/>
      <c r="O186" s="47"/>
      <c r="P186" s="47"/>
      <c r="Q186" s="47"/>
      <c r="R186" s="47"/>
      <c r="S186" s="47"/>
      <c r="T186" s="95"/>
      <c r="AT186" s="24" t="s">
        <v>160</v>
      </c>
      <c r="AU186" s="24" t="s">
        <v>71</v>
      </c>
    </row>
    <row r="187" spans="2:65" s="1" customFormat="1" ht="16.5" customHeight="1">
      <c r="B187" s="46"/>
      <c r="C187" s="259" t="s">
        <v>610</v>
      </c>
      <c r="D187" s="259" t="s">
        <v>189</v>
      </c>
      <c r="E187" s="260" t="s">
        <v>798</v>
      </c>
      <c r="F187" s="261" t="s">
        <v>799</v>
      </c>
      <c r="G187" s="262" t="s">
        <v>687</v>
      </c>
      <c r="H187" s="263">
        <v>4</v>
      </c>
      <c r="I187" s="264"/>
      <c r="J187" s="265">
        <f>ROUND(I187*H187,2)</f>
        <v>0</v>
      </c>
      <c r="K187" s="261" t="s">
        <v>21</v>
      </c>
      <c r="L187" s="266"/>
      <c r="M187" s="267" t="s">
        <v>21</v>
      </c>
      <c r="N187" s="268" t="s">
        <v>42</v>
      </c>
      <c r="O187" s="47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AR187" s="24" t="s">
        <v>193</v>
      </c>
      <c r="AT187" s="24" t="s">
        <v>189</v>
      </c>
      <c r="AU187" s="24" t="s">
        <v>71</v>
      </c>
      <c r="AY187" s="24" t="s">
        <v>151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79</v>
      </c>
      <c r="BK187" s="244">
        <f>ROUND(I187*H187,2)</f>
        <v>0</v>
      </c>
      <c r="BL187" s="24" t="s">
        <v>158</v>
      </c>
      <c r="BM187" s="24" t="s">
        <v>853</v>
      </c>
    </row>
    <row r="188" spans="2:47" s="1" customFormat="1" ht="13.5">
      <c r="B188" s="46"/>
      <c r="C188" s="74"/>
      <c r="D188" s="245" t="s">
        <v>160</v>
      </c>
      <c r="E188" s="74"/>
      <c r="F188" s="246" t="s">
        <v>801</v>
      </c>
      <c r="G188" s="74"/>
      <c r="H188" s="74"/>
      <c r="I188" s="203"/>
      <c r="J188" s="74"/>
      <c r="K188" s="74"/>
      <c r="L188" s="72"/>
      <c r="M188" s="247"/>
      <c r="N188" s="47"/>
      <c r="O188" s="47"/>
      <c r="P188" s="47"/>
      <c r="Q188" s="47"/>
      <c r="R188" s="47"/>
      <c r="S188" s="47"/>
      <c r="T188" s="95"/>
      <c r="AT188" s="24" t="s">
        <v>160</v>
      </c>
      <c r="AU188" s="24" t="s">
        <v>71</v>
      </c>
    </row>
    <row r="189" spans="2:51" s="12" customFormat="1" ht="13.5">
      <c r="B189" s="248"/>
      <c r="C189" s="249"/>
      <c r="D189" s="245" t="s">
        <v>162</v>
      </c>
      <c r="E189" s="250" t="s">
        <v>21</v>
      </c>
      <c r="F189" s="251" t="s">
        <v>971</v>
      </c>
      <c r="G189" s="249"/>
      <c r="H189" s="252">
        <v>4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162</v>
      </c>
      <c r="AU189" s="258" t="s">
        <v>71</v>
      </c>
      <c r="AV189" s="12" t="s">
        <v>81</v>
      </c>
      <c r="AW189" s="12" t="s">
        <v>35</v>
      </c>
      <c r="AX189" s="12" t="s">
        <v>71</v>
      </c>
      <c r="AY189" s="258" t="s">
        <v>151</v>
      </c>
    </row>
    <row r="190" spans="2:51" s="14" customFormat="1" ht="13.5">
      <c r="B190" s="283"/>
      <c r="C190" s="284"/>
      <c r="D190" s="245" t="s">
        <v>162</v>
      </c>
      <c r="E190" s="285" t="s">
        <v>21</v>
      </c>
      <c r="F190" s="286" t="s">
        <v>430</v>
      </c>
      <c r="G190" s="284"/>
      <c r="H190" s="287">
        <v>4</v>
      </c>
      <c r="I190" s="288"/>
      <c r="J190" s="284"/>
      <c r="K190" s="284"/>
      <c r="L190" s="289"/>
      <c r="M190" s="290"/>
      <c r="N190" s="291"/>
      <c r="O190" s="291"/>
      <c r="P190" s="291"/>
      <c r="Q190" s="291"/>
      <c r="R190" s="291"/>
      <c r="S190" s="291"/>
      <c r="T190" s="292"/>
      <c r="AT190" s="293" t="s">
        <v>162</v>
      </c>
      <c r="AU190" s="293" t="s">
        <v>71</v>
      </c>
      <c r="AV190" s="14" t="s">
        <v>158</v>
      </c>
      <c r="AW190" s="14" t="s">
        <v>35</v>
      </c>
      <c r="AX190" s="14" t="s">
        <v>79</v>
      </c>
      <c r="AY190" s="293" t="s">
        <v>151</v>
      </c>
    </row>
    <row r="191" spans="2:65" s="1" customFormat="1" ht="16.5" customHeight="1">
      <c r="B191" s="46"/>
      <c r="C191" s="233" t="s">
        <v>618</v>
      </c>
      <c r="D191" s="233" t="s">
        <v>153</v>
      </c>
      <c r="E191" s="234" t="s">
        <v>803</v>
      </c>
      <c r="F191" s="235" t="s">
        <v>804</v>
      </c>
      <c r="G191" s="236" t="s">
        <v>189</v>
      </c>
      <c r="H191" s="237">
        <v>50</v>
      </c>
      <c r="I191" s="238"/>
      <c r="J191" s="239">
        <f>ROUND(I191*H191,2)</f>
        <v>0</v>
      </c>
      <c r="K191" s="235" t="s">
        <v>21</v>
      </c>
      <c r="L191" s="72"/>
      <c r="M191" s="240" t="s">
        <v>21</v>
      </c>
      <c r="N191" s="241" t="s">
        <v>42</v>
      </c>
      <c r="O191" s="47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AR191" s="24" t="s">
        <v>158</v>
      </c>
      <c r="AT191" s="24" t="s">
        <v>153</v>
      </c>
      <c r="AU191" s="24" t="s">
        <v>71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79</v>
      </c>
      <c r="BK191" s="244">
        <f>ROUND(I191*H191,2)</f>
        <v>0</v>
      </c>
      <c r="BL191" s="24" t="s">
        <v>158</v>
      </c>
      <c r="BM191" s="24" t="s">
        <v>857</v>
      </c>
    </row>
    <row r="192" spans="2:65" s="1" customFormat="1" ht="16.5" customHeight="1">
      <c r="B192" s="46"/>
      <c r="C192" s="259" t="s">
        <v>620</v>
      </c>
      <c r="D192" s="259" t="s">
        <v>189</v>
      </c>
      <c r="E192" s="260" t="s">
        <v>806</v>
      </c>
      <c r="F192" s="261" t="s">
        <v>807</v>
      </c>
      <c r="G192" s="262" t="s">
        <v>698</v>
      </c>
      <c r="H192" s="263">
        <v>6400</v>
      </c>
      <c r="I192" s="264"/>
      <c r="J192" s="265">
        <f>ROUND(I192*H192,2)</f>
        <v>0</v>
      </c>
      <c r="K192" s="261" t="s">
        <v>21</v>
      </c>
      <c r="L192" s="266"/>
      <c r="M192" s="267" t="s">
        <v>21</v>
      </c>
      <c r="N192" s="268" t="s">
        <v>42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193</v>
      </c>
      <c r="AT192" s="24" t="s">
        <v>189</v>
      </c>
      <c r="AU192" s="24" t="s">
        <v>71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79</v>
      </c>
      <c r="BK192" s="244">
        <f>ROUND(I192*H192,2)</f>
        <v>0</v>
      </c>
      <c r="BL192" s="24" t="s">
        <v>158</v>
      </c>
      <c r="BM192" s="24" t="s">
        <v>860</v>
      </c>
    </row>
    <row r="193" spans="2:51" s="12" customFormat="1" ht="13.5">
      <c r="B193" s="248"/>
      <c r="C193" s="249"/>
      <c r="D193" s="245" t="s">
        <v>162</v>
      </c>
      <c r="E193" s="250" t="s">
        <v>21</v>
      </c>
      <c r="F193" s="251" t="s">
        <v>972</v>
      </c>
      <c r="G193" s="249"/>
      <c r="H193" s="252">
        <v>6400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162</v>
      </c>
      <c r="AU193" s="258" t="s">
        <v>71</v>
      </c>
      <c r="AV193" s="12" t="s">
        <v>81</v>
      </c>
      <c r="AW193" s="12" t="s">
        <v>35</v>
      </c>
      <c r="AX193" s="12" t="s">
        <v>71</v>
      </c>
      <c r="AY193" s="258" t="s">
        <v>151</v>
      </c>
    </row>
    <row r="194" spans="2:51" s="14" customFormat="1" ht="13.5">
      <c r="B194" s="283"/>
      <c r="C194" s="284"/>
      <c r="D194" s="245" t="s">
        <v>162</v>
      </c>
      <c r="E194" s="285" t="s">
        <v>21</v>
      </c>
      <c r="F194" s="286" t="s">
        <v>430</v>
      </c>
      <c r="G194" s="284"/>
      <c r="H194" s="287">
        <v>6400</v>
      </c>
      <c r="I194" s="288"/>
      <c r="J194" s="284"/>
      <c r="K194" s="284"/>
      <c r="L194" s="289"/>
      <c r="M194" s="290"/>
      <c r="N194" s="291"/>
      <c r="O194" s="291"/>
      <c r="P194" s="291"/>
      <c r="Q194" s="291"/>
      <c r="R194" s="291"/>
      <c r="S194" s="291"/>
      <c r="T194" s="292"/>
      <c r="AT194" s="293" t="s">
        <v>162</v>
      </c>
      <c r="AU194" s="293" t="s">
        <v>71</v>
      </c>
      <c r="AV194" s="14" t="s">
        <v>158</v>
      </c>
      <c r="AW194" s="14" t="s">
        <v>35</v>
      </c>
      <c r="AX194" s="14" t="s">
        <v>79</v>
      </c>
      <c r="AY194" s="293" t="s">
        <v>151</v>
      </c>
    </row>
    <row r="195" spans="2:65" s="1" customFormat="1" ht="16.5" customHeight="1">
      <c r="B195" s="46"/>
      <c r="C195" s="259" t="s">
        <v>624</v>
      </c>
      <c r="D195" s="259" t="s">
        <v>189</v>
      </c>
      <c r="E195" s="260" t="s">
        <v>810</v>
      </c>
      <c r="F195" s="261" t="s">
        <v>811</v>
      </c>
      <c r="G195" s="262" t="s">
        <v>698</v>
      </c>
      <c r="H195" s="263">
        <v>1</v>
      </c>
      <c r="I195" s="264"/>
      <c r="J195" s="265">
        <f>ROUND(I195*H195,2)</f>
        <v>0</v>
      </c>
      <c r="K195" s="261" t="s">
        <v>21</v>
      </c>
      <c r="L195" s="266"/>
      <c r="M195" s="267" t="s">
        <v>21</v>
      </c>
      <c r="N195" s="268" t="s">
        <v>42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193</v>
      </c>
      <c r="AT195" s="24" t="s">
        <v>189</v>
      </c>
      <c r="AU195" s="24" t="s">
        <v>71</v>
      </c>
      <c r="AY195" s="24" t="s">
        <v>151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79</v>
      </c>
      <c r="BK195" s="244">
        <f>ROUND(I195*H195,2)</f>
        <v>0</v>
      </c>
      <c r="BL195" s="24" t="s">
        <v>158</v>
      </c>
      <c r="BM195" s="24" t="s">
        <v>864</v>
      </c>
    </row>
    <row r="196" spans="2:65" s="1" customFormat="1" ht="16.5" customHeight="1">
      <c r="B196" s="46"/>
      <c r="C196" s="233" t="s">
        <v>626</v>
      </c>
      <c r="D196" s="233" t="s">
        <v>153</v>
      </c>
      <c r="E196" s="234" t="s">
        <v>813</v>
      </c>
      <c r="F196" s="235" t="s">
        <v>814</v>
      </c>
      <c r="G196" s="236" t="s">
        <v>727</v>
      </c>
      <c r="H196" s="237">
        <v>5</v>
      </c>
      <c r="I196" s="238"/>
      <c r="J196" s="239">
        <f>ROUND(I196*H196,2)</f>
        <v>0</v>
      </c>
      <c r="K196" s="235" t="s">
        <v>21</v>
      </c>
      <c r="L196" s="72"/>
      <c r="M196" s="240" t="s">
        <v>21</v>
      </c>
      <c r="N196" s="241" t="s">
        <v>42</v>
      </c>
      <c r="O196" s="47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AR196" s="24" t="s">
        <v>158</v>
      </c>
      <c r="AT196" s="24" t="s">
        <v>153</v>
      </c>
      <c r="AU196" s="24" t="s">
        <v>71</v>
      </c>
      <c r="AY196" s="24" t="s">
        <v>151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79</v>
      </c>
      <c r="BK196" s="244">
        <f>ROUND(I196*H196,2)</f>
        <v>0</v>
      </c>
      <c r="BL196" s="24" t="s">
        <v>158</v>
      </c>
      <c r="BM196" s="24" t="s">
        <v>866</v>
      </c>
    </row>
    <row r="197" spans="2:65" s="1" customFormat="1" ht="16.5" customHeight="1">
      <c r="B197" s="46"/>
      <c r="C197" s="259" t="s">
        <v>631</v>
      </c>
      <c r="D197" s="259" t="s">
        <v>189</v>
      </c>
      <c r="E197" s="260" t="s">
        <v>816</v>
      </c>
      <c r="F197" s="261" t="s">
        <v>817</v>
      </c>
      <c r="G197" s="262" t="s">
        <v>727</v>
      </c>
      <c r="H197" s="263">
        <v>5</v>
      </c>
      <c r="I197" s="264"/>
      <c r="J197" s="265">
        <f>ROUND(I197*H197,2)</f>
        <v>0</v>
      </c>
      <c r="K197" s="261" t="s">
        <v>21</v>
      </c>
      <c r="L197" s="266"/>
      <c r="M197" s="267" t="s">
        <v>21</v>
      </c>
      <c r="N197" s="268" t="s">
        <v>42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193</v>
      </c>
      <c r="AT197" s="24" t="s">
        <v>189</v>
      </c>
      <c r="AU197" s="24" t="s">
        <v>71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79</v>
      </c>
      <c r="BK197" s="244">
        <f>ROUND(I197*H197,2)</f>
        <v>0</v>
      </c>
      <c r="BL197" s="24" t="s">
        <v>158</v>
      </c>
      <c r="BM197" s="24" t="s">
        <v>869</v>
      </c>
    </row>
    <row r="198" spans="2:65" s="1" customFormat="1" ht="16.5" customHeight="1">
      <c r="B198" s="46"/>
      <c r="C198" s="259" t="s">
        <v>635</v>
      </c>
      <c r="D198" s="259" t="s">
        <v>189</v>
      </c>
      <c r="E198" s="260" t="s">
        <v>819</v>
      </c>
      <c r="F198" s="261" t="s">
        <v>820</v>
      </c>
      <c r="G198" s="262" t="s">
        <v>687</v>
      </c>
      <c r="H198" s="263">
        <v>4</v>
      </c>
      <c r="I198" s="264"/>
      <c r="J198" s="265">
        <f>ROUND(I198*H198,2)</f>
        <v>0</v>
      </c>
      <c r="K198" s="261" t="s">
        <v>21</v>
      </c>
      <c r="L198" s="266"/>
      <c r="M198" s="267" t="s">
        <v>21</v>
      </c>
      <c r="N198" s="268" t="s">
        <v>42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193</v>
      </c>
      <c r="AT198" s="24" t="s">
        <v>189</v>
      </c>
      <c r="AU198" s="24" t="s">
        <v>71</v>
      </c>
      <c r="AY198" s="24" t="s">
        <v>151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79</v>
      </c>
      <c r="BK198" s="244">
        <f>ROUND(I198*H198,2)</f>
        <v>0</v>
      </c>
      <c r="BL198" s="24" t="s">
        <v>158</v>
      </c>
      <c r="BM198" s="24" t="s">
        <v>873</v>
      </c>
    </row>
    <row r="199" spans="2:65" s="1" customFormat="1" ht="16.5" customHeight="1">
      <c r="B199" s="46"/>
      <c r="C199" s="259" t="s">
        <v>639</v>
      </c>
      <c r="D199" s="259" t="s">
        <v>189</v>
      </c>
      <c r="E199" s="260" t="s">
        <v>822</v>
      </c>
      <c r="F199" s="261" t="s">
        <v>823</v>
      </c>
      <c r="G199" s="262" t="s">
        <v>687</v>
      </c>
      <c r="H199" s="263">
        <v>4</v>
      </c>
      <c r="I199" s="264"/>
      <c r="J199" s="265">
        <f>ROUND(I199*H199,2)</f>
        <v>0</v>
      </c>
      <c r="K199" s="261" t="s">
        <v>21</v>
      </c>
      <c r="L199" s="266"/>
      <c r="M199" s="267" t="s">
        <v>21</v>
      </c>
      <c r="N199" s="268" t="s">
        <v>42</v>
      </c>
      <c r="O199" s="47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AR199" s="24" t="s">
        <v>193</v>
      </c>
      <c r="AT199" s="24" t="s">
        <v>189</v>
      </c>
      <c r="AU199" s="24" t="s">
        <v>71</v>
      </c>
      <c r="AY199" s="24" t="s">
        <v>151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24" t="s">
        <v>79</v>
      </c>
      <c r="BK199" s="244">
        <f>ROUND(I199*H199,2)</f>
        <v>0</v>
      </c>
      <c r="BL199" s="24" t="s">
        <v>158</v>
      </c>
      <c r="BM199" s="24" t="s">
        <v>876</v>
      </c>
    </row>
    <row r="200" spans="2:47" s="1" customFormat="1" ht="13.5">
      <c r="B200" s="46"/>
      <c r="C200" s="74"/>
      <c r="D200" s="245" t="s">
        <v>160</v>
      </c>
      <c r="E200" s="74"/>
      <c r="F200" s="246" t="s">
        <v>825</v>
      </c>
      <c r="G200" s="74"/>
      <c r="H200" s="74"/>
      <c r="I200" s="203"/>
      <c r="J200" s="74"/>
      <c r="K200" s="74"/>
      <c r="L200" s="72"/>
      <c r="M200" s="247"/>
      <c r="N200" s="47"/>
      <c r="O200" s="47"/>
      <c r="P200" s="47"/>
      <c r="Q200" s="47"/>
      <c r="R200" s="47"/>
      <c r="S200" s="47"/>
      <c r="T200" s="95"/>
      <c r="AT200" s="24" t="s">
        <v>160</v>
      </c>
      <c r="AU200" s="24" t="s">
        <v>71</v>
      </c>
    </row>
    <row r="201" spans="2:65" s="1" customFormat="1" ht="16.5" customHeight="1">
      <c r="B201" s="46"/>
      <c r="C201" s="259" t="s">
        <v>645</v>
      </c>
      <c r="D201" s="259" t="s">
        <v>189</v>
      </c>
      <c r="E201" s="260" t="s">
        <v>826</v>
      </c>
      <c r="F201" s="261" t="s">
        <v>827</v>
      </c>
      <c r="G201" s="262" t="s">
        <v>687</v>
      </c>
      <c r="H201" s="263">
        <v>4</v>
      </c>
      <c r="I201" s="264"/>
      <c r="J201" s="265">
        <f>ROUND(I201*H201,2)</f>
        <v>0</v>
      </c>
      <c r="K201" s="261" t="s">
        <v>21</v>
      </c>
      <c r="L201" s="266"/>
      <c r="M201" s="267" t="s">
        <v>21</v>
      </c>
      <c r="N201" s="268" t="s">
        <v>42</v>
      </c>
      <c r="O201" s="47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AR201" s="24" t="s">
        <v>193</v>
      </c>
      <c r="AT201" s="24" t="s">
        <v>189</v>
      </c>
      <c r="AU201" s="24" t="s">
        <v>71</v>
      </c>
      <c r="AY201" s="24" t="s">
        <v>151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79</v>
      </c>
      <c r="BK201" s="244">
        <f>ROUND(I201*H201,2)</f>
        <v>0</v>
      </c>
      <c r="BL201" s="24" t="s">
        <v>158</v>
      </c>
      <c r="BM201" s="24" t="s">
        <v>880</v>
      </c>
    </row>
    <row r="202" spans="2:47" s="1" customFormat="1" ht="13.5">
      <c r="B202" s="46"/>
      <c r="C202" s="74"/>
      <c r="D202" s="245" t="s">
        <v>160</v>
      </c>
      <c r="E202" s="74"/>
      <c r="F202" s="246" t="s">
        <v>829</v>
      </c>
      <c r="G202" s="74"/>
      <c r="H202" s="74"/>
      <c r="I202" s="203"/>
      <c r="J202" s="74"/>
      <c r="K202" s="74"/>
      <c r="L202" s="72"/>
      <c r="M202" s="247"/>
      <c r="N202" s="47"/>
      <c r="O202" s="47"/>
      <c r="P202" s="47"/>
      <c r="Q202" s="47"/>
      <c r="R202" s="47"/>
      <c r="S202" s="47"/>
      <c r="T202" s="95"/>
      <c r="AT202" s="24" t="s">
        <v>160</v>
      </c>
      <c r="AU202" s="24" t="s">
        <v>71</v>
      </c>
    </row>
    <row r="203" spans="2:65" s="1" customFormat="1" ht="16.5" customHeight="1">
      <c r="B203" s="46"/>
      <c r="C203" s="259" t="s">
        <v>649</v>
      </c>
      <c r="D203" s="259" t="s">
        <v>189</v>
      </c>
      <c r="E203" s="260" t="s">
        <v>830</v>
      </c>
      <c r="F203" s="261" t="s">
        <v>831</v>
      </c>
      <c r="G203" s="262" t="s">
        <v>687</v>
      </c>
      <c r="H203" s="263">
        <v>4</v>
      </c>
      <c r="I203" s="264"/>
      <c r="J203" s="265">
        <f>ROUND(I203*H203,2)</f>
        <v>0</v>
      </c>
      <c r="K203" s="261" t="s">
        <v>21</v>
      </c>
      <c r="L203" s="266"/>
      <c r="M203" s="267" t="s">
        <v>21</v>
      </c>
      <c r="N203" s="268" t="s">
        <v>42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193</v>
      </c>
      <c r="AT203" s="24" t="s">
        <v>189</v>
      </c>
      <c r="AU203" s="24" t="s">
        <v>71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79</v>
      </c>
      <c r="BK203" s="244">
        <f>ROUND(I203*H203,2)</f>
        <v>0</v>
      </c>
      <c r="BL203" s="24" t="s">
        <v>158</v>
      </c>
      <c r="BM203" s="24" t="s">
        <v>973</v>
      </c>
    </row>
    <row r="204" spans="2:47" s="1" customFormat="1" ht="13.5">
      <c r="B204" s="46"/>
      <c r="C204" s="74"/>
      <c r="D204" s="245" t="s">
        <v>160</v>
      </c>
      <c r="E204" s="74"/>
      <c r="F204" s="246" t="s">
        <v>833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71</v>
      </c>
    </row>
    <row r="205" spans="2:65" s="1" customFormat="1" ht="16.5" customHeight="1">
      <c r="B205" s="46"/>
      <c r="C205" s="233" t="s">
        <v>655</v>
      </c>
      <c r="D205" s="233" t="s">
        <v>153</v>
      </c>
      <c r="E205" s="234" t="s">
        <v>834</v>
      </c>
      <c r="F205" s="235" t="s">
        <v>835</v>
      </c>
      <c r="G205" s="236" t="s">
        <v>693</v>
      </c>
      <c r="H205" s="237">
        <v>1.6</v>
      </c>
      <c r="I205" s="238"/>
      <c r="J205" s="239">
        <f>ROUND(I205*H205,2)</f>
        <v>0</v>
      </c>
      <c r="K205" s="235" t="s">
        <v>21</v>
      </c>
      <c r="L205" s="72"/>
      <c r="M205" s="240" t="s">
        <v>21</v>
      </c>
      <c r="N205" s="241" t="s">
        <v>42</v>
      </c>
      <c r="O205" s="47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AR205" s="24" t="s">
        <v>158</v>
      </c>
      <c r="AT205" s="24" t="s">
        <v>153</v>
      </c>
      <c r="AU205" s="24" t="s">
        <v>71</v>
      </c>
      <c r="AY205" s="24" t="s">
        <v>151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79</v>
      </c>
      <c r="BK205" s="244">
        <f>ROUND(I205*H205,2)</f>
        <v>0</v>
      </c>
      <c r="BL205" s="24" t="s">
        <v>158</v>
      </c>
      <c r="BM205" s="24" t="s">
        <v>974</v>
      </c>
    </row>
    <row r="206" spans="2:65" s="1" customFormat="1" ht="16.5" customHeight="1">
      <c r="B206" s="46"/>
      <c r="C206" s="259" t="s">
        <v>660</v>
      </c>
      <c r="D206" s="259" t="s">
        <v>189</v>
      </c>
      <c r="E206" s="260" t="s">
        <v>837</v>
      </c>
      <c r="F206" s="261" t="s">
        <v>838</v>
      </c>
      <c r="G206" s="262" t="s">
        <v>727</v>
      </c>
      <c r="H206" s="263">
        <v>0.08</v>
      </c>
      <c r="I206" s="264"/>
      <c r="J206" s="265">
        <f>ROUND(I206*H206,2)</f>
        <v>0</v>
      </c>
      <c r="K206" s="261" t="s">
        <v>21</v>
      </c>
      <c r="L206" s="266"/>
      <c r="M206" s="267" t="s">
        <v>21</v>
      </c>
      <c r="N206" s="268" t="s">
        <v>42</v>
      </c>
      <c r="O206" s="47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AR206" s="24" t="s">
        <v>193</v>
      </c>
      <c r="AT206" s="24" t="s">
        <v>189</v>
      </c>
      <c r="AU206" s="24" t="s">
        <v>71</v>
      </c>
      <c r="AY206" s="24" t="s">
        <v>151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24" t="s">
        <v>79</v>
      </c>
      <c r="BK206" s="244">
        <f>ROUND(I206*H206,2)</f>
        <v>0</v>
      </c>
      <c r="BL206" s="24" t="s">
        <v>158</v>
      </c>
      <c r="BM206" s="24" t="s">
        <v>975</v>
      </c>
    </row>
    <row r="207" spans="2:51" s="12" customFormat="1" ht="13.5">
      <c r="B207" s="248"/>
      <c r="C207" s="249"/>
      <c r="D207" s="245" t="s">
        <v>162</v>
      </c>
      <c r="E207" s="250" t="s">
        <v>21</v>
      </c>
      <c r="F207" s="251" t="s">
        <v>976</v>
      </c>
      <c r="G207" s="249"/>
      <c r="H207" s="252">
        <v>0.08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162</v>
      </c>
      <c r="AU207" s="258" t="s">
        <v>71</v>
      </c>
      <c r="AV207" s="12" t="s">
        <v>81</v>
      </c>
      <c r="AW207" s="12" t="s">
        <v>35</v>
      </c>
      <c r="AX207" s="12" t="s">
        <v>71</v>
      </c>
      <c r="AY207" s="258" t="s">
        <v>151</v>
      </c>
    </row>
    <row r="208" spans="2:51" s="14" customFormat="1" ht="13.5">
      <c r="B208" s="283"/>
      <c r="C208" s="284"/>
      <c r="D208" s="245" t="s">
        <v>162</v>
      </c>
      <c r="E208" s="285" t="s">
        <v>21</v>
      </c>
      <c r="F208" s="286" t="s">
        <v>430</v>
      </c>
      <c r="G208" s="284"/>
      <c r="H208" s="287">
        <v>0.08</v>
      </c>
      <c r="I208" s="288"/>
      <c r="J208" s="284"/>
      <c r="K208" s="284"/>
      <c r="L208" s="289"/>
      <c r="M208" s="290"/>
      <c r="N208" s="291"/>
      <c r="O208" s="291"/>
      <c r="P208" s="291"/>
      <c r="Q208" s="291"/>
      <c r="R208" s="291"/>
      <c r="S208" s="291"/>
      <c r="T208" s="292"/>
      <c r="AT208" s="293" t="s">
        <v>162</v>
      </c>
      <c r="AU208" s="293" t="s">
        <v>71</v>
      </c>
      <c r="AV208" s="14" t="s">
        <v>158</v>
      </c>
      <c r="AW208" s="14" t="s">
        <v>35</v>
      </c>
      <c r="AX208" s="14" t="s">
        <v>79</v>
      </c>
      <c r="AY208" s="293" t="s">
        <v>151</v>
      </c>
    </row>
    <row r="209" spans="2:65" s="1" customFormat="1" ht="16.5" customHeight="1">
      <c r="B209" s="46"/>
      <c r="C209" s="259" t="s">
        <v>662</v>
      </c>
      <c r="D209" s="259" t="s">
        <v>189</v>
      </c>
      <c r="E209" s="260" t="s">
        <v>841</v>
      </c>
      <c r="F209" s="261" t="s">
        <v>842</v>
      </c>
      <c r="G209" s="262" t="s">
        <v>727</v>
      </c>
      <c r="H209" s="263">
        <v>0.16</v>
      </c>
      <c r="I209" s="264"/>
      <c r="J209" s="265">
        <f>ROUND(I209*H209,2)</f>
        <v>0</v>
      </c>
      <c r="K209" s="261" t="s">
        <v>21</v>
      </c>
      <c r="L209" s="266"/>
      <c r="M209" s="267" t="s">
        <v>21</v>
      </c>
      <c r="N209" s="268" t="s">
        <v>42</v>
      </c>
      <c r="O209" s="47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AR209" s="24" t="s">
        <v>193</v>
      </c>
      <c r="AT209" s="24" t="s">
        <v>189</v>
      </c>
      <c r="AU209" s="24" t="s">
        <v>71</v>
      </c>
      <c r="AY209" s="24" t="s">
        <v>151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24" t="s">
        <v>79</v>
      </c>
      <c r="BK209" s="244">
        <f>ROUND(I209*H209,2)</f>
        <v>0</v>
      </c>
      <c r="BL209" s="24" t="s">
        <v>158</v>
      </c>
      <c r="BM209" s="24" t="s">
        <v>977</v>
      </c>
    </row>
    <row r="210" spans="2:51" s="12" customFormat="1" ht="13.5">
      <c r="B210" s="248"/>
      <c r="C210" s="249"/>
      <c r="D210" s="245" t="s">
        <v>162</v>
      </c>
      <c r="E210" s="250" t="s">
        <v>21</v>
      </c>
      <c r="F210" s="251" t="s">
        <v>978</v>
      </c>
      <c r="G210" s="249"/>
      <c r="H210" s="252">
        <v>0.16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162</v>
      </c>
      <c r="AU210" s="258" t="s">
        <v>71</v>
      </c>
      <c r="AV210" s="12" t="s">
        <v>81</v>
      </c>
      <c r="AW210" s="12" t="s">
        <v>35</v>
      </c>
      <c r="AX210" s="12" t="s">
        <v>71</v>
      </c>
      <c r="AY210" s="258" t="s">
        <v>151</v>
      </c>
    </row>
    <row r="211" spans="2:51" s="14" customFormat="1" ht="13.5">
      <c r="B211" s="283"/>
      <c r="C211" s="284"/>
      <c r="D211" s="245" t="s">
        <v>162</v>
      </c>
      <c r="E211" s="285" t="s">
        <v>21</v>
      </c>
      <c r="F211" s="286" t="s">
        <v>430</v>
      </c>
      <c r="G211" s="284"/>
      <c r="H211" s="287">
        <v>0.16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AT211" s="293" t="s">
        <v>162</v>
      </c>
      <c r="AU211" s="293" t="s">
        <v>71</v>
      </c>
      <c r="AV211" s="14" t="s">
        <v>158</v>
      </c>
      <c r="AW211" s="14" t="s">
        <v>35</v>
      </c>
      <c r="AX211" s="14" t="s">
        <v>79</v>
      </c>
      <c r="AY211" s="293" t="s">
        <v>151</v>
      </c>
    </row>
    <row r="212" spans="2:65" s="1" customFormat="1" ht="16.5" customHeight="1">
      <c r="B212" s="46"/>
      <c r="C212" s="233" t="s">
        <v>664</v>
      </c>
      <c r="D212" s="233" t="s">
        <v>153</v>
      </c>
      <c r="E212" s="234" t="s">
        <v>179</v>
      </c>
      <c r="F212" s="235" t="s">
        <v>845</v>
      </c>
      <c r="G212" s="236" t="s">
        <v>846</v>
      </c>
      <c r="H212" s="237">
        <v>100</v>
      </c>
      <c r="I212" s="238"/>
      <c r="J212" s="239">
        <f>ROUND(I212*H212,2)</f>
        <v>0</v>
      </c>
      <c r="K212" s="235" t="s">
        <v>21</v>
      </c>
      <c r="L212" s="72"/>
      <c r="M212" s="240" t="s">
        <v>21</v>
      </c>
      <c r="N212" s="241" t="s">
        <v>42</v>
      </c>
      <c r="O212" s="47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AR212" s="24" t="s">
        <v>158</v>
      </c>
      <c r="AT212" s="24" t="s">
        <v>153</v>
      </c>
      <c r="AU212" s="24" t="s">
        <v>71</v>
      </c>
      <c r="AY212" s="24" t="s">
        <v>151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4" t="s">
        <v>79</v>
      </c>
      <c r="BK212" s="244">
        <f>ROUND(I212*H212,2)</f>
        <v>0</v>
      </c>
      <c r="BL212" s="24" t="s">
        <v>158</v>
      </c>
      <c r="BM212" s="24" t="s">
        <v>979</v>
      </c>
    </row>
    <row r="213" spans="2:65" s="1" customFormat="1" ht="16.5" customHeight="1">
      <c r="B213" s="46"/>
      <c r="C213" s="233" t="s">
        <v>667</v>
      </c>
      <c r="D213" s="233" t="s">
        <v>153</v>
      </c>
      <c r="E213" s="234" t="s">
        <v>188</v>
      </c>
      <c r="F213" s="235" t="s">
        <v>848</v>
      </c>
      <c r="G213" s="236" t="s">
        <v>849</v>
      </c>
      <c r="H213" s="237">
        <v>6</v>
      </c>
      <c r="I213" s="238"/>
      <c r="J213" s="239">
        <f>ROUND(I213*H213,2)</f>
        <v>0</v>
      </c>
      <c r="K213" s="235" t="s">
        <v>21</v>
      </c>
      <c r="L213" s="72"/>
      <c r="M213" s="240" t="s">
        <v>21</v>
      </c>
      <c r="N213" s="241" t="s">
        <v>42</v>
      </c>
      <c r="O213" s="47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AR213" s="24" t="s">
        <v>158</v>
      </c>
      <c r="AT213" s="24" t="s">
        <v>153</v>
      </c>
      <c r="AU213" s="24" t="s">
        <v>71</v>
      </c>
      <c r="AY213" s="24" t="s">
        <v>151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24" t="s">
        <v>79</v>
      </c>
      <c r="BK213" s="244">
        <f>ROUND(I213*H213,2)</f>
        <v>0</v>
      </c>
      <c r="BL213" s="24" t="s">
        <v>158</v>
      </c>
      <c r="BM213" s="24" t="s">
        <v>980</v>
      </c>
    </row>
    <row r="214" spans="2:65" s="1" customFormat="1" ht="16.5" customHeight="1">
      <c r="B214" s="46"/>
      <c r="C214" s="233" t="s">
        <v>669</v>
      </c>
      <c r="D214" s="233" t="s">
        <v>153</v>
      </c>
      <c r="E214" s="234" t="s">
        <v>193</v>
      </c>
      <c r="F214" s="235" t="s">
        <v>851</v>
      </c>
      <c r="G214" s="236" t="s">
        <v>852</v>
      </c>
      <c r="H214" s="237">
        <v>10.638</v>
      </c>
      <c r="I214" s="238"/>
      <c r="J214" s="239">
        <f>ROUND(I214*H214,2)</f>
        <v>0</v>
      </c>
      <c r="K214" s="235" t="s">
        <v>21</v>
      </c>
      <c r="L214" s="72"/>
      <c r="M214" s="240" t="s">
        <v>21</v>
      </c>
      <c r="N214" s="241" t="s">
        <v>42</v>
      </c>
      <c r="O214" s="47"/>
      <c r="P214" s="242">
        <f>O214*H214</f>
        <v>0</v>
      </c>
      <c r="Q214" s="242">
        <v>0</v>
      </c>
      <c r="R214" s="242">
        <f>Q214*H214</f>
        <v>0</v>
      </c>
      <c r="S214" s="242">
        <v>0</v>
      </c>
      <c r="T214" s="243">
        <f>S214*H214</f>
        <v>0</v>
      </c>
      <c r="AR214" s="24" t="s">
        <v>158</v>
      </c>
      <c r="AT214" s="24" t="s">
        <v>153</v>
      </c>
      <c r="AU214" s="24" t="s">
        <v>71</v>
      </c>
      <c r="AY214" s="24" t="s">
        <v>151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24" t="s">
        <v>79</v>
      </c>
      <c r="BK214" s="244">
        <f>ROUND(I214*H214,2)</f>
        <v>0</v>
      </c>
      <c r="BL214" s="24" t="s">
        <v>158</v>
      </c>
      <c r="BM214" s="24" t="s">
        <v>981</v>
      </c>
    </row>
    <row r="215" spans="2:51" s="12" customFormat="1" ht="13.5">
      <c r="B215" s="248"/>
      <c r="C215" s="249"/>
      <c r="D215" s="245" t="s">
        <v>162</v>
      </c>
      <c r="E215" s="250" t="s">
        <v>21</v>
      </c>
      <c r="F215" s="251" t="s">
        <v>982</v>
      </c>
      <c r="G215" s="249"/>
      <c r="H215" s="252">
        <v>10.638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162</v>
      </c>
      <c r="AU215" s="258" t="s">
        <v>71</v>
      </c>
      <c r="AV215" s="12" t="s">
        <v>81</v>
      </c>
      <c r="AW215" s="12" t="s">
        <v>35</v>
      </c>
      <c r="AX215" s="12" t="s">
        <v>71</v>
      </c>
      <c r="AY215" s="258" t="s">
        <v>151</v>
      </c>
    </row>
    <row r="216" spans="2:51" s="14" customFormat="1" ht="13.5">
      <c r="B216" s="283"/>
      <c r="C216" s="284"/>
      <c r="D216" s="245" t="s">
        <v>162</v>
      </c>
      <c r="E216" s="285" t="s">
        <v>21</v>
      </c>
      <c r="F216" s="286" t="s">
        <v>430</v>
      </c>
      <c r="G216" s="284"/>
      <c r="H216" s="287">
        <v>10.638</v>
      </c>
      <c r="I216" s="288"/>
      <c r="J216" s="284"/>
      <c r="K216" s="284"/>
      <c r="L216" s="289"/>
      <c r="M216" s="290"/>
      <c r="N216" s="291"/>
      <c r="O216" s="291"/>
      <c r="P216" s="291"/>
      <c r="Q216" s="291"/>
      <c r="R216" s="291"/>
      <c r="S216" s="291"/>
      <c r="T216" s="292"/>
      <c r="AT216" s="293" t="s">
        <v>162</v>
      </c>
      <c r="AU216" s="293" t="s">
        <v>71</v>
      </c>
      <c r="AV216" s="14" t="s">
        <v>158</v>
      </c>
      <c r="AW216" s="14" t="s">
        <v>35</v>
      </c>
      <c r="AX216" s="14" t="s">
        <v>79</v>
      </c>
      <c r="AY216" s="293" t="s">
        <v>151</v>
      </c>
    </row>
    <row r="217" spans="2:65" s="1" customFormat="1" ht="16.5" customHeight="1">
      <c r="B217" s="46"/>
      <c r="C217" s="233" t="s">
        <v>675</v>
      </c>
      <c r="D217" s="233" t="s">
        <v>153</v>
      </c>
      <c r="E217" s="234" t="s">
        <v>855</v>
      </c>
      <c r="F217" s="235" t="s">
        <v>856</v>
      </c>
      <c r="G217" s="236" t="s">
        <v>849</v>
      </c>
      <c r="H217" s="237">
        <v>16</v>
      </c>
      <c r="I217" s="238"/>
      <c r="J217" s="239">
        <f>ROUND(I217*H217,2)</f>
        <v>0</v>
      </c>
      <c r="K217" s="235" t="s">
        <v>21</v>
      </c>
      <c r="L217" s="72"/>
      <c r="M217" s="240" t="s">
        <v>21</v>
      </c>
      <c r="N217" s="241" t="s">
        <v>42</v>
      </c>
      <c r="O217" s="47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AR217" s="24" t="s">
        <v>158</v>
      </c>
      <c r="AT217" s="24" t="s">
        <v>153</v>
      </c>
      <c r="AU217" s="24" t="s">
        <v>71</v>
      </c>
      <c r="AY217" s="24" t="s">
        <v>151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24" t="s">
        <v>79</v>
      </c>
      <c r="BK217" s="244">
        <f>ROUND(I217*H217,2)</f>
        <v>0</v>
      </c>
      <c r="BL217" s="24" t="s">
        <v>158</v>
      </c>
      <c r="BM217" s="24" t="s">
        <v>983</v>
      </c>
    </row>
    <row r="218" spans="2:65" s="1" customFormat="1" ht="16.5" customHeight="1">
      <c r="B218" s="46"/>
      <c r="C218" s="259" t="s">
        <v>679</v>
      </c>
      <c r="D218" s="259" t="s">
        <v>189</v>
      </c>
      <c r="E218" s="260" t="s">
        <v>858</v>
      </c>
      <c r="F218" s="261" t="s">
        <v>859</v>
      </c>
      <c r="G218" s="262" t="s">
        <v>687</v>
      </c>
      <c r="H218" s="263">
        <v>8</v>
      </c>
      <c r="I218" s="264"/>
      <c r="J218" s="265">
        <f>ROUND(I218*H218,2)</f>
        <v>0</v>
      </c>
      <c r="K218" s="261" t="s">
        <v>21</v>
      </c>
      <c r="L218" s="266"/>
      <c r="M218" s="267" t="s">
        <v>21</v>
      </c>
      <c r="N218" s="268" t="s">
        <v>42</v>
      </c>
      <c r="O218" s="47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AR218" s="24" t="s">
        <v>193</v>
      </c>
      <c r="AT218" s="24" t="s">
        <v>189</v>
      </c>
      <c r="AU218" s="24" t="s">
        <v>71</v>
      </c>
      <c r="AY218" s="24" t="s">
        <v>151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24" t="s">
        <v>79</v>
      </c>
      <c r="BK218" s="244">
        <f>ROUND(I218*H218,2)</f>
        <v>0</v>
      </c>
      <c r="BL218" s="24" t="s">
        <v>158</v>
      </c>
      <c r="BM218" s="24" t="s">
        <v>984</v>
      </c>
    </row>
    <row r="219" spans="2:47" s="1" customFormat="1" ht="13.5">
      <c r="B219" s="46"/>
      <c r="C219" s="74"/>
      <c r="D219" s="245" t="s">
        <v>160</v>
      </c>
      <c r="E219" s="74"/>
      <c r="F219" s="246" t="s">
        <v>861</v>
      </c>
      <c r="G219" s="74"/>
      <c r="H219" s="74"/>
      <c r="I219" s="203"/>
      <c r="J219" s="74"/>
      <c r="K219" s="74"/>
      <c r="L219" s="72"/>
      <c r="M219" s="247"/>
      <c r="N219" s="47"/>
      <c r="O219" s="47"/>
      <c r="P219" s="47"/>
      <c r="Q219" s="47"/>
      <c r="R219" s="47"/>
      <c r="S219" s="47"/>
      <c r="T219" s="95"/>
      <c r="AT219" s="24" t="s">
        <v>160</v>
      </c>
      <c r="AU219" s="24" t="s">
        <v>71</v>
      </c>
    </row>
    <row r="220" spans="2:65" s="1" customFormat="1" ht="16.5" customHeight="1">
      <c r="B220" s="46"/>
      <c r="C220" s="259" t="s">
        <v>985</v>
      </c>
      <c r="D220" s="259" t="s">
        <v>189</v>
      </c>
      <c r="E220" s="260" t="s">
        <v>862</v>
      </c>
      <c r="F220" s="261" t="s">
        <v>863</v>
      </c>
      <c r="G220" s="262" t="s">
        <v>687</v>
      </c>
      <c r="H220" s="263">
        <v>4</v>
      </c>
      <c r="I220" s="264"/>
      <c r="J220" s="265">
        <f>ROUND(I220*H220,2)</f>
        <v>0</v>
      </c>
      <c r="K220" s="261" t="s">
        <v>21</v>
      </c>
      <c r="L220" s="266"/>
      <c r="M220" s="267" t="s">
        <v>21</v>
      </c>
      <c r="N220" s="268" t="s">
        <v>42</v>
      </c>
      <c r="O220" s="47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AR220" s="24" t="s">
        <v>193</v>
      </c>
      <c r="AT220" s="24" t="s">
        <v>189</v>
      </c>
      <c r="AU220" s="24" t="s">
        <v>71</v>
      </c>
      <c r="AY220" s="24" t="s">
        <v>151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24" t="s">
        <v>79</v>
      </c>
      <c r="BK220" s="244">
        <f>ROUND(I220*H220,2)</f>
        <v>0</v>
      </c>
      <c r="BL220" s="24" t="s">
        <v>158</v>
      </c>
      <c r="BM220" s="24" t="s">
        <v>986</v>
      </c>
    </row>
    <row r="221" spans="2:65" s="1" customFormat="1" ht="16.5" customHeight="1">
      <c r="B221" s="46"/>
      <c r="C221" s="233" t="s">
        <v>773</v>
      </c>
      <c r="D221" s="233" t="s">
        <v>153</v>
      </c>
      <c r="E221" s="234" t="s">
        <v>199</v>
      </c>
      <c r="F221" s="235" t="s">
        <v>930</v>
      </c>
      <c r="G221" s="236" t="s">
        <v>189</v>
      </c>
      <c r="H221" s="237">
        <v>100</v>
      </c>
      <c r="I221" s="238"/>
      <c r="J221" s="239">
        <f>ROUND(I221*H221,2)</f>
        <v>0</v>
      </c>
      <c r="K221" s="235" t="s">
        <v>21</v>
      </c>
      <c r="L221" s="72"/>
      <c r="M221" s="240" t="s">
        <v>21</v>
      </c>
      <c r="N221" s="241" t="s">
        <v>42</v>
      </c>
      <c r="O221" s="47"/>
      <c r="P221" s="242">
        <f>O221*H221</f>
        <v>0</v>
      </c>
      <c r="Q221" s="242">
        <v>0</v>
      </c>
      <c r="R221" s="242">
        <f>Q221*H221</f>
        <v>0</v>
      </c>
      <c r="S221" s="242">
        <v>0</v>
      </c>
      <c r="T221" s="243">
        <f>S221*H221</f>
        <v>0</v>
      </c>
      <c r="AR221" s="24" t="s">
        <v>158</v>
      </c>
      <c r="AT221" s="24" t="s">
        <v>153</v>
      </c>
      <c r="AU221" s="24" t="s">
        <v>71</v>
      </c>
      <c r="AY221" s="24" t="s">
        <v>151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24" t="s">
        <v>79</v>
      </c>
      <c r="BK221" s="244">
        <f>ROUND(I221*H221,2)</f>
        <v>0</v>
      </c>
      <c r="BL221" s="24" t="s">
        <v>158</v>
      </c>
      <c r="BM221" s="24" t="s">
        <v>987</v>
      </c>
    </row>
    <row r="222" spans="2:65" s="1" customFormat="1" ht="16.5" customHeight="1">
      <c r="B222" s="46"/>
      <c r="C222" s="233" t="s">
        <v>429</v>
      </c>
      <c r="D222" s="233" t="s">
        <v>153</v>
      </c>
      <c r="E222" s="234" t="s">
        <v>204</v>
      </c>
      <c r="F222" s="235" t="s">
        <v>865</v>
      </c>
      <c r="G222" s="236" t="s">
        <v>189</v>
      </c>
      <c r="H222" s="237">
        <v>50</v>
      </c>
      <c r="I222" s="238"/>
      <c r="J222" s="239">
        <f>ROUND(I222*H222,2)</f>
        <v>0</v>
      </c>
      <c r="K222" s="235" t="s">
        <v>21</v>
      </c>
      <c r="L222" s="72"/>
      <c r="M222" s="240" t="s">
        <v>21</v>
      </c>
      <c r="N222" s="241" t="s">
        <v>42</v>
      </c>
      <c r="O222" s="47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AR222" s="24" t="s">
        <v>158</v>
      </c>
      <c r="AT222" s="24" t="s">
        <v>153</v>
      </c>
      <c r="AU222" s="24" t="s">
        <v>71</v>
      </c>
      <c r="AY222" s="24" t="s">
        <v>151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24" t="s">
        <v>79</v>
      </c>
      <c r="BK222" s="244">
        <f>ROUND(I222*H222,2)</f>
        <v>0</v>
      </c>
      <c r="BL222" s="24" t="s">
        <v>158</v>
      </c>
      <c r="BM222" s="24" t="s">
        <v>988</v>
      </c>
    </row>
    <row r="223" spans="2:65" s="1" customFormat="1" ht="16.5" customHeight="1">
      <c r="B223" s="46"/>
      <c r="C223" s="233" t="s">
        <v>777</v>
      </c>
      <c r="D223" s="233" t="s">
        <v>153</v>
      </c>
      <c r="E223" s="234" t="s">
        <v>867</v>
      </c>
      <c r="F223" s="235" t="s">
        <v>868</v>
      </c>
      <c r="G223" s="236" t="s">
        <v>727</v>
      </c>
      <c r="H223" s="237">
        <v>9.825</v>
      </c>
      <c r="I223" s="238"/>
      <c r="J223" s="239">
        <f>ROUND(I223*H223,2)</f>
        <v>0</v>
      </c>
      <c r="K223" s="235" t="s">
        <v>21</v>
      </c>
      <c r="L223" s="72"/>
      <c r="M223" s="240" t="s">
        <v>21</v>
      </c>
      <c r="N223" s="241" t="s">
        <v>42</v>
      </c>
      <c r="O223" s="47"/>
      <c r="P223" s="242">
        <f>O223*H223</f>
        <v>0</v>
      </c>
      <c r="Q223" s="242">
        <v>0</v>
      </c>
      <c r="R223" s="242">
        <f>Q223*H223</f>
        <v>0</v>
      </c>
      <c r="S223" s="242">
        <v>0</v>
      </c>
      <c r="T223" s="243">
        <f>S223*H223</f>
        <v>0</v>
      </c>
      <c r="AR223" s="24" t="s">
        <v>158</v>
      </c>
      <c r="AT223" s="24" t="s">
        <v>153</v>
      </c>
      <c r="AU223" s="24" t="s">
        <v>71</v>
      </c>
      <c r="AY223" s="24" t="s">
        <v>151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24" t="s">
        <v>79</v>
      </c>
      <c r="BK223" s="244">
        <f>ROUND(I223*H223,2)</f>
        <v>0</v>
      </c>
      <c r="BL223" s="24" t="s">
        <v>158</v>
      </c>
      <c r="BM223" s="24" t="s">
        <v>989</v>
      </c>
    </row>
    <row r="224" spans="2:51" s="12" customFormat="1" ht="13.5">
      <c r="B224" s="248"/>
      <c r="C224" s="249"/>
      <c r="D224" s="245" t="s">
        <v>162</v>
      </c>
      <c r="E224" s="250" t="s">
        <v>21</v>
      </c>
      <c r="F224" s="251" t="s">
        <v>870</v>
      </c>
      <c r="G224" s="249"/>
      <c r="H224" s="252">
        <v>9.825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162</v>
      </c>
      <c r="AU224" s="258" t="s">
        <v>71</v>
      </c>
      <c r="AV224" s="12" t="s">
        <v>81</v>
      </c>
      <c r="AW224" s="12" t="s">
        <v>35</v>
      </c>
      <c r="AX224" s="12" t="s">
        <v>71</v>
      </c>
      <c r="AY224" s="258" t="s">
        <v>151</v>
      </c>
    </row>
    <row r="225" spans="2:51" s="14" customFormat="1" ht="13.5">
      <c r="B225" s="283"/>
      <c r="C225" s="284"/>
      <c r="D225" s="245" t="s">
        <v>162</v>
      </c>
      <c r="E225" s="285" t="s">
        <v>21</v>
      </c>
      <c r="F225" s="286" t="s">
        <v>430</v>
      </c>
      <c r="G225" s="284"/>
      <c r="H225" s="287">
        <v>9.825</v>
      </c>
      <c r="I225" s="288"/>
      <c r="J225" s="284"/>
      <c r="K225" s="284"/>
      <c r="L225" s="289"/>
      <c r="M225" s="290"/>
      <c r="N225" s="291"/>
      <c r="O225" s="291"/>
      <c r="P225" s="291"/>
      <c r="Q225" s="291"/>
      <c r="R225" s="291"/>
      <c r="S225" s="291"/>
      <c r="T225" s="292"/>
      <c r="AT225" s="293" t="s">
        <v>162</v>
      </c>
      <c r="AU225" s="293" t="s">
        <v>71</v>
      </c>
      <c r="AV225" s="14" t="s">
        <v>158</v>
      </c>
      <c r="AW225" s="14" t="s">
        <v>35</v>
      </c>
      <c r="AX225" s="14" t="s">
        <v>79</v>
      </c>
      <c r="AY225" s="293" t="s">
        <v>151</v>
      </c>
    </row>
    <row r="226" spans="2:65" s="1" customFormat="1" ht="16.5" customHeight="1">
      <c r="B226" s="46"/>
      <c r="C226" s="233" t="s">
        <v>990</v>
      </c>
      <c r="D226" s="233" t="s">
        <v>153</v>
      </c>
      <c r="E226" s="234" t="s">
        <v>871</v>
      </c>
      <c r="F226" s="235" t="s">
        <v>872</v>
      </c>
      <c r="G226" s="236" t="s">
        <v>687</v>
      </c>
      <c r="H226" s="237">
        <v>16</v>
      </c>
      <c r="I226" s="238"/>
      <c r="J226" s="239">
        <f>ROUND(I226*H226,2)</f>
        <v>0</v>
      </c>
      <c r="K226" s="235" t="s">
        <v>21</v>
      </c>
      <c r="L226" s="72"/>
      <c r="M226" s="240" t="s">
        <v>21</v>
      </c>
      <c r="N226" s="241" t="s">
        <v>42</v>
      </c>
      <c r="O226" s="47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AR226" s="24" t="s">
        <v>158</v>
      </c>
      <c r="AT226" s="24" t="s">
        <v>153</v>
      </c>
      <c r="AU226" s="24" t="s">
        <v>71</v>
      </c>
      <c r="AY226" s="24" t="s">
        <v>151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24" t="s">
        <v>79</v>
      </c>
      <c r="BK226" s="244">
        <f>ROUND(I226*H226,2)</f>
        <v>0</v>
      </c>
      <c r="BL226" s="24" t="s">
        <v>158</v>
      </c>
      <c r="BM226" s="24" t="s">
        <v>991</v>
      </c>
    </row>
    <row r="227" spans="2:65" s="1" customFormat="1" ht="16.5" customHeight="1">
      <c r="B227" s="46"/>
      <c r="C227" s="259" t="s">
        <v>780</v>
      </c>
      <c r="D227" s="259" t="s">
        <v>189</v>
      </c>
      <c r="E227" s="260" t="s">
        <v>874</v>
      </c>
      <c r="F227" s="261" t="s">
        <v>875</v>
      </c>
      <c r="G227" s="262" t="s">
        <v>687</v>
      </c>
      <c r="H227" s="263">
        <v>16</v>
      </c>
      <c r="I227" s="264"/>
      <c r="J227" s="265">
        <f>ROUND(I227*H227,2)</f>
        <v>0</v>
      </c>
      <c r="K227" s="261" t="s">
        <v>21</v>
      </c>
      <c r="L227" s="266"/>
      <c r="M227" s="267" t="s">
        <v>21</v>
      </c>
      <c r="N227" s="268" t="s">
        <v>42</v>
      </c>
      <c r="O227" s="47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AR227" s="24" t="s">
        <v>193</v>
      </c>
      <c r="AT227" s="24" t="s">
        <v>189</v>
      </c>
      <c r="AU227" s="24" t="s">
        <v>71</v>
      </c>
      <c r="AY227" s="24" t="s">
        <v>151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24" t="s">
        <v>79</v>
      </c>
      <c r="BK227" s="244">
        <f>ROUND(I227*H227,2)</f>
        <v>0</v>
      </c>
      <c r="BL227" s="24" t="s">
        <v>158</v>
      </c>
      <c r="BM227" s="24" t="s">
        <v>992</v>
      </c>
    </row>
    <row r="228" spans="2:65" s="1" customFormat="1" ht="16.5" customHeight="1">
      <c r="B228" s="46"/>
      <c r="C228" s="259" t="s">
        <v>993</v>
      </c>
      <c r="D228" s="259" t="s">
        <v>189</v>
      </c>
      <c r="E228" s="260" t="s">
        <v>877</v>
      </c>
      <c r="F228" s="261" t="s">
        <v>878</v>
      </c>
      <c r="G228" s="262" t="s">
        <v>879</v>
      </c>
      <c r="H228" s="263">
        <v>0.16</v>
      </c>
      <c r="I228" s="264"/>
      <c r="J228" s="265">
        <f>ROUND(I228*H228,2)</f>
        <v>0</v>
      </c>
      <c r="K228" s="261" t="s">
        <v>21</v>
      </c>
      <c r="L228" s="266"/>
      <c r="M228" s="267" t="s">
        <v>21</v>
      </c>
      <c r="N228" s="268" t="s">
        <v>42</v>
      </c>
      <c r="O228" s="47"/>
      <c r="P228" s="242">
        <f>O228*H228</f>
        <v>0</v>
      </c>
      <c r="Q228" s="242">
        <v>0</v>
      </c>
      <c r="R228" s="242">
        <f>Q228*H228</f>
        <v>0</v>
      </c>
      <c r="S228" s="242">
        <v>0</v>
      </c>
      <c r="T228" s="243">
        <f>S228*H228</f>
        <v>0</v>
      </c>
      <c r="AR228" s="24" t="s">
        <v>193</v>
      </c>
      <c r="AT228" s="24" t="s">
        <v>189</v>
      </c>
      <c r="AU228" s="24" t="s">
        <v>71</v>
      </c>
      <c r="AY228" s="24" t="s">
        <v>151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24" t="s">
        <v>79</v>
      </c>
      <c r="BK228" s="244">
        <f>ROUND(I228*H228,2)</f>
        <v>0</v>
      </c>
      <c r="BL228" s="24" t="s">
        <v>158</v>
      </c>
      <c r="BM228" s="24" t="s">
        <v>994</v>
      </c>
    </row>
    <row r="229" spans="2:51" s="12" customFormat="1" ht="13.5">
      <c r="B229" s="248"/>
      <c r="C229" s="249"/>
      <c r="D229" s="245" t="s">
        <v>162</v>
      </c>
      <c r="E229" s="250" t="s">
        <v>21</v>
      </c>
      <c r="F229" s="251" t="s">
        <v>995</v>
      </c>
      <c r="G229" s="249"/>
      <c r="H229" s="252">
        <v>0.16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162</v>
      </c>
      <c r="AU229" s="258" t="s">
        <v>71</v>
      </c>
      <c r="AV229" s="12" t="s">
        <v>81</v>
      </c>
      <c r="AW229" s="12" t="s">
        <v>35</v>
      </c>
      <c r="AX229" s="12" t="s">
        <v>71</v>
      </c>
      <c r="AY229" s="258" t="s">
        <v>151</v>
      </c>
    </row>
    <row r="230" spans="2:51" s="14" customFormat="1" ht="13.5">
      <c r="B230" s="283"/>
      <c r="C230" s="284"/>
      <c r="D230" s="245" t="s">
        <v>162</v>
      </c>
      <c r="E230" s="285" t="s">
        <v>21</v>
      </c>
      <c r="F230" s="286" t="s">
        <v>430</v>
      </c>
      <c r="G230" s="284"/>
      <c r="H230" s="287">
        <v>0.16</v>
      </c>
      <c r="I230" s="288"/>
      <c r="J230" s="284"/>
      <c r="K230" s="284"/>
      <c r="L230" s="289"/>
      <c r="M230" s="296"/>
      <c r="N230" s="297"/>
      <c r="O230" s="297"/>
      <c r="P230" s="297"/>
      <c r="Q230" s="297"/>
      <c r="R230" s="297"/>
      <c r="S230" s="297"/>
      <c r="T230" s="298"/>
      <c r="AT230" s="293" t="s">
        <v>162</v>
      </c>
      <c r="AU230" s="293" t="s">
        <v>71</v>
      </c>
      <c r="AV230" s="14" t="s">
        <v>158</v>
      </c>
      <c r="AW230" s="14" t="s">
        <v>35</v>
      </c>
      <c r="AX230" s="14" t="s">
        <v>79</v>
      </c>
      <c r="AY230" s="293" t="s">
        <v>151</v>
      </c>
    </row>
    <row r="231" spans="2:12" s="1" customFormat="1" ht="6.95" customHeight="1">
      <c r="B231" s="67"/>
      <c r="C231" s="68"/>
      <c r="D231" s="68"/>
      <c r="E231" s="68"/>
      <c r="F231" s="68"/>
      <c r="G231" s="68"/>
      <c r="H231" s="68"/>
      <c r="I231" s="178"/>
      <c r="J231" s="68"/>
      <c r="K231" s="68"/>
      <c r="L231" s="72"/>
    </row>
  </sheetData>
  <sheetProtection password="CC35" sheet="1" objects="1" scenarios="1" formatColumns="0" formatRows="0" autoFilter="0"/>
  <autoFilter ref="C81:K23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116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683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684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996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29</v>
      </c>
      <c r="G14" s="47"/>
      <c r="H14" s="47"/>
      <c r="I14" s="158" t="s">
        <v>25</v>
      </c>
      <c r="J14" s="159" t="str">
        <f>'Rekapitulace stavby'!AN8</f>
        <v>30. 1. 2018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MACÁN PROJEKCE DS s.r.o.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37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39</v>
      </c>
      <c r="G31" s="47"/>
      <c r="H31" s="47"/>
      <c r="I31" s="168" t="s">
        <v>38</v>
      </c>
      <c r="J31" s="52" t="s">
        <v>40</v>
      </c>
      <c r="K31" s="51"/>
    </row>
    <row r="32" spans="2:11" s="1" customFormat="1" ht="14.4" customHeight="1">
      <c r="B32" s="46"/>
      <c r="C32" s="47"/>
      <c r="D32" s="55" t="s">
        <v>41</v>
      </c>
      <c r="E32" s="55" t="s">
        <v>42</v>
      </c>
      <c r="F32" s="169">
        <f>ROUND(SUM(BE82:BE258),2)</f>
        <v>0</v>
      </c>
      <c r="G32" s="47"/>
      <c r="H32" s="47"/>
      <c r="I32" s="170">
        <v>0.21</v>
      </c>
      <c r="J32" s="169">
        <f>ROUND(ROUND((SUM(BE82:BE258)),2)*I32,2)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43</v>
      </c>
      <c r="F33" s="169">
        <f>ROUND(SUM(BF82:BF258),2)</f>
        <v>0</v>
      </c>
      <c r="G33" s="47"/>
      <c r="H33" s="47"/>
      <c r="I33" s="170">
        <v>0.15</v>
      </c>
      <c r="J33" s="169">
        <f>ROUND(ROUND((SUM(BF82:BF258)),2)*I33,2)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69">
        <f>ROUND(SUM(BG82:BG258),2)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45</v>
      </c>
      <c r="F35" s="169">
        <f>ROUND(SUM(BH82:BH258),2)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46</v>
      </c>
      <c r="F36" s="169">
        <f>ROUND(SUM(BI82:BI258),2)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47</v>
      </c>
      <c r="E38" s="98"/>
      <c r="F38" s="98"/>
      <c r="G38" s="173" t="s">
        <v>48</v>
      </c>
      <c r="H38" s="174" t="s">
        <v>49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II/186 KLATOVY - PLÁNICKÁ ULICE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116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683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684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03 - 03 - přechod Plánická u Mechurovy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30. 1. 2018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33</v>
      </c>
      <c r="J55" s="44" t="str">
        <f>E23</f>
        <v>MACÁN PROJEKCE DS s.r.o.</v>
      </c>
      <c r="K55" s="51"/>
    </row>
    <row r="56" spans="2:11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121</v>
      </c>
      <c r="D58" s="171"/>
      <c r="E58" s="171"/>
      <c r="F58" s="171"/>
      <c r="G58" s="171"/>
      <c r="H58" s="171"/>
      <c r="I58" s="185"/>
      <c r="J58" s="186" t="s">
        <v>122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123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124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II/186 KLATOVY - PLÁNICKÁ ULICE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116</v>
      </c>
      <c r="D71" s="294"/>
      <c r="E71" s="294"/>
      <c r="F71" s="294"/>
      <c r="G71" s="294"/>
      <c r="H71" s="294"/>
      <c r="I71" s="148"/>
      <c r="J71" s="294"/>
      <c r="K71" s="294"/>
      <c r="L71" s="295"/>
    </row>
    <row r="72" spans="2:12" s="1" customFormat="1" ht="16.5" customHeight="1">
      <c r="B72" s="46"/>
      <c r="C72" s="74"/>
      <c r="D72" s="74"/>
      <c r="E72" s="204" t="s">
        <v>683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684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 xml:space="preserve">03 - 03 - přechod Plánická u Mechurovy 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205" t="str">
        <f>F14</f>
        <v xml:space="preserve"> </v>
      </c>
      <c r="G76" s="74"/>
      <c r="H76" s="74"/>
      <c r="I76" s="206" t="s">
        <v>25</v>
      </c>
      <c r="J76" s="85" t="str">
        <f>IF(J14="","",J14)</f>
        <v>30. 1. 2018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205" t="str">
        <f>E17</f>
        <v xml:space="preserve"> </v>
      </c>
      <c r="G78" s="74"/>
      <c r="H78" s="74"/>
      <c r="I78" s="206" t="s">
        <v>33</v>
      </c>
      <c r="J78" s="205" t="str">
        <f>E23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205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7"/>
      <c r="C81" s="208" t="s">
        <v>136</v>
      </c>
      <c r="D81" s="209" t="s">
        <v>56</v>
      </c>
      <c r="E81" s="209" t="s">
        <v>52</v>
      </c>
      <c r="F81" s="209" t="s">
        <v>137</v>
      </c>
      <c r="G81" s="209" t="s">
        <v>138</v>
      </c>
      <c r="H81" s="209" t="s">
        <v>139</v>
      </c>
      <c r="I81" s="210" t="s">
        <v>140</v>
      </c>
      <c r="J81" s="209" t="s">
        <v>122</v>
      </c>
      <c r="K81" s="211" t="s">
        <v>141</v>
      </c>
      <c r="L81" s="212"/>
      <c r="M81" s="102" t="s">
        <v>142</v>
      </c>
      <c r="N81" s="103" t="s">
        <v>41</v>
      </c>
      <c r="O81" s="103" t="s">
        <v>143</v>
      </c>
      <c r="P81" s="103" t="s">
        <v>144</v>
      </c>
      <c r="Q81" s="103" t="s">
        <v>145</v>
      </c>
      <c r="R81" s="103" t="s">
        <v>146</v>
      </c>
      <c r="S81" s="103" t="s">
        <v>147</v>
      </c>
      <c r="T81" s="104" t="s">
        <v>148</v>
      </c>
    </row>
    <row r="82" spans="2:63" s="1" customFormat="1" ht="29.25" customHeight="1">
      <c r="B82" s="46"/>
      <c r="C82" s="108" t="s">
        <v>123</v>
      </c>
      <c r="D82" s="74"/>
      <c r="E82" s="74"/>
      <c r="F82" s="74"/>
      <c r="G82" s="74"/>
      <c r="H82" s="74"/>
      <c r="I82" s="203"/>
      <c r="J82" s="213">
        <f>BK82</f>
        <v>0</v>
      </c>
      <c r="K82" s="74"/>
      <c r="L82" s="72"/>
      <c r="M82" s="105"/>
      <c r="N82" s="106"/>
      <c r="O82" s="106"/>
      <c r="P82" s="214">
        <f>SUM(P83:P258)</f>
        <v>0</v>
      </c>
      <c r="Q82" s="106"/>
      <c r="R82" s="214">
        <f>SUM(R83:R258)</f>
        <v>0</v>
      </c>
      <c r="S82" s="106"/>
      <c r="T82" s="215">
        <f>SUM(T83:T258)</f>
        <v>0</v>
      </c>
      <c r="AT82" s="24" t="s">
        <v>70</v>
      </c>
      <c r="AU82" s="24" t="s">
        <v>124</v>
      </c>
      <c r="BK82" s="216">
        <f>SUM(BK83:BK258)</f>
        <v>0</v>
      </c>
    </row>
    <row r="83" spans="2:65" s="1" customFormat="1" ht="16.5" customHeight="1">
      <c r="B83" s="46"/>
      <c r="C83" s="233" t="s">
        <v>79</v>
      </c>
      <c r="D83" s="233" t="s">
        <v>153</v>
      </c>
      <c r="E83" s="234" t="s">
        <v>210</v>
      </c>
      <c r="F83" s="235" t="s">
        <v>686</v>
      </c>
      <c r="G83" s="236" t="s">
        <v>687</v>
      </c>
      <c r="H83" s="237">
        <v>3</v>
      </c>
      <c r="I83" s="238"/>
      <c r="J83" s="239">
        <f>ROUND(I83*H83,2)</f>
        <v>0</v>
      </c>
      <c r="K83" s="235" t="s">
        <v>21</v>
      </c>
      <c r="L83" s="72"/>
      <c r="M83" s="240" t="s">
        <v>21</v>
      </c>
      <c r="N83" s="241" t="s">
        <v>42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71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79</v>
      </c>
      <c r="BK83" s="244">
        <f>ROUND(I83*H83,2)</f>
        <v>0</v>
      </c>
      <c r="BL83" s="24" t="s">
        <v>158</v>
      </c>
      <c r="BM83" s="24" t="s">
        <v>81</v>
      </c>
    </row>
    <row r="84" spans="2:65" s="1" customFormat="1" ht="16.5" customHeight="1">
      <c r="B84" s="46"/>
      <c r="C84" s="233" t="s">
        <v>81</v>
      </c>
      <c r="D84" s="233" t="s">
        <v>153</v>
      </c>
      <c r="E84" s="234" t="s">
        <v>997</v>
      </c>
      <c r="F84" s="235" t="s">
        <v>998</v>
      </c>
      <c r="G84" s="236" t="s">
        <v>693</v>
      </c>
      <c r="H84" s="237">
        <v>10</v>
      </c>
      <c r="I84" s="238"/>
      <c r="J84" s="239">
        <f>ROUND(I84*H84,2)</f>
        <v>0</v>
      </c>
      <c r="K84" s="235" t="s">
        <v>21</v>
      </c>
      <c r="L84" s="72"/>
      <c r="M84" s="240" t="s">
        <v>21</v>
      </c>
      <c r="N84" s="241" t="s">
        <v>42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71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79</v>
      </c>
      <c r="BK84" s="244">
        <f>ROUND(I84*H84,2)</f>
        <v>0</v>
      </c>
      <c r="BL84" s="24" t="s">
        <v>158</v>
      </c>
      <c r="BM84" s="24" t="s">
        <v>158</v>
      </c>
    </row>
    <row r="85" spans="2:65" s="1" customFormat="1" ht="16.5" customHeight="1">
      <c r="B85" s="46"/>
      <c r="C85" s="259" t="s">
        <v>168</v>
      </c>
      <c r="D85" s="259" t="s">
        <v>189</v>
      </c>
      <c r="E85" s="260" t="s">
        <v>888</v>
      </c>
      <c r="F85" s="261" t="s">
        <v>889</v>
      </c>
      <c r="G85" s="262" t="s">
        <v>687</v>
      </c>
      <c r="H85" s="263">
        <v>0.02</v>
      </c>
      <c r="I85" s="264"/>
      <c r="J85" s="265">
        <f>ROUND(I85*H85,2)</f>
        <v>0</v>
      </c>
      <c r="K85" s="261" t="s">
        <v>21</v>
      </c>
      <c r="L85" s="266"/>
      <c r="M85" s="267" t="s">
        <v>21</v>
      </c>
      <c r="N85" s="268" t="s">
        <v>42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193</v>
      </c>
      <c r="AT85" s="24" t="s">
        <v>189</v>
      </c>
      <c r="AU85" s="24" t="s">
        <v>71</v>
      </c>
      <c r="AY85" s="24" t="s">
        <v>151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79</v>
      </c>
      <c r="BK85" s="244">
        <f>ROUND(I85*H85,2)</f>
        <v>0</v>
      </c>
      <c r="BL85" s="24" t="s">
        <v>158</v>
      </c>
      <c r="BM85" s="24" t="s">
        <v>183</v>
      </c>
    </row>
    <row r="86" spans="2:51" s="12" customFormat="1" ht="13.5">
      <c r="B86" s="248"/>
      <c r="C86" s="249"/>
      <c r="D86" s="245" t="s">
        <v>162</v>
      </c>
      <c r="E86" s="250" t="s">
        <v>21</v>
      </c>
      <c r="F86" s="251" t="s">
        <v>999</v>
      </c>
      <c r="G86" s="249"/>
      <c r="H86" s="252">
        <v>0.02</v>
      </c>
      <c r="I86" s="253"/>
      <c r="J86" s="249"/>
      <c r="K86" s="249"/>
      <c r="L86" s="254"/>
      <c r="M86" s="255"/>
      <c r="N86" s="256"/>
      <c r="O86" s="256"/>
      <c r="P86" s="256"/>
      <c r="Q86" s="256"/>
      <c r="R86" s="256"/>
      <c r="S86" s="256"/>
      <c r="T86" s="257"/>
      <c r="AT86" s="258" t="s">
        <v>162</v>
      </c>
      <c r="AU86" s="258" t="s">
        <v>71</v>
      </c>
      <c r="AV86" s="12" t="s">
        <v>81</v>
      </c>
      <c r="AW86" s="12" t="s">
        <v>35</v>
      </c>
      <c r="AX86" s="12" t="s">
        <v>71</v>
      </c>
      <c r="AY86" s="258" t="s">
        <v>151</v>
      </c>
    </row>
    <row r="87" spans="2:51" s="14" customFormat="1" ht="13.5">
      <c r="B87" s="283"/>
      <c r="C87" s="284"/>
      <c r="D87" s="245" t="s">
        <v>162</v>
      </c>
      <c r="E87" s="285" t="s">
        <v>21</v>
      </c>
      <c r="F87" s="286" t="s">
        <v>430</v>
      </c>
      <c r="G87" s="284"/>
      <c r="H87" s="287">
        <v>0.02</v>
      </c>
      <c r="I87" s="288"/>
      <c r="J87" s="284"/>
      <c r="K87" s="284"/>
      <c r="L87" s="289"/>
      <c r="M87" s="290"/>
      <c r="N87" s="291"/>
      <c r="O87" s="291"/>
      <c r="P87" s="291"/>
      <c r="Q87" s="291"/>
      <c r="R87" s="291"/>
      <c r="S87" s="291"/>
      <c r="T87" s="292"/>
      <c r="AT87" s="293" t="s">
        <v>162</v>
      </c>
      <c r="AU87" s="293" t="s">
        <v>71</v>
      </c>
      <c r="AV87" s="14" t="s">
        <v>158</v>
      </c>
      <c r="AW87" s="14" t="s">
        <v>35</v>
      </c>
      <c r="AX87" s="14" t="s">
        <v>79</v>
      </c>
      <c r="AY87" s="293" t="s">
        <v>151</v>
      </c>
    </row>
    <row r="88" spans="2:65" s="1" customFormat="1" ht="16.5" customHeight="1">
      <c r="B88" s="46"/>
      <c r="C88" s="233" t="s">
        <v>158</v>
      </c>
      <c r="D88" s="233" t="s">
        <v>153</v>
      </c>
      <c r="E88" s="234" t="s">
        <v>1000</v>
      </c>
      <c r="F88" s="235" t="s">
        <v>1001</v>
      </c>
      <c r="G88" s="236" t="s">
        <v>693</v>
      </c>
      <c r="H88" s="237">
        <v>10</v>
      </c>
      <c r="I88" s="238"/>
      <c r="J88" s="239">
        <f>ROUND(I88*H88,2)</f>
        <v>0</v>
      </c>
      <c r="K88" s="235" t="s">
        <v>21</v>
      </c>
      <c r="L88" s="72"/>
      <c r="M88" s="240" t="s">
        <v>21</v>
      </c>
      <c r="N88" s="241" t="s">
        <v>42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158</v>
      </c>
      <c r="AT88" s="24" t="s">
        <v>153</v>
      </c>
      <c r="AU88" s="24" t="s">
        <v>71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79</v>
      </c>
      <c r="BK88" s="244">
        <f>ROUND(I88*H88,2)</f>
        <v>0</v>
      </c>
      <c r="BL88" s="24" t="s">
        <v>158</v>
      </c>
      <c r="BM88" s="24" t="s">
        <v>193</v>
      </c>
    </row>
    <row r="89" spans="2:65" s="1" customFormat="1" ht="16.5" customHeight="1">
      <c r="B89" s="46"/>
      <c r="C89" s="259" t="s">
        <v>179</v>
      </c>
      <c r="D89" s="259" t="s">
        <v>189</v>
      </c>
      <c r="E89" s="260" t="s">
        <v>703</v>
      </c>
      <c r="F89" s="261" t="s">
        <v>704</v>
      </c>
      <c r="G89" s="262" t="s">
        <v>698</v>
      </c>
      <c r="H89" s="263">
        <v>2175</v>
      </c>
      <c r="I89" s="264"/>
      <c r="J89" s="265">
        <f>ROUND(I89*H89,2)</f>
        <v>0</v>
      </c>
      <c r="K89" s="261" t="s">
        <v>21</v>
      </c>
      <c r="L89" s="266"/>
      <c r="M89" s="267" t="s">
        <v>21</v>
      </c>
      <c r="N89" s="268" t="s">
        <v>42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193</v>
      </c>
      <c r="AT89" s="24" t="s">
        <v>189</v>
      </c>
      <c r="AU89" s="24" t="s">
        <v>71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79</v>
      </c>
      <c r="BK89" s="244">
        <f>ROUND(I89*H89,2)</f>
        <v>0</v>
      </c>
      <c r="BL89" s="24" t="s">
        <v>158</v>
      </c>
      <c r="BM89" s="24" t="s">
        <v>204</v>
      </c>
    </row>
    <row r="90" spans="2:51" s="12" customFormat="1" ht="13.5">
      <c r="B90" s="248"/>
      <c r="C90" s="249"/>
      <c r="D90" s="245" t="s">
        <v>162</v>
      </c>
      <c r="E90" s="250" t="s">
        <v>21</v>
      </c>
      <c r="F90" s="251" t="s">
        <v>1002</v>
      </c>
      <c r="G90" s="249"/>
      <c r="H90" s="252">
        <v>2175</v>
      </c>
      <c r="I90" s="253"/>
      <c r="J90" s="249"/>
      <c r="K90" s="249"/>
      <c r="L90" s="254"/>
      <c r="M90" s="255"/>
      <c r="N90" s="256"/>
      <c r="O90" s="256"/>
      <c r="P90" s="256"/>
      <c r="Q90" s="256"/>
      <c r="R90" s="256"/>
      <c r="S90" s="256"/>
      <c r="T90" s="257"/>
      <c r="AT90" s="258" t="s">
        <v>162</v>
      </c>
      <c r="AU90" s="258" t="s">
        <v>71</v>
      </c>
      <c r="AV90" s="12" t="s">
        <v>81</v>
      </c>
      <c r="AW90" s="12" t="s">
        <v>35</v>
      </c>
      <c r="AX90" s="12" t="s">
        <v>71</v>
      </c>
      <c r="AY90" s="258" t="s">
        <v>151</v>
      </c>
    </row>
    <row r="91" spans="2:51" s="14" customFormat="1" ht="13.5">
      <c r="B91" s="283"/>
      <c r="C91" s="284"/>
      <c r="D91" s="245" t="s">
        <v>162</v>
      </c>
      <c r="E91" s="285" t="s">
        <v>21</v>
      </c>
      <c r="F91" s="286" t="s">
        <v>430</v>
      </c>
      <c r="G91" s="284"/>
      <c r="H91" s="287">
        <v>2175</v>
      </c>
      <c r="I91" s="288"/>
      <c r="J91" s="284"/>
      <c r="K91" s="284"/>
      <c r="L91" s="289"/>
      <c r="M91" s="290"/>
      <c r="N91" s="291"/>
      <c r="O91" s="291"/>
      <c r="P91" s="291"/>
      <c r="Q91" s="291"/>
      <c r="R91" s="291"/>
      <c r="S91" s="291"/>
      <c r="T91" s="292"/>
      <c r="AT91" s="293" t="s">
        <v>162</v>
      </c>
      <c r="AU91" s="293" t="s">
        <v>71</v>
      </c>
      <c r="AV91" s="14" t="s">
        <v>158</v>
      </c>
      <c r="AW91" s="14" t="s">
        <v>35</v>
      </c>
      <c r="AX91" s="14" t="s">
        <v>79</v>
      </c>
      <c r="AY91" s="293" t="s">
        <v>151</v>
      </c>
    </row>
    <row r="92" spans="2:65" s="1" customFormat="1" ht="16.5" customHeight="1">
      <c r="B92" s="46"/>
      <c r="C92" s="259" t="s">
        <v>183</v>
      </c>
      <c r="D92" s="259" t="s">
        <v>189</v>
      </c>
      <c r="E92" s="260" t="s">
        <v>894</v>
      </c>
      <c r="F92" s="261" t="s">
        <v>895</v>
      </c>
      <c r="G92" s="262" t="s">
        <v>698</v>
      </c>
      <c r="H92" s="263">
        <v>24.3</v>
      </c>
      <c r="I92" s="264"/>
      <c r="J92" s="265">
        <f>ROUND(I92*H92,2)</f>
        <v>0</v>
      </c>
      <c r="K92" s="261" t="s">
        <v>21</v>
      </c>
      <c r="L92" s="266"/>
      <c r="M92" s="267" t="s">
        <v>21</v>
      </c>
      <c r="N92" s="268" t="s">
        <v>42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193</v>
      </c>
      <c r="AT92" s="24" t="s">
        <v>189</v>
      </c>
      <c r="AU92" s="24" t="s">
        <v>71</v>
      </c>
      <c r="AY92" s="24" t="s">
        <v>151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79</v>
      </c>
      <c r="BK92" s="244">
        <f>ROUND(I92*H92,2)</f>
        <v>0</v>
      </c>
      <c r="BL92" s="24" t="s">
        <v>158</v>
      </c>
      <c r="BM92" s="24" t="s">
        <v>214</v>
      </c>
    </row>
    <row r="93" spans="2:51" s="12" customFormat="1" ht="13.5">
      <c r="B93" s="248"/>
      <c r="C93" s="249"/>
      <c r="D93" s="245" t="s">
        <v>162</v>
      </c>
      <c r="E93" s="250" t="s">
        <v>21</v>
      </c>
      <c r="F93" s="251" t="s">
        <v>1003</v>
      </c>
      <c r="G93" s="249"/>
      <c r="H93" s="252">
        <v>24.3</v>
      </c>
      <c r="I93" s="253"/>
      <c r="J93" s="249"/>
      <c r="K93" s="249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162</v>
      </c>
      <c r="AU93" s="258" t="s">
        <v>71</v>
      </c>
      <c r="AV93" s="12" t="s">
        <v>81</v>
      </c>
      <c r="AW93" s="12" t="s">
        <v>35</v>
      </c>
      <c r="AX93" s="12" t="s">
        <v>71</v>
      </c>
      <c r="AY93" s="258" t="s">
        <v>151</v>
      </c>
    </row>
    <row r="94" spans="2:51" s="14" customFormat="1" ht="13.5">
      <c r="B94" s="283"/>
      <c r="C94" s="284"/>
      <c r="D94" s="245" t="s">
        <v>162</v>
      </c>
      <c r="E94" s="285" t="s">
        <v>21</v>
      </c>
      <c r="F94" s="286" t="s">
        <v>430</v>
      </c>
      <c r="G94" s="284"/>
      <c r="H94" s="287">
        <v>24.3</v>
      </c>
      <c r="I94" s="288"/>
      <c r="J94" s="284"/>
      <c r="K94" s="284"/>
      <c r="L94" s="289"/>
      <c r="M94" s="290"/>
      <c r="N94" s="291"/>
      <c r="O94" s="291"/>
      <c r="P94" s="291"/>
      <c r="Q94" s="291"/>
      <c r="R94" s="291"/>
      <c r="S94" s="291"/>
      <c r="T94" s="292"/>
      <c r="AT94" s="293" t="s">
        <v>162</v>
      </c>
      <c r="AU94" s="293" t="s">
        <v>71</v>
      </c>
      <c r="AV94" s="14" t="s">
        <v>158</v>
      </c>
      <c r="AW94" s="14" t="s">
        <v>35</v>
      </c>
      <c r="AX94" s="14" t="s">
        <v>79</v>
      </c>
      <c r="AY94" s="293" t="s">
        <v>151</v>
      </c>
    </row>
    <row r="95" spans="2:65" s="1" customFormat="1" ht="16.5" customHeight="1">
      <c r="B95" s="46"/>
      <c r="C95" s="259" t="s">
        <v>188</v>
      </c>
      <c r="D95" s="259" t="s">
        <v>189</v>
      </c>
      <c r="E95" s="260" t="s">
        <v>1004</v>
      </c>
      <c r="F95" s="261" t="s">
        <v>1005</v>
      </c>
      <c r="G95" s="262" t="s">
        <v>698</v>
      </c>
      <c r="H95" s="263">
        <v>2000</v>
      </c>
      <c r="I95" s="264"/>
      <c r="J95" s="265">
        <f>ROUND(I95*H95,2)</f>
        <v>0</v>
      </c>
      <c r="K95" s="261" t="s">
        <v>21</v>
      </c>
      <c r="L95" s="266"/>
      <c r="M95" s="267" t="s">
        <v>21</v>
      </c>
      <c r="N95" s="268" t="s">
        <v>42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193</v>
      </c>
      <c r="AT95" s="24" t="s">
        <v>189</v>
      </c>
      <c r="AU95" s="24" t="s">
        <v>71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79</v>
      </c>
      <c r="BK95" s="244">
        <f>ROUND(I95*H95,2)</f>
        <v>0</v>
      </c>
      <c r="BL95" s="24" t="s">
        <v>158</v>
      </c>
      <c r="BM95" s="24" t="s">
        <v>224</v>
      </c>
    </row>
    <row r="96" spans="2:51" s="12" customFormat="1" ht="13.5">
      <c r="B96" s="248"/>
      <c r="C96" s="249"/>
      <c r="D96" s="245" t="s">
        <v>162</v>
      </c>
      <c r="E96" s="250" t="s">
        <v>21</v>
      </c>
      <c r="F96" s="251" t="s">
        <v>1006</v>
      </c>
      <c r="G96" s="249"/>
      <c r="H96" s="252">
        <v>2000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162</v>
      </c>
      <c r="AU96" s="258" t="s">
        <v>71</v>
      </c>
      <c r="AV96" s="12" t="s">
        <v>81</v>
      </c>
      <c r="AW96" s="12" t="s">
        <v>35</v>
      </c>
      <c r="AX96" s="12" t="s">
        <v>71</v>
      </c>
      <c r="AY96" s="258" t="s">
        <v>151</v>
      </c>
    </row>
    <row r="97" spans="2:51" s="14" customFormat="1" ht="13.5">
      <c r="B97" s="283"/>
      <c r="C97" s="284"/>
      <c r="D97" s="245" t="s">
        <v>162</v>
      </c>
      <c r="E97" s="285" t="s">
        <v>21</v>
      </c>
      <c r="F97" s="286" t="s">
        <v>430</v>
      </c>
      <c r="G97" s="284"/>
      <c r="H97" s="287">
        <v>2000</v>
      </c>
      <c r="I97" s="288"/>
      <c r="J97" s="284"/>
      <c r="K97" s="284"/>
      <c r="L97" s="289"/>
      <c r="M97" s="290"/>
      <c r="N97" s="291"/>
      <c r="O97" s="291"/>
      <c r="P97" s="291"/>
      <c r="Q97" s="291"/>
      <c r="R97" s="291"/>
      <c r="S97" s="291"/>
      <c r="T97" s="292"/>
      <c r="AT97" s="293" t="s">
        <v>162</v>
      </c>
      <c r="AU97" s="293" t="s">
        <v>71</v>
      </c>
      <c r="AV97" s="14" t="s">
        <v>158</v>
      </c>
      <c r="AW97" s="14" t="s">
        <v>35</v>
      </c>
      <c r="AX97" s="14" t="s">
        <v>79</v>
      </c>
      <c r="AY97" s="293" t="s">
        <v>151</v>
      </c>
    </row>
    <row r="98" spans="2:65" s="1" customFormat="1" ht="16.5" customHeight="1">
      <c r="B98" s="46"/>
      <c r="C98" s="259" t="s">
        <v>193</v>
      </c>
      <c r="D98" s="259" t="s">
        <v>189</v>
      </c>
      <c r="E98" s="260" t="s">
        <v>1007</v>
      </c>
      <c r="F98" s="261" t="s">
        <v>1008</v>
      </c>
      <c r="G98" s="262" t="s">
        <v>698</v>
      </c>
      <c r="H98" s="263">
        <v>2850</v>
      </c>
      <c r="I98" s="264"/>
      <c r="J98" s="265">
        <f>ROUND(I98*H98,2)</f>
        <v>0</v>
      </c>
      <c r="K98" s="261" t="s">
        <v>21</v>
      </c>
      <c r="L98" s="266"/>
      <c r="M98" s="267" t="s">
        <v>21</v>
      </c>
      <c r="N98" s="268" t="s">
        <v>42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193</v>
      </c>
      <c r="AT98" s="24" t="s">
        <v>189</v>
      </c>
      <c r="AU98" s="24" t="s">
        <v>71</v>
      </c>
      <c r="AY98" s="24" t="s">
        <v>151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79</v>
      </c>
      <c r="BK98" s="244">
        <f>ROUND(I98*H98,2)</f>
        <v>0</v>
      </c>
      <c r="BL98" s="24" t="s">
        <v>158</v>
      </c>
      <c r="BM98" s="24" t="s">
        <v>232</v>
      </c>
    </row>
    <row r="99" spans="2:51" s="12" customFormat="1" ht="13.5">
      <c r="B99" s="248"/>
      <c r="C99" s="249"/>
      <c r="D99" s="245" t="s">
        <v>162</v>
      </c>
      <c r="E99" s="250" t="s">
        <v>21</v>
      </c>
      <c r="F99" s="251" t="s">
        <v>1009</v>
      </c>
      <c r="G99" s="249"/>
      <c r="H99" s="252">
        <v>2850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162</v>
      </c>
      <c r="AU99" s="258" t="s">
        <v>71</v>
      </c>
      <c r="AV99" s="12" t="s">
        <v>81</v>
      </c>
      <c r="AW99" s="12" t="s">
        <v>35</v>
      </c>
      <c r="AX99" s="12" t="s">
        <v>71</v>
      </c>
      <c r="AY99" s="258" t="s">
        <v>151</v>
      </c>
    </row>
    <row r="100" spans="2:51" s="14" customFormat="1" ht="13.5">
      <c r="B100" s="283"/>
      <c r="C100" s="284"/>
      <c r="D100" s="245" t="s">
        <v>162</v>
      </c>
      <c r="E100" s="285" t="s">
        <v>21</v>
      </c>
      <c r="F100" s="286" t="s">
        <v>430</v>
      </c>
      <c r="G100" s="284"/>
      <c r="H100" s="287">
        <v>2850</v>
      </c>
      <c r="I100" s="288"/>
      <c r="J100" s="284"/>
      <c r="K100" s="284"/>
      <c r="L100" s="289"/>
      <c r="M100" s="290"/>
      <c r="N100" s="291"/>
      <c r="O100" s="291"/>
      <c r="P100" s="291"/>
      <c r="Q100" s="291"/>
      <c r="R100" s="291"/>
      <c r="S100" s="291"/>
      <c r="T100" s="292"/>
      <c r="AT100" s="293" t="s">
        <v>162</v>
      </c>
      <c r="AU100" s="293" t="s">
        <v>71</v>
      </c>
      <c r="AV100" s="14" t="s">
        <v>158</v>
      </c>
      <c r="AW100" s="14" t="s">
        <v>35</v>
      </c>
      <c r="AX100" s="14" t="s">
        <v>79</v>
      </c>
      <c r="AY100" s="293" t="s">
        <v>151</v>
      </c>
    </row>
    <row r="101" spans="2:65" s="1" customFormat="1" ht="16.5" customHeight="1">
      <c r="B101" s="46"/>
      <c r="C101" s="259" t="s">
        <v>199</v>
      </c>
      <c r="D101" s="259" t="s">
        <v>189</v>
      </c>
      <c r="E101" s="260" t="s">
        <v>897</v>
      </c>
      <c r="F101" s="261" t="s">
        <v>898</v>
      </c>
      <c r="G101" s="262" t="s">
        <v>698</v>
      </c>
      <c r="H101" s="263">
        <v>1.2</v>
      </c>
      <c r="I101" s="264"/>
      <c r="J101" s="265">
        <f>ROUND(I101*H101,2)</f>
        <v>0</v>
      </c>
      <c r="K101" s="261" t="s">
        <v>21</v>
      </c>
      <c r="L101" s="266"/>
      <c r="M101" s="267" t="s">
        <v>21</v>
      </c>
      <c r="N101" s="268" t="s">
        <v>42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193</v>
      </c>
      <c r="AT101" s="24" t="s">
        <v>189</v>
      </c>
      <c r="AU101" s="24" t="s">
        <v>71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79</v>
      </c>
      <c r="BK101" s="244">
        <f>ROUND(I101*H101,2)</f>
        <v>0</v>
      </c>
      <c r="BL101" s="24" t="s">
        <v>158</v>
      </c>
      <c r="BM101" s="24" t="s">
        <v>240</v>
      </c>
    </row>
    <row r="102" spans="2:51" s="12" customFormat="1" ht="13.5">
      <c r="B102" s="248"/>
      <c r="C102" s="249"/>
      <c r="D102" s="245" t="s">
        <v>162</v>
      </c>
      <c r="E102" s="250" t="s">
        <v>21</v>
      </c>
      <c r="F102" s="251" t="s">
        <v>1010</v>
      </c>
      <c r="G102" s="249"/>
      <c r="H102" s="252">
        <v>1.2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162</v>
      </c>
      <c r="AU102" s="258" t="s">
        <v>71</v>
      </c>
      <c r="AV102" s="12" t="s">
        <v>81</v>
      </c>
      <c r="AW102" s="12" t="s">
        <v>35</v>
      </c>
      <c r="AX102" s="12" t="s">
        <v>71</v>
      </c>
      <c r="AY102" s="258" t="s">
        <v>151</v>
      </c>
    </row>
    <row r="103" spans="2:51" s="14" customFormat="1" ht="13.5">
      <c r="B103" s="283"/>
      <c r="C103" s="284"/>
      <c r="D103" s="245" t="s">
        <v>162</v>
      </c>
      <c r="E103" s="285" t="s">
        <v>21</v>
      </c>
      <c r="F103" s="286" t="s">
        <v>430</v>
      </c>
      <c r="G103" s="284"/>
      <c r="H103" s="287">
        <v>1.2</v>
      </c>
      <c r="I103" s="288"/>
      <c r="J103" s="284"/>
      <c r="K103" s="284"/>
      <c r="L103" s="289"/>
      <c r="M103" s="290"/>
      <c r="N103" s="291"/>
      <c r="O103" s="291"/>
      <c r="P103" s="291"/>
      <c r="Q103" s="291"/>
      <c r="R103" s="291"/>
      <c r="S103" s="291"/>
      <c r="T103" s="292"/>
      <c r="AT103" s="293" t="s">
        <v>162</v>
      </c>
      <c r="AU103" s="293" t="s">
        <v>71</v>
      </c>
      <c r="AV103" s="14" t="s">
        <v>158</v>
      </c>
      <c r="AW103" s="14" t="s">
        <v>35</v>
      </c>
      <c r="AX103" s="14" t="s">
        <v>79</v>
      </c>
      <c r="AY103" s="293" t="s">
        <v>151</v>
      </c>
    </row>
    <row r="104" spans="2:65" s="1" customFormat="1" ht="16.5" customHeight="1">
      <c r="B104" s="46"/>
      <c r="C104" s="259" t="s">
        <v>204</v>
      </c>
      <c r="D104" s="259" t="s">
        <v>189</v>
      </c>
      <c r="E104" s="260" t="s">
        <v>900</v>
      </c>
      <c r="F104" s="261" t="s">
        <v>901</v>
      </c>
      <c r="G104" s="262" t="s">
        <v>698</v>
      </c>
      <c r="H104" s="263">
        <v>41.7</v>
      </c>
      <c r="I104" s="264"/>
      <c r="J104" s="265">
        <f>ROUND(I104*H104,2)</f>
        <v>0</v>
      </c>
      <c r="K104" s="261" t="s">
        <v>21</v>
      </c>
      <c r="L104" s="266"/>
      <c r="M104" s="267" t="s">
        <v>21</v>
      </c>
      <c r="N104" s="268" t="s">
        <v>42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193</v>
      </c>
      <c r="AT104" s="24" t="s">
        <v>189</v>
      </c>
      <c r="AU104" s="24" t="s">
        <v>71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79</v>
      </c>
      <c r="BK104" s="244">
        <f>ROUND(I104*H104,2)</f>
        <v>0</v>
      </c>
      <c r="BL104" s="24" t="s">
        <v>158</v>
      </c>
      <c r="BM104" s="24" t="s">
        <v>249</v>
      </c>
    </row>
    <row r="105" spans="2:51" s="12" customFormat="1" ht="13.5">
      <c r="B105" s="248"/>
      <c r="C105" s="249"/>
      <c r="D105" s="245" t="s">
        <v>162</v>
      </c>
      <c r="E105" s="250" t="s">
        <v>21</v>
      </c>
      <c r="F105" s="251" t="s">
        <v>1011</v>
      </c>
      <c r="G105" s="249"/>
      <c r="H105" s="252">
        <v>41.7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162</v>
      </c>
      <c r="AU105" s="258" t="s">
        <v>71</v>
      </c>
      <c r="AV105" s="12" t="s">
        <v>81</v>
      </c>
      <c r="AW105" s="12" t="s">
        <v>35</v>
      </c>
      <c r="AX105" s="12" t="s">
        <v>71</v>
      </c>
      <c r="AY105" s="258" t="s">
        <v>151</v>
      </c>
    </row>
    <row r="106" spans="2:51" s="14" customFormat="1" ht="13.5">
      <c r="B106" s="283"/>
      <c r="C106" s="284"/>
      <c r="D106" s="245" t="s">
        <v>162</v>
      </c>
      <c r="E106" s="285" t="s">
        <v>21</v>
      </c>
      <c r="F106" s="286" t="s">
        <v>430</v>
      </c>
      <c r="G106" s="284"/>
      <c r="H106" s="287">
        <v>41.7</v>
      </c>
      <c r="I106" s="288"/>
      <c r="J106" s="284"/>
      <c r="K106" s="284"/>
      <c r="L106" s="289"/>
      <c r="M106" s="290"/>
      <c r="N106" s="291"/>
      <c r="O106" s="291"/>
      <c r="P106" s="291"/>
      <c r="Q106" s="291"/>
      <c r="R106" s="291"/>
      <c r="S106" s="291"/>
      <c r="T106" s="292"/>
      <c r="AT106" s="293" t="s">
        <v>162</v>
      </c>
      <c r="AU106" s="293" t="s">
        <v>71</v>
      </c>
      <c r="AV106" s="14" t="s">
        <v>158</v>
      </c>
      <c r="AW106" s="14" t="s">
        <v>35</v>
      </c>
      <c r="AX106" s="14" t="s">
        <v>79</v>
      </c>
      <c r="AY106" s="293" t="s">
        <v>151</v>
      </c>
    </row>
    <row r="107" spans="2:65" s="1" customFormat="1" ht="16.5" customHeight="1">
      <c r="B107" s="46"/>
      <c r="C107" s="259" t="s">
        <v>210</v>
      </c>
      <c r="D107" s="259" t="s">
        <v>189</v>
      </c>
      <c r="E107" s="260" t="s">
        <v>1012</v>
      </c>
      <c r="F107" s="261" t="s">
        <v>1013</v>
      </c>
      <c r="G107" s="262" t="s">
        <v>698</v>
      </c>
      <c r="H107" s="263">
        <v>4050</v>
      </c>
      <c r="I107" s="264"/>
      <c r="J107" s="265">
        <f>ROUND(I107*H107,2)</f>
        <v>0</v>
      </c>
      <c r="K107" s="261" t="s">
        <v>21</v>
      </c>
      <c r="L107" s="266"/>
      <c r="M107" s="267" t="s">
        <v>21</v>
      </c>
      <c r="N107" s="268" t="s">
        <v>42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193</v>
      </c>
      <c r="AT107" s="24" t="s">
        <v>189</v>
      </c>
      <c r="AU107" s="24" t="s">
        <v>71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79</v>
      </c>
      <c r="BK107" s="244">
        <f>ROUND(I107*H107,2)</f>
        <v>0</v>
      </c>
      <c r="BL107" s="24" t="s">
        <v>158</v>
      </c>
      <c r="BM107" s="24" t="s">
        <v>258</v>
      </c>
    </row>
    <row r="108" spans="2:51" s="12" customFormat="1" ht="13.5">
      <c r="B108" s="248"/>
      <c r="C108" s="249"/>
      <c r="D108" s="245" t="s">
        <v>162</v>
      </c>
      <c r="E108" s="250" t="s">
        <v>21</v>
      </c>
      <c r="F108" s="251" t="s">
        <v>1014</v>
      </c>
      <c r="G108" s="249"/>
      <c r="H108" s="252">
        <v>4050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162</v>
      </c>
      <c r="AU108" s="258" t="s">
        <v>71</v>
      </c>
      <c r="AV108" s="12" t="s">
        <v>81</v>
      </c>
      <c r="AW108" s="12" t="s">
        <v>35</v>
      </c>
      <c r="AX108" s="12" t="s">
        <v>71</v>
      </c>
      <c r="AY108" s="258" t="s">
        <v>151</v>
      </c>
    </row>
    <row r="109" spans="2:51" s="14" customFormat="1" ht="13.5">
      <c r="B109" s="283"/>
      <c r="C109" s="284"/>
      <c r="D109" s="245" t="s">
        <v>162</v>
      </c>
      <c r="E109" s="285" t="s">
        <v>21</v>
      </c>
      <c r="F109" s="286" t="s">
        <v>430</v>
      </c>
      <c r="G109" s="284"/>
      <c r="H109" s="287">
        <v>4050</v>
      </c>
      <c r="I109" s="288"/>
      <c r="J109" s="284"/>
      <c r="K109" s="284"/>
      <c r="L109" s="289"/>
      <c r="M109" s="290"/>
      <c r="N109" s="291"/>
      <c r="O109" s="291"/>
      <c r="P109" s="291"/>
      <c r="Q109" s="291"/>
      <c r="R109" s="291"/>
      <c r="S109" s="291"/>
      <c r="T109" s="292"/>
      <c r="AT109" s="293" t="s">
        <v>162</v>
      </c>
      <c r="AU109" s="293" t="s">
        <v>71</v>
      </c>
      <c r="AV109" s="14" t="s">
        <v>158</v>
      </c>
      <c r="AW109" s="14" t="s">
        <v>35</v>
      </c>
      <c r="AX109" s="14" t="s">
        <v>79</v>
      </c>
      <c r="AY109" s="293" t="s">
        <v>151</v>
      </c>
    </row>
    <row r="110" spans="2:65" s="1" customFormat="1" ht="16.5" customHeight="1">
      <c r="B110" s="46"/>
      <c r="C110" s="259" t="s">
        <v>214</v>
      </c>
      <c r="D110" s="259" t="s">
        <v>189</v>
      </c>
      <c r="E110" s="260" t="s">
        <v>1015</v>
      </c>
      <c r="F110" s="261" t="s">
        <v>1016</v>
      </c>
      <c r="G110" s="262" t="s">
        <v>698</v>
      </c>
      <c r="H110" s="263">
        <v>950</v>
      </c>
      <c r="I110" s="264"/>
      <c r="J110" s="265">
        <f>ROUND(I110*H110,2)</f>
        <v>0</v>
      </c>
      <c r="K110" s="261" t="s">
        <v>21</v>
      </c>
      <c r="L110" s="266"/>
      <c r="M110" s="267" t="s">
        <v>21</v>
      </c>
      <c r="N110" s="268" t="s">
        <v>42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193</v>
      </c>
      <c r="AT110" s="24" t="s">
        <v>189</v>
      </c>
      <c r="AU110" s="24" t="s">
        <v>71</v>
      </c>
      <c r="AY110" s="24" t="s">
        <v>151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79</v>
      </c>
      <c r="BK110" s="244">
        <f>ROUND(I110*H110,2)</f>
        <v>0</v>
      </c>
      <c r="BL110" s="24" t="s">
        <v>158</v>
      </c>
      <c r="BM110" s="24" t="s">
        <v>268</v>
      </c>
    </row>
    <row r="111" spans="2:51" s="12" customFormat="1" ht="13.5">
      <c r="B111" s="248"/>
      <c r="C111" s="249"/>
      <c r="D111" s="245" t="s">
        <v>162</v>
      </c>
      <c r="E111" s="250" t="s">
        <v>21</v>
      </c>
      <c r="F111" s="251" t="s">
        <v>1017</v>
      </c>
      <c r="G111" s="249"/>
      <c r="H111" s="252">
        <v>950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162</v>
      </c>
      <c r="AU111" s="258" t="s">
        <v>71</v>
      </c>
      <c r="AV111" s="12" t="s">
        <v>81</v>
      </c>
      <c r="AW111" s="12" t="s">
        <v>35</v>
      </c>
      <c r="AX111" s="12" t="s">
        <v>71</v>
      </c>
      <c r="AY111" s="258" t="s">
        <v>151</v>
      </c>
    </row>
    <row r="112" spans="2:51" s="14" customFormat="1" ht="13.5">
      <c r="B112" s="283"/>
      <c r="C112" s="284"/>
      <c r="D112" s="245" t="s">
        <v>162</v>
      </c>
      <c r="E112" s="285" t="s">
        <v>21</v>
      </c>
      <c r="F112" s="286" t="s">
        <v>430</v>
      </c>
      <c r="G112" s="284"/>
      <c r="H112" s="287">
        <v>950</v>
      </c>
      <c r="I112" s="288"/>
      <c r="J112" s="284"/>
      <c r="K112" s="284"/>
      <c r="L112" s="289"/>
      <c r="M112" s="290"/>
      <c r="N112" s="291"/>
      <c r="O112" s="291"/>
      <c r="P112" s="291"/>
      <c r="Q112" s="291"/>
      <c r="R112" s="291"/>
      <c r="S112" s="291"/>
      <c r="T112" s="292"/>
      <c r="AT112" s="293" t="s">
        <v>162</v>
      </c>
      <c r="AU112" s="293" t="s">
        <v>71</v>
      </c>
      <c r="AV112" s="14" t="s">
        <v>158</v>
      </c>
      <c r="AW112" s="14" t="s">
        <v>35</v>
      </c>
      <c r="AX112" s="14" t="s">
        <v>79</v>
      </c>
      <c r="AY112" s="293" t="s">
        <v>151</v>
      </c>
    </row>
    <row r="113" spans="2:65" s="1" customFormat="1" ht="16.5" customHeight="1">
      <c r="B113" s="46"/>
      <c r="C113" s="259" t="s">
        <v>219</v>
      </c>
      <c r="D113" s="259" t="s">
        <v>189</v>
      </c>
      <c r="E113" s="260" t="s">
        <v>906</v>
      </c>
      <c r="F113" s="261" t="s">
        <v>907</v>
      </c>
      <c r="G113" s="262" t="s">
        <v>698</v>
      </c>
      <c r="H113" s="263">
        <v>1160</v>
      </c>
      <c r="I113" s="264"/>
      <c r="J113" s="265">
        <f>ROUND(I113*H113,2)</f>
        <v>0</v>
      </c>
      <c r="K113" s="261" t="s">
        <v>21</v>
      </c>
      <c r="L113" s="266"/>
      <c r="M113" s="267" t="s">
        <v>21</v>
      </c>
      <c r="N113" s="268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193</v>
      </c>
      <c r="AT113" s="24" t="s">
        <v>189</v>
      </c>
      <c r="AU113" s="24" t="s">
        <v>71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278</v>
      </c>
    </row>
    <row r="114" spans="2:51" s="12" customFormat="1" ht="13.5">
      <c r="B114" s="248"/>
      <c r="C114" s="249"/>
      <c r="D114" s="245" t="s">
        <v>162</v>
      </c>
      <c r="E114" s="250" t="s">
        <v>21</v>
      </c>
      <c r="F114" s="251" t="s">
        <v>1018</v>
      </c>
      <c r="G114" s="249"/>
      <c r="H114" s="252">
        <v>1160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162</v>
      </c>
      <c r="AU114" s="258" t="s">
        <v>71</v>
      </c>
      <c r="AV114" s="12" t="s">
        <v>81</v>
      </c>
      <c r="AW114" s="12" t="s">
        <v>35</v>
      </c>
      <c r="AX114" s="12" t="s">
        <v>71</v>
      </c>
      <c r="AY114" s="258" t="s">
        <v>151</v>
      </c>
    </row>
    <row r="115" spans="2:51" s="14" customFormat="1" ht="13.5">
      <c r="B115" s="283"/>
      <c r="C115" s="284"/>
      <c r="D115" s="245" t="s">
        <v>162</v>
      </c>
      <c r="E115" s="285" t="s">
        <v>21</v>
      </c>
      <c r="F115" s="286" t="s">
        <v>430</v>
      </c>
      <c r="G115" s="284"/>
      <c r="H115" s="287">
        <v>1160</v>
      </c>
      <c r="I115" s="288"/>
      <c r="J115" s="284"/>
      <c r="K115" s="284"/>
      <c r="L115" s="289"/>
      <c r="M115" s="290"/>
      <c r="N115" s="291"/>
      <c r="O115" s="291"/>
      <c r="P115" s="291"/>
      <c r="Q115" s="291"/>
      <c r="R115" s="291"/>
      <c r="S115" s="291"/>
      <c r="T115" s="292"/>
      <c r="AT115" s="293" t="s">
        <v>162</v>
      </c>
      <c r="AU115" s="293" t="s">
        <v>71</v>
      </c>
      <c r="AV115" s="14" t="s">
        <v>158</v>
      </c>
      <c r="AW115" s="14" t="s">
        <v>35</v>
      </c>
      <c r="AX115" s="14" t="s">
        <v>79</v>
      </c>
      <c r="AY115" s="293" t="s">
        <v>151</v>
      </c>
    </row>
    <row r="116" spans="2:65" s="1" customFormat="1" ht="16.5" customHeight="1">
      <c r="B116" s="46"/>
      <c r="C116" s="259" t="s">
        <v>224</v>
      </c>
      <c r="D116" s="259" t="s">
        <v>189</v>
      </c>
      <c r="E116" s="260" t="s">
        <v>1019</v>
      </c>
      <c r="F116" s="261" t="s">
        <v>1020</v>
      </c>
      <c r="G116" s="262" t="s">
        <v>698</v>
      </c>
      <c r="H116" s="263">
        <v>1400</v>
      </c>
      <c r="I116" s="264"/>
      <c r="J116" s="265">
        <f>ROUND(I116*H116,2)</f>
        <v>0</v>
      </c>
      <c r="K116" s="261" t="s">
        <v>21</v>
      </c>
      <c r="L116" s="266"/>
      <c r="M116" s="267" t="s">
        <v>21</v>
      </c>
      <c r="N116" s="268" t="s">
        <v>42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193</v>
      </c>
      <c r="AT116" s="24" t="s">
        <v>189</v>
      </c>
      <c r="AU116" s="24" t="s">
        <v>71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79</v>
      </c>
      <c r="BK116" s="244">
        <f>ROUND(I116*H116,2)</f>
        <v>0</v>
      </c>
      <c r="BL116" s="24" t="s">
        <v>158</v>
      </c>
      <c r="BM116" s="24" t="s">
        <v>287</v>
      </c>
    </row>
    <row r="117" spans="2:51" s="12" customFormat="1" ht="13.5">
      <c r="B117" s="248"/>
      <c r="C117" s="249"/>
      <c r="D117" s="245" t="s">
        <v>162</v>
      </c>
      <c r="E117" s="250" t="s">
        <v>21</v>
      </c>
      <c r="F117" s="251" t="s">
        <v>1021</v>
      </c>
      <c r="G117" s="249"/>
      <c r="H117" s="252">
        <v>1400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162</v>
      </c>
      <c r="AU117" s="258" t="s">
        <v>71</v>
      </c>
      <c r="AV117" s="12" t="s">
        <v>81</v>
      </c>
      <c r="AW117" s="12" t="s">
        <v>35</v>
      </c>
      <c r="AX117" s="12" t="s">
        <v>71</v>
      </c>
      <c r="AY117" s="258" t="s">
        <v>151</v>
      </c>
    </row>
    <row r="118" spans="2:51" s="14" customFormat="1" ht="13.5">
      <c r="B118" s="283"/>
      <c r="C118" s="284"/>
      <c r="D118" s="245" t="s">
        <v>162</v>
      </c>
      <c r="E118" s="285" t="s">
        <v>21</v>
      </c>
      <c r="F118" s="286" t="s">
        <v>430</v>
      </c>
      <c r="G118" s="284"/>
      <c r="H118" s="287">
        <v>1400</v>
      </c>
      <c r="I118" s="288"/>
      <c r="J118" s="284"/>
      <c r="K118" s="284"/>
      <c r="L118" s="289"/>
      <c r="M118" s="290"/>
      <c r="N118" s="291"/>
      <c r="O118" s="291"/>
      <c r="P118" s="291"/>
      <c r="Q118" s="291"/>
      <c r="R118" s="291"/>
      <c r="S118" s="291"/>
      <c r="T118" s="292"/>
      <c r="AT118" s="293" t="s">
        <v>162</v>
      </c>
      <c r="AU118" s="293" t="s">
        <v>71</v>
      </c>
      <c r="AV118" s="14" t="s">
        <v>158</v>
      </c>
      <c r="AW118" s="14" t="s">
        <v>35</v>
      </c>
      <c r="AX118" s="14" t="s">
        <v>79</v>
      </c>
      <c r="AY118" s="293" t="s">
        <v>151</v>
      </c>
    </row>
    <row r="119" spans="2:65" s="1" customFormat="1" ht="16.5" customHeight="1">
      <c r="B119" s="46"/>
      <c r="C119" s="233" t="s">
        <v>10</v>
      </c>
      <c r="D119" s="233" t="s">
        <v>153</v>
      </c>
      <c r="E119" s="234" t="s">
        <v>1022</v>
      </c>
      <c r="F119" s="235" t="s">
        <v>1023</v>
      </c>
      <c r="G119" s="236" t="s">
        <v>693</v>
      </c>
      <c r="H119" s="237">
        <v>10</v>
      </c>
      <c r="I119" s="238"/>
      <c r="J119" s="239">
        <f>ROUND(I119*H119,2)</f>
        <v>0</v>
      </c>
      <c r="K119" s="235" t="s">
        <v>21</v>
      </c>
      <c r="L119" s="72"/>
      <c r="M119" s="240" t="s">
        <v>21</v>
      </c>
      <c r="N119" s="241" t="s">
        <v>42</v>
      </c>
      <c r="O119" s="47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4" t="s">
        <v>158</v>
      </c>
      <c r="AT119" s="24" t="s">
        <v>153</v>
      </c>
      <c r="AU119" s="24" t="s">
        <v>71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79</v>
      </c>
      <c r="BK119" s="244">
        <f>ROUND(I119*H119,2)</f>
        <v>0</v>
      </c>
      <c r="BL119" s="24" t="s">
        <v>158</v>
      </c>
      <c r="BM119" s="24" t="s">
        <v>295</v>
      </c>
    </row>
    <row r="120" spans="2:65" s="1" customFormat="1" ht="16.5" customHeight="1">
      <c r="B120" s="46"/>
      <c r="C120" s="233" t="s">
        <v>232</v>
      </c>
      <c r="D120" s="233" t="s">
        <v>153</v>
      </c>
      <c r="E120" s="234" t="s">
        <v>1024</v>
      </c>
      <c r="F120" s="235" t="s">
        <v>1025</v>
      </c>
      <c r="G120" s="236" t="s">
        <v>693</v>
      </c>
      <c r="H120" s="237">
        <v>10</v>
      </c>
      <c r="I120" s="238"/>
      <c r="J120" s="239">
        <f>ROUND(I120*H120,2)</f>
        <v>0</v>
      </c>
      <c r="K120" s="235" t="s">
        <v>21</v>
      </c>
      <c r="L120" s="72"/>
      <c r="M120" s="240" t="s">
        <v>21</v>
      </c>
      <c r="N120" s="241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71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309</v>
      </c>
    </row>
    <row r="121" spans="2:65" s="1" customFormat="1" ht="16.5" customHeight="1">
      <c r="B121" s="46"/>
      <c r="C121" s="259" t="s">
        <v>236</v>
      </c>
      <c r="D121" s="259" t="s">
        <v>189</v>
      </c>
      <c r="E121" s="260" t="s">
        <v>1004</v>
      </c>
      <c r="F121" s="261" t="s">
        <v>1005</v>
      </c>
      <c r="G121" s="262" t="s">
        <v>698</v>
      </c>
      <c r="H121" s="263">
        <v>2000</v>
      </c>
      <c r="I121" s="264"/>
      <c r="J121" s="265">
        <f>ROUND(I121*H121,2)</f>
        <v>0</v>
      </c>
      <c r="K121" s="261" t="s">
        <v>21</v>
      </c>
      <c r="L121" s="266"/>
      <c r="M121" s="267" t="s">
        <v>21</v>
      </c>
      <c r="N121" s="268" t="s">
        <v>42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193</v>
      </c>
      <c r="AT121" s="24" t="s">
        <v>189</v>
      </c>
      <c r="AU121" s="24" t="s">
        <v>71</v>
      </c>
      <c r="AY121" s="24" t="s">
        <v>151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79</v>
      </c>
      <c r="BK121" s="244">
        <f>ROUND(I121*H121,2)</f>
        <v>0</v>
      </c>
      <c r="BL121" s="24" t="s">
        <v>158</v>
      </c>
      <c r="BM121" s="24" t="s">
        <v>324</v>
      </c>
    </row>
    <row r="122" spans="2:51" s="12" customFormat="1" ht="13.5">
      <c r="B122" s="248"/>
      <c r="C122" s="249"/>
      <c r="D122" s="245" t="s">
        <v>162</v>
      </c>
      <c r="E122" s="250" t="s">
        <v>21</v>
      </c>
      <c r="F122" s="251" t="s">
        <v>1006</v>
      </c>
      <c r="G122" s="249"/>
      <c r="H122" s="252">
        <v>2000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162</v>
      </c>
      <c r="AU122" s="258" t="s">
        <v>71</v>
      </c>
      <c r="AV122" s="12" t="s">
        <v>81</v>
      </c>
      <c r="AW122" s="12" t="s">
        <v>35</v>
      </c>
      <c r="AX122" s="12" t="s">
        <v>71</v>
      </c>
      <c r="AY122" s="258" t="s">
        <v>151</v>
      </c>
    </row>
    <row r="123" spans="2:51" s="14" customFormat="1" ht="13.5">
      <c r="B123" s="283"/>
      <c r="C123" s="284"/>
      <c r="D123" s="245" t="s">
        <v>162</v>
      </c>
      <c r="E123" s="285" t="s">
        <v>21</v>
      </c>
      <c r="F123" s="286" t="s">
        <v>430</v>
      </c>
      <c r="G123" s="284"/>
      <c r="H123" s="287">
        <v>2000</v>
      </c>
      <c r="I123" s="288"/>
      <c r="J123" s="284"/>
      <c r="K123" s="284"/>
      <c r="L123" s="289"/>
      <c r="M123" s="290"/>
      <c r="N123" s="291"/>
      <c r="O123" s="291"/>
      <c r="P123" s="291"/>
      <c r="Q123" s="291"/>
      <c r="R123" s="291"/>
      <c r="S123" s="291"/>
      <c r="T123" s="292"/>
      <c r="AT123" s="293" t="s">
        <v>162</v>
      </c>
      <c r="AU123" s="293" t="s">
        <v>71</v>
      </c>
      <c r="AV123" s="14" t="s">
        <v>158</v>
      </c>
      <c r="AW123" s="14" t="s">
        <v>35</v>
      </c>
      <c r="AX123" s="14" t="s">
        <v>79</v>
      </c>
      <c r="AY123" s="293" t="s">
        <v>151</v>
      </c>
    </row>
    <row r="124" spans="2:65" s="1" customFormat="1" ht="16.5" customHeight="1">
      <c r="B124" s="46"/>
      <c r="C124" s="259" t="s">
        <v>240</v>
      </c>
      <c r="D124" s="259" t="s">
        <v>189</v>
      </c>
      <c r="E124" s="260" t="s">
        <v>1015</v>
      </c>
      <c r="F124" s="261" t="s">
        <v>1016</v>
      </c>
      <c r="G124" s="262" t="s">
        <v>698</v>
      </c>
      <c r="H124" s="263">
        <v>950</v>
      </c>
      <c r="I124" s="264"/>
      <c r="J124" s="265">
        <f>ROUND(I124*H124,2)</f>
        <v>0</v>
      </c>
      <c r="K124" s="261" t="s">
        <v>21</v>
      </c>
      <c r="L124" s="266"/>
      <c r="M124" s="267" t="s">
        <v>21</v>
      </c>
      <c r="N124" s="268" t="s">
        <v>42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193</v>
      </c>
      <c r="AT124" s="24" t="s">
        <v>189</v>
      </c>
      <c r="AU124" s="24" t="s">
        <v>71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79</v>
      </c>
      <c r="BK124" s="244">
        <f>ROUND(I124*H124,2)</f>
        <v>0</v>
      </c>
      <c r="BL124" s="24" t="s">
        <v>158</v>
      </c>
      <c r="BM124" s="24" t="s">
        <v>333</v>
      </c>
    </row>
    <row r="125" spans="2:51" s="12" customFormat="1" ht="13.5">
      <c r="B125" s="248"/>
      <c r="C125" s="249"/>
      <c r="D125" s="245" t="s">
        <v>162</v>
      </c>
      <c r="E125" s="250" t="s">
        <v>21</v>
      </c>
      <c r="F125" s="251" t="s">
        <v>1017</v>
      </c>
      <c r="G125" s="249"/>
      <c r="H125" s="252">
        <v>950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162</v>
      </c>
      <c r="AU125" s="258" t="s">
        <v>71</v>
      </c>
      <c r="AV125" s="12" t="s">
        <v>81</v>
      </c>
      <c r="AW125" s="12" t="s">
        <v>35</v>
      </c>
      <c r="AX125" s="12" t="s">
        <v>71</v>
      </c>
      <c r="AY125" s="258" t="s">
        <v>151</v>
      </c>
    </row>
    <row r="126" spans="2:51" s="14" customFormat="1" ht="13.5">
      <c r="B126" s="283"/>
      <c r="C126" s="284"/>
      <c r="D126" s="245" t="s">
        <v>162</v>
      </c>
      <c r="E126" s="285" t="s">
        <v>21</v>
      </c>
      <c r="F126" s="286" t="s">
        <v>430</v>
      </c>
      <c r="G126" s="284"/>
      <c r="H126" s="287">
        <v>950</v>
      </c>
      <c r="I126" s="288"/>
      <c r="J126" s="284"/>
      <c r="K126" s="284"/>
      <c r="L126" s="289"/>
      <c r="M126" s="290"/>
      <c r="N126" s="291"/>
      <c r="O126" s="291"/>
      <c r="P126" s="291"/>
      <c r="Q126" s="291"/>
      <c r="R126" s="291"/>
      <c r="S126" s="291"/>
      <c r="T126" s="292"/>
      <c r="AT126" s="293" t="s">
        <v>162</v>
      </c>
      <c r="AU126" s="293" t="s">
        <v>71</v>
      </c>
      <c r="AV126" s="14" t="s">
        <v>158</v>
      </c>
      <c r="AW126" s="14" t="s">
        <v>35</v>
      </c>
      <c r="AX126" s="14" t="s">
        <v>79</v>
      </c>
      <c r="AY126" s="293" t="s">
        <v>151</v>
      </c>
    </row>
    <row r="127" spans="2:65" s="1" customFormat="1" ht="16.5" customHeight="1">
      <c r="B127" s="46"/>
      <c r="C127" s="259" t="s">
        <v>244</v>
      </c>
      <c r="D127" s="259" t="s">
        <v>189</v>
      </c>
      <c r="E127" s="260" t="s">
        <v>906</v>
      </c>
      <c r="F127" s="261" t="s">
        <v>907</v>
      </c>
      <c r="G127" s="262" t="s">
        <v>698</v>
      </c>
      <c r="H127" s="263">
        <v>1160</v>
      </c>
      <c r="I127" s="264"/>
      <c r="J127" s="265">
        <f>ROUND(I127*H127,2)</f>
        <v>0</v>
      </c>
      <c r="K127" s="261" t="s">
        <v>21</v>
      </c>
      <c r="L127" s="266"/>
      <c r="M127" s="267" t="s">
        <v>21</v>
      </c>
      <c r="N127" s="268" t="s">
        <v>42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193</v>
      </c>
      <c r="AT127" s="24" t="s">
        <v>189</v>
      </c>
      <c r="AU127" s="24" t="s">
        <v>71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79</v>
      </c>
      <c r="BK127" s="244">
        <f>ROUND(I127*H127,2)</f>
        <v>0</v>
      </c>
      <c r="BL127" s="24" t="s">
        <v>158</v>
      </c>
      <c r="BM127" s="24" t="s">
        <v>343</v>
      </c>
    </row>
    <row r="128" spans="2:51" s="12" customFormat="1" ht="13.5">
      <c r="B128" s="248"/>
      <c r="C128" s="249"/>
      <c r="D128" s="245" t="s">
        <v>162</v>
      </c>
      <c r="E128" s="250" t="s">
        <v>21</v>
      </c>
      <c r="F128" s="251" t="s">
        <v>1018</v>
      </c>
      <c r="G128" s="249"/>
      <c r="H128" s="252">
        <v>1160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162</v>
      </c>
      <c r="AU128" s="258" t="s">
        <v>71</v>
      </c>
      <c r="AV128" s="12" t="s">
        <v>81</v>
      </c>
      <c r="AW128" s="12" t="s">
        <v>35</v>
      </c>
      <c r="AX128" s="12" t="s">
        <v>71</v>
      </c>
      <c r="AY128" s="258" t="s">
        <v>151</v>
      </c>
    </row>
    <row r="129" spans="2:51" s="14" customFormat="1" ht="13.5">
      <c r="B129" s="283"/>
      <c r="C129" s="284"/>
      <c r="D129" s="245" t="s">
        <v>162</v>
      </c>
      <c r="E129" s="285" t="s">
        <v>21</v>
      </c>
      <c r="F129" s="286" t="s">
        <v>430</v>
      </c>
      <c r="G129" s="284"/>
      <c r="H129" s="287">
        <v>1160</v>
      </c>
      <c r="I129" s="288"/>
      <c r="J129" s="284"/>
      <c r="K129" s="284"/>
      <c r="L129" s="289"/>
      <c r="M129" s="290"/>
      <c r="N129" s="291"/>
      <c r="O129" s="291"/>
      <c r="P129" s="291"/>
      <c r="Q129" s="291"/>
      <c r="R129" s="291"/>
      <c r="S129" s="291"/>
      <c r="T129" s="292"/>
      <c r="AT129" s="293" t="s">
        <v>162</v>
      </c>
      <c r="AU129" s="293" t="s">
        <v>71</v>
      </c>
      <c r="AV129" s="14" t="s">
        <v>158</v>
      </c>
      <c r="AW129" s="14" t="s">
        <v>35</v>
      </c>
      <c r="AX129" s="14" t="s">
        <v>79</v>
      </c>
      <c r="AY129" s="293" t="s">
        <v>151</v>
      </c>
    </row>
    <row r="130" spans="2:65" s="1" customFormat="1" ht="16.5" customHeight="1">
      <c r="B130" s="46"/>
      <c r="C130" s="259" t="s">
        <v>249</v>
      </c>
      <c r="D130" s="259" t="s">
        <v>189</v>
      </c>
      <c r="E130" s="260" t="s">
        <v>1019</v>
      </c>
      <c r="F130" s="261" t="s">
        <v>1020</v>
      </c>
      <c r="G130" s="262" t="s">
        <v>698</v>
      </c>
      <c r="H130" s="263">
        <v>1400</v>
      </c>
      <c r="I130" s="264"/>
      <c r="J130" s="265">
        <f>ROUND(I130*H130,2)</f>
        <v>0</v>
      </c>
      <c r="K130" s="261" t="s">
        <v>21</v>
      </c>
      <c r="L130" s="266"/>
      <c r="M130" s="267" t="s">
        <v>21</v>
      </c>
      <c r="N130" s="268" t="s">
        <v>42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193</v>
      </c>
      <c r="AT130" s="24" t="s">
        <v>189</v>
      </c>
      <c r="AU130" s="24" t="s">
        <v>71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79</v>
      </c>
      <c r="BK130" s="244">
        <f>ROUND(I130*H130,2)</f>
        <v>0</v>
      </c>
      <c r="BL130" s="24" t="s">
        <v>158</v>
      </c>
      <c r="BM130" s="24" t="s">
        <v>498</v>
      </c>
    </row>
    <row r="131" spans="2:51" s="12" customFormat="1" ht="13.5">
      <c r="B131" s="248"/>
      <c r="C131" s="249"/>
      <c r="D131" s="245" t="s">
        <v>162</v>
      </c>
      <c r="E131" s="250" t="s">
        <v>21</v>
      </c>
      <c r="F131" s="251" t="s">
        <v>1021</v>
      </c>
      <c r="G131" s="249"/>
      <c r="H131" s="252">
        <v>1400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162</v>
      </c>
      <c r="AU131" s="258" t="s">
        <v>71</v>
      </c>
      <c r="AV131" s="12" t="s">
        <v>81</v>
      </c>
      <c r="AW131" s="12" t="s">
        <v>35</v>
      </c>
      <c r="AX131" s="12" t="s">
        <v>71</v>
      </c>
      <c r="AY131" s="258" t="s">
        <v>151</v>
      </c>
    </row>
    <row r="132" spans="2:51" s="14" customFormat="1" ht="13.5">
      <c r="B132" s="283"/>
      <c r="C132" s="284"/>
      <c r="D132" s="245" t="s">
        <v>162</v>
      </c>
      <c r="E132" s="285" t="s">
        <v>21</v>
      </c>
      <c r="F132" s="286" t="s">
        <v>430</v>
      </c>
      <c r="G132" s="284"/>
      <c r="H132" s="287">
        <v>1400</v>
      </c>
      <c r="I132" s="288"/>
      <c r="J132" s="284"/>
      <c r="K132" s="284"/>
      <c r="L132" s="289"/>
      <c r="M132" s="290"/>
      <c r="N132" s="291"/>
      <c r="O132" s="291"/>
      <c r="P132" s="291"/>
      <c r="Q132" s="291"/>
      <c r="R132" s="291"/>
      <c r="S132" s="291"/>
      <c r="T132" s="292"/>
      <c r="AT132" s="293" t="s">
        <v>162</v>
      </c>
      <c r="AU132" s="293" t="s">
        <v>71</v>
      </c>
      <c r="AV132" s="14" t="s">
        <v>158</v>
      </c>
      <c r="AW132" s="14" t="s">
        <v>35</v>
      </c>
      <c r="AX132" s="14" t="s">
        <v>79</v>
      </c>
      <c r="AY132" s="293" t="s">
        <v>151</v>
      </c>
    </row>
    <row r="133" spans="2:65" s="1" customFormat="1" ht="16.5" customHeight="1">
      <c r="B133" s="46"/>
      <c r="C133" s="233" t="s">
        <v>9</v>
      </c>
      <c r="D133" s="233" t="s">
        <v>153</v>
      </c>
      <c r="E133" s="234" t="s">
        <v>688</v>
      </c>
      <c r="F133" s="235" t="s">
        <v>689</v>
      </c>
      <c r="G133" s="236" t="s">
        <v>687</v>
      </c>
      <c r="H133" s="237">
        <v>1</v>
      </c>
      <c r="I133" s="238"/>
      <c r="J133" s="239">
        <f>ROUND(I133*H133,2)</f>
        <v>0</v>
      </c>
      <c r="K133" s="235" t="s">
        <v>21</v>
      </c>
      <c r="L133" s="72"/>
      <c r="M133" s="240" t="s">
        <v>21</v>
      </c>
      <c r="N133" s="241" t="s">
        <v>42</v>
      </c>
      <c r="O133" s="47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4" t="s">
        <v>158</v>
      </c>
      <c r="AT133" s="24" t="s">
        <v>153</v>
      </c>
      <c r="AU133" s="24" t="s">
        <v>71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79</v>
      </c>
      <c r="BK133" s="244">
        <f>ROUND(I133*H133,2)</f>
        <v>0</v>
      </c>
      <c r="BL133" s="24" t="s">
        <v>158</v>
      </c>
      <c r="BM133" s="24" t="s">
        <v>506</v>
      </c>
    </row>
    <row r="134" spans="2:65" s="1" customFormat="1" ht="16.5" customHeight="1">
      <c r="B134" s="46"/>
      <c r="C134" s="259" t="s">
        <v>258</v>
      </c>
      <c r="D134" s="259" t="s">
        <v>189</v>
      </c>
      <c r="E134" s="260" t="s">
        <v>1026</v>
      </c>
      <c r="F134" s="261" t="s">
        <v>1027</v>
      </c>
      <c r="G134" s="262" t="s">
        <v>687</v>
      </c>
      <c r="H134" s="263">
        <v>1</v>
      </c>
      <c r="I134" s="264"/>
      <c r="J134" s="265">
        <f>ROUND(I134*H134,2)</f>
        <v>0</v>
      </c>
      <c r="K134" s="261" t="s">
        <v>21</v>
      </c>
      <c r="L134" s="266"/>
      <c r="M134" s="267" t="s">
        <v>21</v>
      </c>
      <c r="N134" s="268" t="s">
        <v>42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193</v>
      </c>
      <c r="AT134" s="24" t="s">
        <v>189</v>
      </c>
      <c r="AU134" s="24" t="s">
        <v>71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79</v>
      </c>
      <c r="BK134" s="244">
        <f>ROUND(I134*H134,2)</f>
        <v>0</v>
      </c>
      <c r="BL134" s="24" t="s">
        <v>158</v>
      </c>
      <c r="BM134" s="24" t="s">
        <v>514</v>
      </c>
    </row>
    <row r="135" spans="2:65" s="1" customFormat="1" ht="16.5" customHeight="1">
      <c r="B135" s="46"/>
      <c r="C135" s="233" t="s">
        <v>263</v>
      </c>
      <c r="D135" s="233" t="s">
        <v>153</v>
      </c>
      <c r="E135" s="234" t="s">
        <v>81</v>
      </c>
      <c r="F135" s="235" t="s">
        <v>690</v>
      </c>
      <c r="G135" s="236" t="s">
        <v>687</v>
      </c>
      <c r="H135" s="237">
        <v>2</v>
      </c>
      <c r="I135" s="238"/>
      <c r="J135" s="239">
        <f>ROUND(I135*H135,2)</f>
        <v>0</v>
      </c>
      <c r="K135" s="235" t="s">
        <v>21</v>
      </c>
      <c r="L135" s="72"/>
      <c r="M135" s="240" t="s">
        <v>21</v>
      </c>
      <c r="N135" s="241" t="s">
        <v>42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158</v>
      </c>
      <c r="AT135" s="24" t="s">
        <v>153</v>
      </c>
      <c r="AU135" s="24" t="s">
        <v>71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79</v>
      </c>
      <c r="BK135" s="244">
        <f>ROUND(I135*H135,2)</f>
        <v>0</v>
      </c>
      <c r="BL135" s="24" t="s">
        <v>158</v>
      </c>
      <c r="BM135" s="24" t="s">
        <v>522</v>
      </c>
    </row>
    <row r="136" spans="2:65" s="1" customFormat="1" ht="16.5" customHeight="1">
      <c r="B136" s="46"/>
      <c r="C136" s="233" t="s">
        <v>268</v>
      </c>
      <c r="D136" s="233" t="s">
        <v>153</v>
      </c>
      <c r="E136" s="234" t="s">
        <v>691</v>
      </c>
      <c r="F136" s="235" t="s">
        <v>692</v>
      </c>
      <c r="G136" s="236" t="s">
        <v>693</v>
      </c>
      <c r="H136" s="237">
        <v>15</v>
      </c>
      <c r="I136" s="238"/>
      <c r="J136" s="239">
        <f>ROUND(I136*H136,2)</f>
        <v>0</v>
      </c>
      <c r="K136" s="235" t="s">
        <v>21</v>
      </c>
      <c r="L136" s="72"/>
      <c r="M136" s="240" t="s">
        <v>21</v>
      </c>
      <c r="N136" s="241" t="s">
        <v>42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158</v>
      </c>
      <c r="AT136" s="24" t="s">
        <v>153</v>
      </c>
      <c r="AU136" s="24" t="s">
        <v>71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530</v>
      </c>
    </row>
    <row r="137" spans="2:65" s="1" customFormat="1" ht="16.5" customHeight="1">
      <c r="B137" s="46"/>
      <c r="C137" s="233" t="s">
        <v>273</v>
      </c>
      <c r="D137" s="233" t="s">
        <v>153</v>
      </c>
      <c r="E137" s="234" t="s">
        <v>694</v>
      </c>
      <c r="F137" s="235" t="s">
        <v>695</v>
      </c>
      <c r="G137" s="236" t="s">
        <v>693</v>
      </c>
      <c r="H137" s="237">
        <v>15</v>
      </c>
      <c r="I137" s="238"/>
      <c r="J137" s="239">
        <f>ROUND(I137*H137,2)</f>
        <v>0</v>
      </c>
      <c r="K137" s="235" t="s">
        <v>21</v>
      </c>
      <c r="L137" s="72"/>
      <c r="M137" s="240" t="s">
        <v>21</v>
      </c>
      <c r="N137" s="241" t="s">
        <v>42</v>
      </c>
      <c r="O137" s="47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71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79</v>
      </c>
      <c r="BK137" s="244">
        <f>ROUND(I137*H137,2)</f>
        <v>0</v>
      </c>
      <c r="BL137" s="24" t="s">
        <v>158</v>
      </c>
      <c r="BM137" s="24" t="s">
        <v>538</v>
      </c>
    </row>
    <row r="138" spans="2:65" s="1" customFormat="1" ht="16.5" customHeight="1">
      <c r="B138" s="46"/>
      <c r="C138" s="259" t="s">
        <v>278</v>
      </c>
      <c r="D138" s="259" t="s">
        <v>189</v>
      </c>
      <c r="E138" s="260" t="s">
        <v>696</v>
      </c>
      <c r="F138" s="261" t="s">
        <v>697</v>
      </c>
      <c r="G138" s="262" t="s">
        <v>698</v>
      </c>
      <c r="H138" s="263">
        <v>63.3</v>
      </c>
      <c r="I138" s="264"/>
      <c r="J138" s="265">
        <f>ROUND(I138*H138,2)</f>
        <v>0</v>
      </c>
      <c r="K138" s="261" t="s">
        <v>21</v>
      </c>
      <c r="L138" s="266"/>
      <c r="M138" s="267" t="s">
        <v>21</v>
      </c>
      <c r="N138" s="268" t="s">
        <v>42</v>
      </c>
      <c r="O138" s="47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AR138" s="24" t="s">
        <v>193</v>
      </c>
      <c r="AT138" s="24" t="s">
        <v>189</v>
      </c>
      <c r="AU138" s="24" t="s">
        <v>71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79</v>
      </c>
      <c r="BK138" s="244">
        <f>ROUND(I138*H138,2)</f>
        <v>0</v>
      </c>
      <c r="BL138" s="24" t="s">
        <v>158</v>
      </c>
      <c r="BM138" s="24" t="s">
        <v>546</v>
      </c>
    </row>
    <row r="139" spans="2:51" s="12" customFormat="1" ht="13.5">
      <c r="B139" s="248"/>
      <c r="C139" s="249"/>
      <c r="D139" s="245" t="s">
        <v>162</v>
      </c>
      <c r="E139" s="250" t="s">
        <v>21</v>
      </c>
      <c r="F139" s="251" t="s">
        <v>699</v>
      </c>
      <c r="G139" s="249"/>
      <c r="H139" s="252">
        <v>63.3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162</v>
      </c>
      <c r="AU139" s="258" t="s">
        <v>71</v>
      </c>
      <c r="AV139" s="12" t="s">
        <v>81</v>
      </c>
      <c r="AW139" s="12" t="s">
        <v>35</v>
      </c>
      <c r="AX139" s="12" t="s">
        <v>71</v>
      </c>
      <c r="AY139" s="258" t="s">
        <v>151</v>
      </c>
    </row>
    <row r="140" spans="2:51" s="14" customFormat="1" ht="13.5">
      <c r="B140" s="283"/>
      <c r="C140" s="284"/>
      <c r="D140" s="245" t="s">
        <v>162</v>
      </c>
      <c r="E140" s="285" t="s">
        <v>21</v>
      </c>
      <c r="F140" s="286" t="s">
        <v>430</v>
      </c>
      <c r="G140" s="284"/>
      <c r="H140" s="287">
        <v>63.3</v>
      </c>
      <c r="I140" s="288"/>
      <c r="J140" s="284"/>
      <c r="K140" s="284"/>
      <c r="L140" s="289"/>
      <c r="M140" s="290"/>
      <c r="N140" s="291"/>
      <c r="O140" s="291"/>
      <c r="P140" s="291"/>
      <c r="Q140" s="291"/>
      <c r="R140" s="291"/>
      <c r="S140" s="291"/>
      <c r="T140" s="292"/>
      <c r="AT140" s="293" t="s">
        <v>162</v>
      </c>
      <c r="AU140" s="293" t="s">
        <v>71</v>
      </c>
      <c r="AV140" s="14" t="s">
        <v>158</v>
      </c>
      <c r="AW140" s="14" t="s">
        <v>35</v>
      </c>
      <c r="AX140" s="14" t="s">
        <v>79</v>
      </c>
      <c r="AY140" s="293" t="s">
        <v>151</v>
      </c>
    </row>
    <row r="141" spans="2:65" s="1" customFormat="1" ht="16.5" customHeight="1">
      <c r="B141" s="46"/>
      <c r="C141" s="259" t="s">
        <v>283</v>
      </c>
      <c r="D141" s="259" t="s">
        <v>189</v>
      </c>
      <c r="E141" s="260" t="s">
        <v>700</v>
      </c>
      <c r="F141" s="261" t="s">
        <v>701</v>
      </c>
      <c r="G141" s="262" t="s">
        <v>698</v>
      </c>
      <c r="H141" s="263">
        <v>1921.8</v>
      </c>
      <c r="I141" s="264"/>
      <c r="J141" s="265">
        <f>ROUND(I141*H141,2)</f>
        <v>0</v>
      </c>
      <c r="K141" s="261" t="s">
        <v>21</v>
      </c>
      <c r="L141" s="266"/>
      <c r="M141" s="267" t="s">
        <v>21</v>
      </c>
      <c r="N141" s="268" t="s">
        <v>42</v>
      </c>
      <c r="O141" s="47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4" t="s">
        <v>193</v>
      </c>
      <c r="AT141" s="24" t="s">
        <v>189</v>
      </c>
      <c r="AU141" s="24" t="s">
        <v>71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79</v>
      </c>
      <c r="BK141" s="244">
        <f>ROUND(I141*H141,2)</f>
        <v>0</v>
      </c>
      <c r="BL141" s="24" t="s">
        <v>158</v>
      </c>
      <c r="BM141" s="24" t="s">
        <v>553</v>
      </c>
    </row>
    <row r="142" spans="2:51" s="12" customFormat="1" ht="13.5">
      <c r="B142" s="248"/>
      <c r="C142" s="249"/>
      <c r="D142" s="245" t="s">
        <v>162</v>
      </c>
      <c r="E142" s="250" t="s">
        <v>21</v>
      </c>
      <c r="F142" s="251" t="s">
        <v>702</v>
      </c>
      <c r="G142" s="249"/>
      <c r="H142" s="252">
        <v>1921.8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162</v>
      </c>
      <c r="AU142" s="258" t="s">
        <v>71</v>
      </c>
      <c r="AV142" s="12" t="s">
        <v>81</v>
      </c>
      <c r="AW142" s="12" t="s">
        <v>35</v>
      </c>
      <c r="AX142" s="12" t="s">
        <v>71</v>
      </c>
      <c r="AY142" s="258" t="s">
        <v>151</v>
      </c>
    </row>
    <row r="143" spans="2:51" s="14" customFormat="1" ht="13.5">
      <c r="B143" s="283"/>
      <c r="C143" s="284"/>
      <c r="D143" s="245" t="s">
        <v>162</v>
      </c>
      <c r="E143" s="285" t="s">
        <v>21</v>
      </c>
      <c r="F143" s="286" t="s">
        <v>430</v>
      </c>
      <c r="G143" s="284"/>
      <c r="H143" s="287">
        <v>1921.8</v>
      </c>
      <c r="I143" s="288"/>
      <c r="J143" s="284"/>
      <c r="K143" s="284"/>
      <c r="L143" s="289"/>
      <c r="M143" s="290"/>
      <c r="N143" s="291"/>
      <c r="O143" s="291"/>
      <c r="P143" s="291"/>
      <c r="Q143" s="291"/>
      <c r="R143" s="291"/>
      <c r="S143" s="291"/>
      <c r="T143" s="292"/>
      <c r="AT143" s="293" t="s">
        <v>162</v>
      </c>
      <c r="AU143" s="293" t="s">
        <v>71</v>
      </c>
      <c r="AV143" s="14" t="s">
        <v>158</v>
      </c>
      <c r="AW143" s="14" t="s">
        <v>35</v>
      </c>
      <c r="AX143" s="14" t="s">
        <v>79</v>
      </c>
      <c r="AY143" s="293" t="s">
        <v>151</v>
      </c>
    </row>
    <row r="144" spans="2:65" s="1" customFormat="1" ht="16.5" customHeight="1">
      <c r="B144" s="46"/>
      <c r="C144" s="259" t="s">
        <v>287</v>
      </c>
      <c r="D144" s="259" t="s">
        <v>189</v>
      </c>
      <c r="E144" s="260" t="s">
        <v>703</v>
      </c>
      <c r="F144" s="261" t="s">
        <v>704</v>
      </c>
      <c r="G144" s="262" t="s">
        <v>698</v>
      </c>
      <c r="H144" s="263">
        <v>6492.15</v>
      </c>
      <c r="I144" s="264"/>
      <c r="J144" s="265">
        <f>ROUND(I144*H144,2)</f>
        <v>0</v>
      </c>
      <c r="K144" s="261" t="s">
        <v>21</v>
      </c>
      <c r="L144" s="266"/>
      <c r="M144" s="267" t="s">
        <v>21</v>
      </c>
      <c r="N144" s="268" t="s">
        <v>42</v>
      </c>
      <c r="O144" s="47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AR144" s="24" t="s">
        <v>193</v>
      </c>
      <c r="AT144" s="24" t="s">
        <v>189</v>
      </c>
      <c r="AU144" s="24" t="s">
        <v>71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79</v>
      </c>
      <c r="BK144" s="244">
        <f>ROUND(I144*H144,2)</f>
        <v>0</v>
      </c>
      <c r="BL144" s="24" t="s">
        <v>158</v>
      </c>
      <c r="BM144" s="24" t="s">
        <v>565</v>
      </c>
    </row>
    <row r="145" spans="2:51" s="12" customFormat="1" ht="13.5">
      <c r="B145" s="248"/>
      <c r="C145" s="249"/>
      <c r="D145" s="245" t="s">
        <v>162</v>
      </c>
      <c r="E145" s="250" t="s">
        <v>21</v>
      </c>
      <c r="F145" s="251" t="s">
        <v>705</v>
      </c>
      <c r="G145" s="249"/>
      <c r="H145" s="252">
        <v>6492.15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162</v>
      </c>
      <c r="AU145" s="258" t="s">
        <v>71</v>
      </c>
      <c r="AV145" s="12" t="s">
        <v>81</v>
      </c>
      <c r="AW145" s="12" t="s">
        <v>35</v>
      </c>
      <c r="AX145" s="12" t="s">
        <v>71</v>
      </c>
      <c r="AY145" s="258" t="s">
        <v>151</v>
      </c>
    </row>
    <row r="146" spans="2:51" s="14" customFormat="1" ht="13.5">
      <c r="B146" s="283"/>
      <c r="C146" s="284"/>
      <c r="D146" s="245" t="s">
        <v>162</v>
      </c>
      <c r="E146" s="285" t="s">
        <v>21</v>
      </c>
      <c r="F146" s="286" t="s">
        <v>430</v>
      </c>
      <c r="G146" s="284"/>
      <c r="H146" s="287">
        <v>6492.15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162</v>
      </c>
      <c r="AU146" s="293" t="s">
        <v>71</v>
      </c>
      <c r="AV146" s="14" t="s">
        <v>158</v>
      </c>
      <c r="AW146" s="14" t="s">
        <v>35</v>
      </c>
      <c r="AX146" s="14" t="s">
        <v>79</v>
      </c>
      <c r="AY146" s="293" t="s">
        <v>151</v>
      </c>
    </row>
    <row r="147" spans="2:65" s="1" customFormat="1" ht="16.5" customHeight="1">
      <c r="B147" s="46"/>
      <c r="C147" s="259" t="s">
        <v>291</v>
      </c>
      <c r="D147" s="259" t="s">
        <v>189</v>
      </c>
      <c r="E147" s="260" t="s">
        <v>706</v>
      </c>
      <c r="F147" s="261" t="s">
        <v>707</v>
      </c>
      <c r="G147" s="262" t="s">
        <v>693</v>
      </c>
      <c r="H147" s="263">
        <v>2.25</v>
      </c>
      <c r="I147" s="264"/>
      <c r="J147" s="265">
        <f>ROUND(I147*H147,2)</f>
        <v>0</v>
      </c>
      <c r="K147" s="261" t="s">
        <v>21</v>
      </c>
      <c r="L147" s="266"/>
      <c r="M147" s="267" t="s">
        <v>21</v>
      </c>
      <c r="N147" s="268" t="s">
        <v>42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193</v>
      </c>
      <c r="AT147" s="24" t="s">
        <v>189</v>
      </c>
      <c r="AU147" s="24" t="s">
        <v>71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79</v>
      </c>
      <c r="BK147" s="244">
        <f>ROUND(I147*H147,2)</f>
        <v>0</v>
      </c>
      <c r="BL147" s="24" t="s">
        <v>158</v>
      </c>
      <c r="BM147" s="24" t="s">
        <v>574</v>
      </c>
    </row>
    <row r="148" spans="2:51" s="12" customFormat="1" ht="13.5">
      <c r="B148" s="248"/>
      <c r="C148" s="249"/>
      <c r="D148" s="245" t="s">
        <v>162</v>
      </c>
      <c r="E148" s="250" t="s">
        <v>21</v>
      </c>
      <c r="F148" s="251" t="s">
        <v>708</v>
      </c>
      <c r="G148" s="249"/>
      <c r="H148" s="252">
        <v>2.25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162</v>
      </c>
      <c r="AU148" s="258" t="s">
        <v>71</v>
      </c>
      <c r="AV148" s="12" t="s">
        <v>81</v>
      </c>
      <c r="AW148" s="12" t="s">
        <v>35</v>
      </c>
      <c r="AX148" s="12" t="s">
        <v>71</v>
      </c>
      <c r="AY148" s="258" t="s">
        <v>151</v>
      </c>
    </row>
    <row r="149" spans="2:51" s="14" customFormat="1" ht="13.5">
      <c r="B149" s="283"/>
      <c r="C149" s="284"/>
      <c r="D149" s="245" t="s">
        <v>162</v>
      </c>
      <c r="E149" s="285" t="s">
        <v>21</v>
      </c>
      <c r="F149" s="286" t="s">
        <v>430</v>
      </c>
      <c r="G149" s="284"/>
      <c r="H149" s="287">
        <v>2.25</v>
      </c>
      <c r="I149" s="288"/>
      <c r="J149" s="284"/>
      <c r="K149" s="284"/>
      <c r="L149" s="289"/>
      <c r="M149" s="290"/>
      <c r="N149" s="291"/>
      <c r="O149" s="291"/>
      <c r="P149" s="291"/>
      <c r="Q149" s="291"/>
      <c r="R149" s="291"/>
      <c r="S149" s="291"/>
      <c r="T149" s="292"/>
      <c r="AT149" s="293" t="s">
        <v>162</v>
      </c>
      <c r="AU149" s="293" t="s">
        <v>71</v>
      </c>
      <c r="AV149" s="14" t="s">
        <v>158</v>
      </c>
      <c r="AW149" s="14" t="s">
        <v>35</v>
      </c>
      <c r="AX149" s="14" t="s">
        <v>79</v>
      </c>
      <c r="AY149" s="293" t="s">
        <v>151</v>
      </c>
    </row>
    <row r="150" spans="2:65" s="1" customFormat="1" ht="16.5" customHeight="1">
      <c r="B150" s="46"/>
      <c r="C150" s="233" t="s">
        <v>295</v>
      </c>
      <c r="D150" s="233" t="s">
        <v>153</v>
      </c>
      <c r="E150" s="234" t="s">
        <v>709</v>
      </c>
      <c r="F150" s="235" t="s">
        <v>710</v>
      </c>
      <c r="G150" s="236" t="s">
        <v>693</v>
      </c>
      <c r="H150" s="237">
        <v>15</v>
      </c>
      <c r="I150" s="238"/>
      <c r="J150" s="239">
        <f>ROUND(I150*H150,2)</f>
        <v>0</v>
      </c>
      <c r="K150" s="235" t="s">
        <v>21</v>
      </c>
      <c r="L150" s="72"/>
      <c r="M150" s="240" t="s">
        <v>21</v>
      </c>
      <c r="N150" s="241" t="s">
        <v>42</v>
      </c>
      <c r="O150" s="47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AR150" s="24" t="s">
        <v>158</v>
      </c>
      <c r="AT150" s="24" t="s">
        <v>153</v>
      </c>
      <c r="AU150" s="24" t="s">
        <v>71</v>
      </c>
      <c r="AY150" s="24" t="s">
        <v>151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24" t="s">
        <v>79</v>
      </c>
      <c r="BK150" s="244">
        <f>ROUND(I150*H150,2)</f>
        <v>0</v>
      </c>
      <c r="BL150" s="24" t="s">
        <v>158</v>
      </c>
      <c r="BM150" s="24" t="s">
        <v>583</v>
      </c>
    </row>
    <row r="151" spans="2:65" s="1" customFormat="1" ht="16.5" customHeight="1">
      <c r="B151" s="46"/>
      <c r="C151" s="233" t="s">
        <v>302</v>
      </c>
      <c r="D151" s="233" t="s">
        <v>153</v>
      </c>
      <c r="E151" s="234" t="s">
        <v>711</v>
      </c>
      <c r="F151" s="235" t="s">
        <v>712</v>
      </c>
      <c r="G151" s="236" t="s">
        <v>693</v>
      </c>
      <c r="H151" s="237">
        <v>15</v>
      </c>
      <c r="I151" s="238"/>
      <c r="J151" s="239">
        <f>ROUND(I151*H151,2)</f>
        <v>0</v>
      </c>
      <c r="K151" s="235" t="s">
        <v>21</v>
      </c>
      <c r="L151" s="72"/>
      <c r="M151" s="240" t="s">
        <v>21</v>
      </c>
      <c r="N151" s="241" t="s">
        <v>42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71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79</v>
      </c>
      <c r="BK151" s="244">
        <f>ROUND(I151*H151,2)</f>
        <v>0</v>
      </c>
      <c r="BL151" s="24" t="s">
        <v>158</v>
      </c>
      <c r="BM151" s="24" t="s">
        <v>591</v>
      </c>
    </row>
    <row r="152" spans="2:65" s="1" customFormat="1" ht="16.5" customHeight="1">
      <c r="B152" s="46"/>
      <c r="C152" s="259" t="s">
        <v>309</v>
      </c>
      <c r="D152" s="259" t="s">
        <v>189</v>
      </c>
      <c r="E152" s="260" t="s">
        <v>696</v>
      </c>
      <c r="F152" s="261" t="s">
        <v>697</v>
      </c>
      <c r="G152" s="262" t="s">
        <v>698</v>
      </c>
      <c r="H152" s="263">
        <v>63.3</v>
      </c>
      <c r="I152" s="264"/>
      <c r="J152" s="265">
        <f>ROUND(I152*H152,2)</f>
        <v>0</v>
      </c>
      <c r="K152" s="261" t="s">
        <v>21</v>
      </c>
      <c r="L152" s="266"/>
      <c r="M152" s="267" t="s">
        <v>21</v>
      </c>
      <c r="N152" s="268" t="s">
        <v>42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193</v>
      </c>
      <c r="AT152" s="24" t="s">
        <v>189</v>
      </c>
      <c r="AU152" s="24" t="s">
        <v>71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79</v>
      </c>
      <c r="BK152" s="244">
        <f>ROUND(I152*H152,2)</f>
        <v>0</v>
      </c>
      <c r="BL152" s="24" t="s">
        <v>158</v>
      </c>
      <c r="BM152" s="24" t="s">
        <v>604</v>
      </c>
    </row>
    <row r="153" spans="2:51" s="12" customFormat="1" ht="13.5">
      <c r="B153" s="248"/>
      <c r="C153" s="249"/>
      <c r="D153" s="245" t="s">
        <v>162</v>
      </c>
      <c r="E153" s="250" t="s">
        <v>21</v>
      </c>
      <c r="F153" s="251" t="s">
        <v>699</v>
      </c>
      <c r="G153" s="249"/>
      <c r="H153" s="252">
        <v>63.3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162</v>
      </c>
      <c r="AU153" s="258" t="s">
        <v>71</v>
      </c>
      <c r="AV153" s="12" t="s">
        <v>81</v>
      </c>
      <c r="AW153" s="12" t="s">
        <v>35</v>
      </c>
      <c r="AX153" s="12" t="s">
        <v>71</v>
      </c>
      <c r="AY153" s="258" t="s">
        <v>151</v>
      </c>
    </row>
    <row r="154" spans="2:51" s="14" customFormat="1" ht="13.5">
      <c r="B154" s="283"/>
      <c r="C154" s="284"/>
      <c r="D154" s="245" t="s">
        <v>162</v>
      </c>
      <c r="E154" s="285" t="s">
        <v>21</v>
      </c>
      <c r="F154" s="286" t="s">
        <v>430</v>
      </c>
      <c r="G154" s="284"/>
      <c r="H154" s="287">
        <v>63.3</v>
      </c>
      <c r="I154" s="288"/>
      <c r="J154" s="284"/>
      <c r="K154" s="284"/>
      <c r="L154" s="289"/>
      <c r="M154" s="290"/>
      <c r="N154" s="291"/>
      <c r="O154" s="291"/>
      <c r="P154" s="291"/>
      <c r="Q154" s="291"/>
      <c r="R154" s="291"/>
      <c r="S154" s="291"/>
      <c r="T154" s="292"/>
      <c r="AT154" s="293" t="s">
        <v>162</v>
      </c>
      <c r="AU154" s="293" t="s">
        <v>71</v>
      </c>
      <c r="AV154" s="14" t="s">
        <v>158</v>
      </c>
      <c r="AW154" s="14" t="s">
        <v>35</v>
      </c>
      <c r="AX154" s="14" t="s">
        <v>79</v>
      </c>
      <c r="AY154" s="293" t="s">
        <v>151</v>
      </c>
    </row>
    <row r="155" spans="2:65" s="1" customFormat="1" ht="16.5" customHeight="1">
      <c r="B155" s="46"/>
      <c r="C155" s="259" t="s">
        <v>317</v>
      </c>
      <c r="D155" s="259" t="s">
        <v>189</v>
      </c>
      <c r="E155" s="260" t="s">
        <v>700</v>
      </c>
      <c r="F155" s="261" t="s">
        <v>701</v>
      </c>
      <c r="G155" s="262" t="s">
        <v>698</v>
      </c>
      <c r="H155" s="263">
        <v>1200.45</v>
      </c>
      <c r="I155" s="264"/>
      <c r="J155" s="265">
        <f>ROUND(I155*H155,2)</f>
        <v>0</v>
      </c>
      <c r="K155" s="261" t="s">
        <v>21</v>
      </c>
      <c r="L155" s="266"/>
      <c r="M155" s="267" t="s">
        <v>21</v>
      </c>
      <c r="N155" s="268" t="s">
        <v>42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193</v>
      </c>
      <c r="AT155" s="24" t="s">
        <v>189</v>
      </c>
      <c r="AU155" s="24" t="s">
        <v>71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79</v>
      </c>
      <c r="BK155" s="244">
        <f>ROUND(I155*H155,2)</f>
        <v>0</v>
      </c>
      <c r="BL155" s="24" t="s">
        <v>158</v>
      </c>
      <c r="BM155" s="24" t="s">
        <v>618</v>
      </c>
    </row>
    <row r="156" spans="2:51" s="12" customFormat="1" ht="13.5">
      <c r="B156" s="248"/>
      <c r="C156" s="249"/>
      <c r="D156" s="245" t="s">
        <v>162</v>
      </c>
      <c r="E156" s="250" t="s">
        <v>21</v>
      </c>
      <c r="F156" s="251" t="s">
        <v>713</v>
      </c>
      <c r="G156" s="249"/>
      <c r="H156" s="252">
        <v>1200.45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162</v>
      </c>
      <c r="AU156" s="258" t="s">
        <v>71</v>
      </c>
      <c r="AV156" s="12" t="s">
        <v>81</v>
      </c>
      <c r="AW156" s="12" t="s">
        <v>35</v>
      </c>
      <c r="AX156" s="12" t="s">
        <v>71</v>
      </c>
      <c r="AY156" s="258" t="s">
        <v>151</v>
      </c>
    </row>
    <row r="157" spans="2:51" s="14" customFormat="1" ht="13.5">
      <c r="B157" s="283"/>
      <c r="C157" s="284"/>
      <c r="D157" s="245" t="s">
        <v>162</v>
      </c>
      <c r="E157" s="285" t="s">
        <v>21</v>
      </c>
      <c r="F157" s="286" t="s">
        <v>430</v>
      </c>
      <c r="G157" s="284"/>
      <c r="H157" s="287">
        <v>1200.45</v>
      </c>
      <c r="I157" s="288"/>
      <c r="J157" s="284"/>
      <c r="K157" s="284"/>
      <c r="L157" s="289"/>
      <c r="M157" s="290"/>
      <c r="N157" s="291"/>
      <c r="O157" s="291"/>
      <c r="P157" s="291"/>
      <c r="Q157" s="291"/>
      <c r="R157" s="291"/>
      <c r="S157" s="291"/>
      <c r="T157" s="292"/>
      <c r="AT157" s="293" t="s">
        <v>162</v>
      </c>
      <c r="AU157" s="293" t="s">
        <v>71</v>
      </c>
      <c r="AV157" s="14" t="s">
        <v>158</v>
      </c>
      <c r="AW157" s="14" t="s">
        <v>35</v>
      </c>
      <c r="AX157" s="14" t="s">
        <v>79</v>
      </c>
      <c r="AY157" s="293" t="s">
        <v>151</v>
      </c>
    </row>
    <row r="158" spans="2:65" s="1" customFormat="1" ht="16.5" customHeight="1">
      <c r="B158" s="46"/>
      <c r="C158" s="259" t="s">
        <v>324</v>
      </c>
      <c r="D158" s="259" t="s">
        <v>189</v>
      </c>
      <c r="E158" s="260" t="s">
        <v>706</v>
      </c>
      <c r="F158" s="261" t="s">
        <v>707</v>
      </c>
      <c r="G158" s="262" t="s">
        <v>693</v>
      </c>
      <c r="H158" s="263">
        <v>2.25</v>
      </c>
      <c r="I158" s="264"/>
      <c r="J158" s="265">
        <f>ROUND(I158*H158,2)</f>
        <v>0</v>
      </c>
      <c r="K158" s="261" t="s">
        <v>21</v>
      </c>
      <c r="L158" s="266"/>
      <c r="M158" s="267" t="s">
        <v>21</v>
      </c>
      <c r="N158" s="268" t="s">
        <v>42</v>
      </c>
      <c r="O158" s="47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AR158" s="24" t="s">
        <v>193</v>
      </c>
      <c r="AT158" s="24" t="s">
        <v>189</v>
      </c>
      <c r="AU158" s="24" t="s">
        <v>71</v>
      </c>
      <c r="AY158" s="24" t="s">
        <v>151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79</v>
      </c>
      <c r="BK158" s="244">
        <f>ROUND(I158*H158,2)</f>
        <v>0</v>
      </c>
      <c r="BL158" s="24" t="s">
        <v>158</v>
      </c>
      <c r="BM158" s="24" t="s">
        <v>624</v>
      </c>
    </row>
    <row r="159" spans="2:51" s="12" customFormat="1" ht="13.5">
      <c r="B159" s="248"/>
      <c r="C159" s="249"/>
      <c r="D159" s="245" t="s">
        <v>162</v>
      </c>
      <c r="E159" s="250" t="s">
        <v>21</v>
      </c>
      <c r="F159" s="251" t="s">
        <v>708</v>
      </c>
      <c r="G159" s="249"/>
      <c r="H159" s="252">
        <v>2.25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162</v>
      </c>
      <c r="AU159" s="258" t="s">
        <v>71</v>
      </c>
      <c r="AV159" s="12" t="s">
        <v>81</v>
      </c>
      <c r="AW159" s="12" t="s">
        <v>35</v>
      </c>
      <c r="AX159" s="12" t="s">
        <v>71</v>
      </c>
      <c r="AY159" s="258" t="s">
        <v>151</v>
      </c>
    </row>
    <row r="160" spans="2:51" s="14" customFormat="1" ht="13.5">
      <c r="B160" s="283"/>
      <c r="C160" s="284"/>
      <c r="D160" s="245" t="s">
        <v>162</v>
      </c>
      <c r="E160" s="285" t="s">
        <v>21</v>
      </c>
      <c r="F160" s="286" t="s">
        <v>430</v>
      </c>
      <c r="G160" s="284"/>
      <c r="H160" s="287">
        <v>2.25</v>
      </c>
      <c r="I160" s="288"/>
      <c r="J160" s="284"/>
      <c r="K160" s="284"/>
      <c r="L160" s="289"/>
      <c r="M160" s="290"/>
      <c r="N160" s="291"/>
      <c r="O160" s="291"/>
      <c r="P160" s="291"/>
      <c r="Q160" s="291"/>
      <c r="R160" s="291"/>
      <c r="S160" s="291"/>
      <c r="T160" s="292"/>
      <c r="AT160" s="293" t="s">
        <v>162</v>
      </c>
      <c r="AU160" s="293" t="s">
        <v>71</v>
      </c>
      <c r="AV160" s="14" t="s">
        <v>158</v>
      </c>
      <c r="AW160" s="14" t="s">
        <v>35</v>
      </c>
      <c r="AX160" s="14" t="s">
        <v>79</v>
      </c>
      <c r="AY160" s="293" t="s">
        <v>151</v>
      </c>
    </row>
    <row r="161" spans="2:65" s="1" customFormat="1" ht="16.5" customHeight="1">
      <c r="B161" s="46"/>
      <c r="C161" s="233" t="s">
        <v>328</v>
      </c>
      <c r="D161" s="233" t="s">
        <v>153</v>
      </c>
      <c r="E161" s="234" t="s">
        <v>939</v>
      </c>
      <c r="F161" s="235" t="s">
        <v>940</v>
      </c>
      <c r="G161" s="236" t="s">
        <v>693</v>
      </c>
      <c r="H161" s="237">
        <v>5</v>
      </c>
      <c r="I161" s="238"/>
      <c r="J161" s="239">
        <f>ROUND(I161*H161,2)</f>
        <v>0</v>
      </c>
      <c r="K161" s="235" t="s">
        <v>21</v>
      </c>
      <c r="L161" s="72"/>
      <c r="M161" s="240" t="s">
        <v>21</v>
      </c>
      <c r="N161" s="241" t="s">
        <v>42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71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79</v>
      </c>
      <c r="BK161" s="244">
        <f>ROUND(I161*H161,2)</f>
        <v>0</v>
      </c>
      <c r="BL161" s="24" t="s">
        <v>158</v>
      </c>
      <c r="BM161" s="24" t="s">
        <v>631</v>
      </c>
    </row>
    <row r="162" spans="2:65" s="1" customFormat="1" ht="16.5" customHeight="1">
      <c r="B162" s="46"/>
      <c r="C162" s="233" t="s">
        <v>333</v>
      </c>
      <c r="D162" s="233" t="s">
        <v>153</v>
      </c>
      <c r="E162" s="234" t="s">
        <v>168</v>
      </c>
      <c r="F162" s="235" t="s">
        <v>714</v>
      </c>
      <c r="G162" s="236" t="s">
        <v>687</v>
      </c>
      <c r="H162" s="237">
        <v>2</v>
      </c>
      <c r="I162" s="238"/>
      <c r="J162" s="239">
        <f>ROUND(I162*H162,2)</f>
        <v>0</v>
      </c>
      <c r="K162" s="235" t="s">
        <v>21</v>
      </c>
      <c r="L162" s="72"/>
      <c r="M162" s="240" t="s">
        <v>21</v>
      </c>
      <c r="N162" s="241" t="s">
        <v>42</v>
      </c>
      <c r="O162" s="47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AR162" s="24" t="s">
        <v>158</v>
      </c>
      <c r="AT162" s="24" t="s">
        <v>153</v>
      </c>
      <c r="AU162" s="24" t="s">
        <v>71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79</v>
      </c>
      <c r="BK162" s="244">
        <f>ROUND(I162*H162,2)</f>
        <v>0</v>
      </c>
      <c r="BL162" s="24" t="s">
        <v>158</v>
      </c>
      <c r="BM162" s="24" t="s">
        <v>639</v>
      </c>
    </row>
    <row r="163" spans="2:65" s="1" customFormat="1" ht="16.5" customHeight="1">
      <c r="B163" s="46"/>
      <c r="C163" s="233" t="s">
        <v>339</v>
      </c>
      <c r="D163" s="233" t="s">
        <v>153</v>
      </c>
      <c r="E163" s="234" t="s">
        <v>158</v>
      </c>
      <c r="F163" s="235" t="s">
        <v>715</v>
      </c>
      <c r="G163" s="236" t="s">
        <v>189</v>
      </c>
      <c r="H163" s="237">
        <v>100</v>
      </c>
      <c r="I163" s="238"/>
      <c r="J163" s="239">
        <f>ROUND(I163*H163,2)</f>
        <v>0</v>
      </c>
      <c r="K163" s="235" t="s">
        <v>21</v>
      </c>
      <c r="L163" s="72"/>
      <c r="M163" s="240" t="s">
        <v>21</v>
      </c>
      <c r="N163" s="241" t="s">
        <v>42</v>
      </c>
      <c r="O163" s="47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4" t="s">
        <v>158</v>
      </c>
      <c r="AT163" s="24" t="s">
        <v>153</v>
      </c>
      <c r="AU163" s="24" t="s">
        <v>71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79</v>
      </c>
      <c r="BK163" s="244">
        <f>ROUND(I163*H163,2)</f>
        <v>0</v>
      </c>
      <c r="BL163" s="24" t="s">
        <v>158</v>
      </c>
      <c r="BM163" s="24" t="s">
        <v>649</v>
      </c>
    </row>
    <row r="164" spans="2:65" s="1" customFormat="1" ht="16.5" customHeight="1">
      <c r="B164" s="46"/>
      <c r="C164" s="259" t="s">
        <v>343</v>
      </c>
      <c r="D164" s="259" t="s">
        <v>189</v>
      </c>
      <c r="E164" s="260" t="s">
        <v>883</v>
      </c>
      <c r="F164" s="261" t="s">
        <v>884</v>
      </c>
      <c r="G164" s="262" t="s">
        <v>687</v>
      </c>
      <c r="H164" s="263">
        <v>1</v>
      </c>
      <c r="I164" s="264"/>
      <c r="J164" s="265">
        <f>ROUND(I164*H164,2)</f>
        <v>0</v>
      </c>
      <c r="K164" s="261" t="s">
        <v>21</v>
      </c>
      <c r="L164" s="266"/>
      <c r="M164" s="267" t="s">
        <v>21</v>
      </c>
      <c r="N164" s="268" t="s">
        <v>42</v>
      </c>
      <c r="O164" s="47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AR164" s="24" t="s">
        <v>193</v>
      </c>
      <c r="AT164" s="24" t="s">
        <v>189</v>
      </c>
      <c r="AU164" s="24" t="s">
        <v>71</v>
      </c>
      <c r="AY164" s="24" t="s">
        <v>151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24" t="s">
        <v>79</v>
      </c>
      <c r="BK164" s="244">
        <f>ROUND(I164*H164,2)</f>
        <v>0</v>
      </c>
      <c r="BL164" s="24" t="s">
        <v>158</v>
      </c>
      <c r="BM164" s="24" t="s">
        <v>660</v>
      </c>
    </row>
    <row r="165" spans="2:65" s="1" customFormat="1" ht="16.5" customHeight="1">
      <c r="B165" s="46"/>
      <c r="C165" s="233" t="s">
        <v>494</v>
      </c>
      <c r="D165" s="233" t="s">
        <v>153</v>
      </c>
      <c r="E165" s="234" t="s">
        <v>924</v>
      </c>
      <c r="F165" s="235" t="s">
        <v>925</v>
      </c>
      <c r="G165" s="236" t="s">
        <v>727</v>
      </c>
      <c r="H165" s="237">
        <v>1</v>
      </c>
      <c r="I165" s="238"/>
      <c r="J165" s="239">
        <f>ROUND(I165*H165,2)</f>
        <v>0</v>
      </c>
      <c r="K165" s="235" t="s">
        <v>21</v>
      </c>
      <c r="L165" s="72"/>
      <c r="M165" s="240" t="s">
        <v>21</v>
      </c>
      <c r="N165" s="241" t="s">
        <v>42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71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79</v>
      </c>
      <c r="BK165" s="244">
        <f>ROUND(I165*H165,2)</f>
        <v>0</v>
      </c>
      <c r="BL165" s="24" t="s">
        <v>158</v>
      </c>
      <c r="BM165" s="24" t="s">
        <v>664</v>
      </c>
    </row>
    <row r="166" spans="2:65" s="1" customFormat="1" ht="16.5" customHeight="1">
      <c r="B166" s="46"/>
      <c r="C166" s="233" t="s">
        <v>498</v>
      </c>
      <c r="D166" s="233" t="s">
        <v>153</v>
      </c>
      <c r="E166" s="234" t="s">
        <v>926</v>
      </c>
      <c r="F166" s="235" t="s">
        <v>927</v>
      </c>
      <c r="G166" s="236" t="s">
        <v>727</v>
      </c>
      <c r="H166" s="237">
        <v>1</v>
      </c>
      <c r="I166" s="238"/>
      <c r="J166" s="239">
        <f>ROUND(I166*H166,2)</f>
        <v>0</v>
      </c>
      <c r="K166" s="235" t="s">
        <v>21</v>
      </c>
      <c r="L166" s="72"/>
      <c r="M166" s="240" t="s">
        <v>21</v>
      </c>
      <c r="N166" s="241" t="s">
        <v>42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71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79</v>
      </c>
      <c r="BK166" s="244">
        <f>ROUND(I166*H166,2)</f>
        <v>0</v>
      </c>
      <c r="BL166" s="24" t="s">
        <v>158</v>
      </c>
      <c r="BM166" s="24" t="s">
        <v>669</v>
      </c>
    </row>
    <row r="167" spans="2:65" s="1" customFormat="1" ht="16.5" customHeight="1">
      <c r="B167" s="46"/>
      <c r="C167" s="233" t="s">
        <v>502</v>
      </c>
      <c r="D167" s="233" t="s">
        <v>153</v>
      </c>
      <c r="E167" s="234" t="s">
        <v>716</v>
      </c>
      <c r="F167" s="235" t="s">
        <v>717</v>
      </c>
      <c r="G167" s="236" t="s">
        <v>189</v>
      </c>
      <c r="H167" s="237">
        <v>30</v>
      </c>
      <c r="I167" s="238"/>
      <c r="J167" s="239">
        <f>ROUND(I167*H167,2)</f>
        <v>0</v>
      </c>
      <c r="K167" s="235" t="s">
        <v>21</v>
      </c>
      <c r="L167" s="72"/>
      <c r="M167" s="240" t="s">
        <v>21</v>
      </c>
      <c r="N167" s="241" t="s">
        <v>42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71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79</v>
      </c>
      <c r="BK167" s="244">
        <f>ROUND(I167*H167,2)</f>
        <v>0</v>
      </c>
      <c r="BL167" s="24" t="s">
        <v>158</v>
      </c>
      <c r="BM167" s="24" t="s">
        <v>679</v>
      </c>
    </row>
    <row r="168" spans="2:65" s="1" customFormat="1" ht="16.5" customHeight="1">
      <c r="B168" s="46"/>
      <c r="C168" s="259" t="s">
        <v>506</v>
      </c>
      <c r="D168" s="259" t="s">
        <v>189</v>
      </c>
      <c r="E168" s="260" t="s">
        <v>718</v>
      </c>
      <c r="F168" s="261" t="s">
        <v>719</v>
      </c>
      <c r="G168" s="262" t="s">
        <v>189</v>
      </c>
      <c r="H168" s="263">
        <v>31.5</v>
      </c>
      <c r="I168" s="264"/>
      <c r="J168" s="265">
        <f>ROUND(I168*H168,2)</f>
        <v>0</v>
      </c>
      <c r="K168" s="261" t="s">
        <v>21</v>
      </c>
      <c r="L168" s="266"/>
      <c r="M168" s="267" t="s">
        <v>21</v>
      </c>
      <c r="N168" s="268" t="s">
        <v>42</v>
      </c>
      <c r="O168" s="47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24" t="s">
        <v>193</v>
      </c>
      <c r="AT168" s="24" t="s">
        <v>189</v>
      </c>
      <c r="AU168" s="24" t="s">
        <v>71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79</v>
      </c>
      <c r="BK168" s="244">
        <f>ROUND(I168*H168,2)</f>
        <v>0</v>
      </c>
      <c r="BL168" s="24" t="s">
        <v>158</v>
      </c>
      <c r="BM168" s="24" t="s">
        <v>773</v>
      </c>
    </row>
    <row r="169" spans="2:51" s="12" customFormat="1" ht="13.5">
      <c r="B169" s="248"/>
      <c r="C169" s="249"/>
      <c r="D169" s="245" t="s">
        <v>162</v>
      </c>
      <c r="E169" s="250" t="s">
        <v>21</v>
      </c>
      <c r="F169" s="251" t="s">
        <v>720</v>
      </c>
      <c r="G169" s="249"/>
      <c r="H169" s="252">
        <v>31.5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162</v>
      </c>
      <c r="AU169" s="258" t="s">
        <v>71</v>
      </c>
      <c r="AV169" s="12" t="s">
        <v>81</v>
      </c>
      <c r="AW169" s="12" t="s">
        <v>35</v>
      </c>
      <c r="AX169" s="12" t="s">
        <v>71</v>
      </c>
      <c r="AY169" s="258" t="s">
        <v>151</v>
      </c>
    </row>
    <row r="170" spans="2:51" s="14" customFormat="1" ht="13.5">
      <c r="B170" s="283"/>
      <c r="C170" s="284"/>
      <c r="D170" s="245" t="s">
        <v>162</v>
      </c>
      <c r="E170" s="285" t="s">
        <v>21</v>
      </c>
      <c r="F170" s="286" t="s">
        <v>430</v>
      </c>
      <c r="G170" s="284"/>
      <c r="H170" s="287">
        <v>31.5</v>
      </c>
      <c r="I170" s="288"/>
      <c r="J170" s="284"/>
      <c r="K170" s="284"/>
      <c r="L170" s="289"/>
      <c r="M170" s="290"/>
      <c r="N170" s="291"/>
      <c r="O170" s="291"/>
      <c r="P170" s="291"/>
      <c r="Q170" s="291"/>
      <c r="R170" s="291"/>
      <c r="S170" s="291"/>
      <c r="T170" s="292"/>
      <c r="AT170" s="293" t="s">
        <v>162</v>
      </c>
      <c r="AU170" s="293" t="s">
        <v>71</v>
      </c>
      <c r="AV170" s="14" t="s">
        <v>158</v>
      </c>
      <c r="AW170" s="14" t="s">
        <v>35</v>
      </c>
      <c r="AX170" s="14" t="s">
        <v>79</v>
      </c>
      <c r="AY170" s="293" t="s">
        <v>151</v>
      </c>
    </row>
    <row r="171" spans="2:65" s="1" customFormat="1" ht="16.5" customHeight="1">
      <c r="B171" s="46"/>
      <c r="C171" s="233" t="s">
        <v>510</v>
      </c>
      <c r="D171" s="233" t="s">
        <v>153</v>
      </c>
      <c r="E171" s="234" t="s">
        <v>721</v>
      </c>
      <c r="F171" s="235" t="s">
        <v>722</v>
      </c>
      <c r="G171" s="236" t="s">
        <v>687</v>
      </c>
      <c r="H171" s="237">
        <v>18</v>
      </c>
      <c r="I171" s="238"/>
      <c r="J171" s="239">
        <f>ROUND(I171*H171,2)</f>
        <v>0</v>
      </c>
      <c r="K171" s="235" t="s">
        <v>21</v>
      </c>
      <c r="L171" s="72"/>
      <c r="M171" s="240" t="s">
        <v>21</v>
      </c>
      <c r="N171" s="241" t="s">
        <v>42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71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79</v>
      </c>
      <c r="BK171" s="244">
        <f>ROUND(I171*H171,2)</f>
        <v>0</v>
      </c>
      <c r="BL171" s="24" t="s">
        <v>158</v>
      </c>
      <c r="BM171" s="24" t="s">
        <v>777</v>
      </c>
    </row>
    <row r="172" spans="2:65" s="1" customFormat="1" ht="16.5" customHeight="1">
      <c r="B172" s="46"/>
      <c r="C172" s="233" t="s">
        <v>514</v>
      </c>
      <c r="D172" s="233" t="s">
        <v>153</v>
      </c>
      <c r="E172" s="234" t="s">
        <v>723</v>
      </c>
      <c r="F172" s="235" t="s">
        <v>724</v>
      </c>
      <c r="G172" s="236" t="s">
        <v>687</v>
      </c>
      <c r="H172" s="237">
        <v>16</v>
      </c>
      <c r="I172" s="238"/>
      <c r="J172" s="239">
        <f>ROUND(I172*H172,2)</f>
        <v>0</v>
      </c>
      <c r="K172" s="235" t="s">
        <v>21</v>
      </c>
      <c r="L172" s="72"/>
      <c r="M172" s="240" t="s">
        <v>21</v>
      </c>
      <c r="N172" s="241" t="s">
        <v>42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158</v>
      </c>
      <c r="AT172" s="24" t="s">
        <v>153</v>
      </c>
      <c r="AU172" s="24" t="s">
        <v>71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79</v>
      </c>
      <c r="BK172" s="244">
        <f>ROUND(I172*H172,2)</f>
        <v>0</v>
      </c>
      <c r="BL172" s="24" t="s">
        <v>158</v>
      </c>
      <c r="BM172" s="24" t="s">
        <v>780</v>
      </c>
    </row>
    <row r="173" spans="2:65" s="1" customFormat="1" ht="16.5" customHeight="1">
      <c r="B173" s="46"/>
      <c r="C173" s="233" t="s">
        <v>518</v>
      </c>
      <c r="D173" s="233" t="s">
        <v>153</v>
      </c>
      <c r="E173" s="234" t="s">
        <v>725</v>
      </c>
      <c r="F173" s="235" t="s">
        <v>726</v>
      </c>
      <c r="G173" s="236" t="s">
        <v>727</v>
      </c>
      <c r="H173" s="237">
        <v>1</v>
      </c>
      <c r="I173" s="238"/>
      <c r="J173" s="239">
        <f>ROUND(I173*H173,2)</f>
        <v>0</v>
      </c>
      <c r="K173" s="235" t="s">
        <v>21</v>
      </c>
      <c r="L173" s="72"/>
      <c r="M173" s="240" t="s">
        <v>21</v>
      </c>
      <c r="N173" s="241" t="s">
        <v>42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71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79</v>
      </c>
      <c r="BK173" s="244">
        <f>ROUND(I173*H173,2)</f>
        <v>0</v>
      </c>
      <c r="BL173" s="24" t="s">
        <v>158</v>
      </c>
      <c r="BM173" s="24" t="s">
        <v>783</v>
      </c>
    </row>
    <row r="174" spans="2:65" s="1" customFormat="1" ht="16.5" customHeight="1">
      <c r="B174" s="46"/>
      <c r="C174" s="233" t="s">
        <v>522</v>
      </c>
      <c r="D174" s="233" t="s">
        <v>153</v>
      </c>
      <c r="E174" s="234" t="s">
        <v>728</v>
      </c>
      <c r="F174" s="235" t="s">
        <v>729</v>
      </c>
      <c r="G174" s="236" t="s">
        <v>727</v>
      </c>
      <c r="H174" s="237">
        <v>0.5</v>
      </c>
      <c r="I174" s="238"/>
      <c r="J174" s="239">
        <f>ROUND(I174*H174,2)</f>
        <v>0</v>
      </c>
      <c r="K174" s="235" t="s">
        <v>21</v>
      </c>
      <c r="L174" s="72"/>
      <c r="M174" s="240" t="s">
        <v>21</v>
      </c>
      <c r="N174" s="241" t="s">
        <v>42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158</v>
      </c>
      <c r="AT174" s="24" t="s">
        <v>153</v>
      </c>
      <c r="AU174" s="24" t="s">
        <v>71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786</v>
      </c>
    </row>
    <row r="175" spans="2:65" s="1" customFormat="1" ht="16.5" customHeight="1">
      <c r="B175" s="46"/>
      <c r="C175" s="259" t="s">
        <v>526</v>
      </c>
      <c r="D175" s="259" t="s">
        <v>189</v>
      </c>
      <c r="E175" s="260" t="s">
        <v>730</v>
      </c>
      <c r="F175" s="261" t="s">
        <v>731</v>
      </c>
      <c r="G175" s="262" t="s">
        <v>687</v>
      </c>
      <c r="H175" s="263">
        <v>1</v>
      </c>
      <c r="I175" s="264"/>
      <c r="J175" s="265">
        <f>ROUND(I175*H175,2)</f>
        <v>0</v>
      </c>
      <c r="K175" s="261" t="s">
        <v>21</v>
      </c>
      <c r="L175" s="266"/>
      <c r="M175" s="267" t="s">
        <v>21</v>
      </c>
      <c r="N175" s="268" t="s">
        <v>42</v>
      </c>
      <c r="O175" s="47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AR175" s="24" t="s">
        <v>193</v>
      </c>
      <c r="AT175" s="24" t="s">
        <v>189</v>
      </c>
      <c r="AU175" s="24" t="s">
        <v>71</v>
      </c>
      <c r="AY175" s="24" t="s">
        <v>151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79</v>
      </c>
      <c r="BK175" s="244">
        <f>ROUND(I175*H175,2)</f>
        <v>0</v>
      </c>
      <c r="BL175" s="24" t="s">
        <v>158</v>
      </c>
      <c r="BM175" s="24" t="s">
        <v>789</v>
      </c>
    </row>
    <row r="176" spans="2:65" s="1" customFormat="1" ht="16.5" customHeight="1">
      <c r="B176" s="46"/>
      <c r="C176" s="259" t="s">
        <v>530</v>
      </c>
      <c r="D176" s="259" t="s">
        <v>189</v>
      </c>
      <c r="E176" s="260" t="s">
        <v>732</v>
      </c>
      <c r="F176" s="261" t="s">
        <v>733</v>
      </c>
      <c r="G176" s="262" t="s">
        <v>687</v>
      </c>
      <c r="H176" s="263">
        <v>1</v>
      </c>
      <c r="I176" s="264"/>
      <c r="J176" s="265">
        <f>ROUND(I176*H176,2)</f>
        <v>0</v>
      </c>
      <c r="K176" s="261" t="s">
        <v>21</v>
      </c>
      <c r="L176" s="266"/>
      <c r="M176" s="267" t="s">
        <v>21</v>
      </c>
      <c r="N176" s="268" t="s">
        <v>42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193</v>
      </c>
      <c r="AT176" s="24" t="s">
        <v>189</v>
      </c>
      <c r="AU176" s="24" t="s">
        <v>71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79</v>
      </c>
      <c r="BK176" s="244">
        <f>ROUND(I176*H176,2)</f>
        <v>0</v>
      </c>
      <c r="BL176" s="24" t="s">
        <v>158</v>
      </c>
      <c r="BM176" s="24" t="s">
        <v>793</v>
      </c>
    </row>
    <row r="177" spans="2:65" s="1" customFormat="1" ht="16.5" customHeight="1">
      <c r="B177" s="46"/>
      <c r="C177" s="259" t="s">
        <v>534</v>
      </c>
      <c r="D177" s="259" t="s">
        <v>189</v>
      </c>
      <c r="E177" s="260" t="s">
        <v>1028</v>
      </c>
      <c r="F177" s="261" t="s">
        <v>1029</v>
      </c>
      <c r="G177" s="262" t="s">
        <v>687</v>
      </c>
      <c r="H177" s="263">
        <v>1</v>
      </c>
      <c r="I177" s="264"/>
      <c r="J177" s="265">
        <f>ROUND(I177*H177,2)</f>
        <v>0</v>
      </c>
      <c r="K177" s="261" t="s">
        <v>21</v>
      </c>
      <c r="L177" s="266"/>
      <c r="M177" s="267" t="s">
        <v>21</v>
      </c>
      <c r="N177" s="268" t="s">
        <v>42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193</v>
      </c>
      <c r="AT177" s="24" t="s">
        <v>189</v>
      </c>
      <c r="AU177" s="24" t="s">
        <v>71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79</v>
      </c>
      <c r="BK177" s="244">
        <f>ROUND(I177*H177,2)</f>
        <v>0</v>
      </c>
      <c r="BL177" s="24" t="s">
        <v>158</v>
      </c>
      <c r="BM177" s="24" t="s">
        <v>796</v>
      </c>
    </row>
    <row r="178" spans="2:47" s="1" customFormat="1" ht="13.5">
      <c r="B178" s="46"/>
      <c r="C178" s="74"/>
      <c r="D178" s="245" t="s">
        <v>160</v>
      </c>
      <c r="E178" s="74"/>
      <c r="F178" s="246" t="s">
        <v>1030</v>
      </c>
      <c r="G178" s="74"/>
      <c r="H178" s="74"/>
      <c r="I178" s="203"/>
      <c r="J178" s="74"/>
      <c r="K178" s="74"/>
      <c r="L178" s="72"/>
      <c r="M178" s="247"/>
      <c r="N178" s="47"/>
      <c r="O178" s="47"/>
      <c r="P178" s="47"/>
      <c r="Q178" s="47"/>
      <c r="R178" s="47"/>
      <c r="S178" s="47"/>
      <c r="T178" s="95"/>
      <c r="AT178" s="24" t="s">
        <v>160</v>
      </c>
      <c r="AU178" s="24" t="s">
        <v>71</v>
      </c>
    </row>
    <row r="179" spans="2:65" s="1" customFormat="1" ht="16.5" customHeight="1">
      <c r="B179" s="46"/>
      <c r="C179" s="259" t="s">
        <v>538</v>
      </c>
      <c r="D179" s="259" t="s">
        <v>189</v>
      </c>
      <c r="E179" s="260" t="s">
        <v>1031</v>
      </c>
      <c r="F179" s="261" t="s">
        <v>1032</v>
      </c>
      <c r="G179" s="262" t="s">
        <v>687</v>
      </c>
      <c r="H179" s="263">
        <v>1</v>
      </c>
      <c r="I179" s="264"/>
      <c r="J179" s="265">
        <f>ROUND(I179*H179,2)</f>
        <v>0</v>
      </c>
      <c r="K179" s="261" t="s">
        <v>21</v>
      </c>
      <c r="L179" s="266"/>
      <c r="M179" s="267" t="s">
        <v>21</v>
      </c>
      <c r="N179" s="268" t="s">
        <v>42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193</v>
      </c>
      <c r="AT179" s="24" t="s">
        <v>189</v>
      </c>
      <c r="AU179" s="24" t="s">
        <v>71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79</v>
      </c>
      <c r="BK179" s="244">
        <f>ROUND(I179*H179,2)</f>
        <v>0</v>
      </c>
      <c r="BL179" s="24" t="s">
        <v>158</v>
      </c>
      <c r="BM179" s="24" t="s">
        <v>800</v>
      </c>
    </row>
    <row r="180" spans="2:65" s="1" customFormat="1" ht="16.5" customHeight="1">
      <c r="B180" s="46"/>
      <c r="C180" s="259" t="s">
        <v>542</v>
      </c>
      <c r="D180" s="259" t="s">
        <v>189</v>
      </c>
      <c r="E180" s="260" t="s">
        <v>1033</v>
      </c>
      <c r="F180" s="261" t="s">
        <v>1034</v>
      </c>
      <c r="G180" s="262" t="s">
        <v>687</v>
      </c>
      <c r="H180" s="263">
        <v>1</v>
      </c>
      <c r="I180" s="264"/>
      <c r="J180" s="265">
        <f>ROUND(I180*H180,2)</f>
        <v>0</v>
      </c>
      <c r="K180" s="261" t="s">
        <v>21</v>
      </c>
      <c r="L180" s="266"/>
      <c r="M180" s="267" t="s">
        <v>21</v>
      </c>
      <c r="N180" s="268" t="s">
        <v>42</v>
      </c>
      <c r="O180" s="47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AR180" s="24" t="s">
        <v>193</v>
      </c>
      <c r="AT180" s="24" t="s">
        <v>189</v>
      </c>
      <c r="AU180" s="24" t="s">
        <v>71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79</v>
      </c>
      <c r="BK180" s="244">
        <f>ROUND(I180*H180,2)</f>
        <v>0</v>
      </c>
      <c r="BL180" s="24" t="s">
        <v>158</v>
      </c>
      <c r="BM180" s="24" t="s">
        <v>805</v>
      </c>
    </row>
    <row r="181" spans="2:47" s="1" customFormat="1" ht="13.5">
      <c r="B181" s="46"/>
      <c r="C181" s="74"/>
      <c r="D181" s="245" t="s">
        <v>160</v>
      </c>
      <c r="E181" s="74"/>
      <c r="F181" s="246" t="s">
        <v>736</v>
      </c>
      <c r="G181" s="74"/>
      <c r="H181" s="74"/>
      <c r="I181" s="203"/>
      <c r="J181" s="74"/>
      <c r="K181" s="74"/>
      <c r="L181" s="72"/>
      <c r="M181" s="247"/>
      <c r="N181" s="47"/>
      <c r="O181" s="47"/>
      <c r="P181" s="47"/>
      <c r="Q181" s="47"/>
      <c r="R181" s="47"/>
      <c r="S181" s="47"/>
      <c r="T181" s="95"/>
      <c r="AT181" s="24" t="s">
        <v>160</v>
      </c>
      <c r="AU181" s="24" t="s">
        <v>71</v>
      </c>
    </row>
    <row r="182" spans="2:65" s="1" customFormat="1" ht="16.5" customHeight="1">
      <c r="B182" s="46"/>
      <c r="C182" s="259" t="s">
        <v>546</v>
      </c>
      <c r="D182" s="259" t="s">
        <v>189</v>
      </c>
      <c r="E182" s="260" t="s">
        <v>964</v>
      </c>
      <c r="F182" s="261" t="s">
        <v>965</v>
      </c>
      <c r="G182" s="262" t="s">
        <v>687</v>
      </c>
      <c r="H182" s="263">
        <v>1</v>
      </c>
      <c r="I182" s="264"/>
      <c r="J182" s="265">
        <f>ROUND(I182*H182,2)</f>
        <v>0</v>
      </c>
      <c r="K182" s="261" t="s">
        <v>21</v>
      </c>
      <c r="L182" s="266"/>
      <c r="M182" s="267" t="s">
        <v>21</v>
      </c>
      <c r="N182" s="268" t="s">
        <v>42</v>
      </c>
      <c r="O182" s="47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AR182" s="24" t="s">
        <v>193</v>
      </c>
      <c r="AT182" s="24" t="s">
        <v>189</v>
      </c>
      <c r="AU182" s="24" t="s">
        <v>71</v>
      </c>
      <c r="AY182" s="24" t="s">
        <v>151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4" t="s">
        <v>79</v>
      </c>
      <c r="BK182" s="244">
        <f>ROUND(I182*H182,2)</f>
        <v>0</v>
      </c>
      <c r="BL182" s="24" t="s">
        <v>158</v>
      </c>
      <c r="BM182" s="24" t="s">
        <v>808</v>
      </c>
    </row>
    <row r="183" spans="2:65" s="1" customFormat="1" ht="16.5" customHeight="1">
      <c r="B183" s="46"/>
      <c r="C183" s="259" t="s">
        <v>550</v>
      </c>
      <c r="D183" s="259" t="s">
        <v>189</v>
      </c>
      <c r="E183" s="260" t="s">
        <v>739</v>
      </c>
      <c r="F183" s="261" t="s">
        <v>740</v>
      </c>
      <c r="G183" s="262" t="s">
        <v>687</v>
      </c>
      <c r="H183" s="263">
        <v>1</v>
      </c>
      <c r="I183" s="264"/>
      <c r="J183" s="265">
        <f>ROUND(I183*H183,2)</f>
        <v>0</v>
      </c>
      <c r="K183" s="261" t="s">
        <v>21</v>
      </c>
      <c r="L183" s="266"/>
      <c r="M183" s="267" t="s">
        <v>21</v>
      </c>
      <c r="N183" s="268" t="s">
        <v>42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193</v>
      </c>
      <c r="AT183" s="24" t="s">
        <v>189</v>
      </c>
      <c r="AU183" s="24" t="s">
        <v>71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79</v>
      </c>
      <c r="BK183" s="244">
        <f>ROUND(I183*H183,2)</f>
        <v>0</v>
      </c>
      <c r="BL183" s="24" t="s">
        <v>158</v>
      </c>
      <c r="BM183" s="24" t="s">
        <v>812</v>
      </c>
    </row>
    <row r="184" spans="2:47" s="1" customFormat="1" ht="13.5">
      <c r="B184" s="46"/>
      <c r="C184" s="74"/>
      <c r="D184" s="245" t="s">
        <v>160</v>
      </c>
      <c r="E184" s="74"/>
      <c r="F184" s="246" t="s">
        <v>741</v>
      </c>
      <c r="G184" s="74"/>
      <c r="H184" s="74"/>
      <c r="I184" s="203"/>
      <c r="J184" s="74"/>
      <c r="K184" s="74"/>
      <c r="L184" s="72"/>
      <c r="M184" s="247"/>
      <c r="N184" s="47"/>
      <c r="O184" s="47"/>
      <c r="P184" s="47"/>
      <c r="Q184" s="47"/>
      <c r="R184" s="47"/>
      <c r="S184" s="47"/>
      <c r="T184" s="95"/>
      <c r="AT184" s="24" t="s">
        <v>160</v>
      </c>
      <c r="AU184" s="24" t="s">
        <v>71</v>
      </c>
    </row>
    <row r="185" spans="2:65" s="1" customFormat="1" ht="16.5" customHeight="1">
      <c r="B185" s="46"/>
      <c r="C185" s="233" t="s">
        <v>553</v>
      </c>
      <c r="D185" s="233" t="s">
        <v>153</v>
      </c>
      <c r="E185" s="234" t="s">
        <v>742</v>
      </c>
      <c r="F185" s="235" t="s">
        <v>743</v>
      </c>
      <c r="G185" s="236" t="s">
        <v>687</v>
      </c>
      <c r="H185" s="237">
        <v>4</v>
      </c>
      <c r="I185" s="238"/>
      <c r="J185" s="239">
        <f>ROUND(I185*H185,2)</f>
        <v>0</v>
      </c>
      <c r="K185" s="235" t="s">
        <v>21</v>
      </c>
      <c r="L185" s="72"/>
      <c r="M185" s="240" t="s">
        <v>21</v>
      </c>
      <c r="N185" s="241" t="s">
        <v>42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71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79</v>
      </c>
      <c r="BK185" s="244">
        <f>ROUND(I185*H185,2)</f>
        <v>0</v>
      </c>
      <c r="BL185" s="24" t="s">
        <v>158</v>
      </c>
      <c r="BM185" s="24" t="s">
        <v>815</v>
      </c>
    </row>
    <row r="186" spans="2:65" s="1" customFormat="1" ht="16.5" customHeight="1">
      <c r="B186" s="46"/>
      <c r="C186" s="233" t="s">
        <v>560</v>
      </c>
      <c r="D186" s="233" t="s">
        <v>153</v>
      </c>
      <c r="E186" s="234" t="s">
        <v>744</v>
      </c>
      <c r="F186" s="235" t="s">
        <v>745</v>
      </c>
      <c r="G186" s="236" t="s">
        <v>727</v>
      </c>
      <c r="H186" s="237">
        <v>3</v>
      </c>
      <c r="I186" s="238"/>
      <c r="J186" s="239">
        <f>ROUND(I186*H186,2)</f>
        <v>0</v>
      </c>
      <c r="K186" s="235" t="s">
        <v>21</v>
      </c>
      <c r="L186" s="72"/>
      <c r="M186" s="240" t="s">
        <v>21</v>
      </c>
      <c r="N186" s="241" t="s">
        <v>42</v>
      </c>
      <c r="O186" s="47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AR186" s="24" t="s">
        <v>158</v>
      </c>
      <c r="AT186" s="24" t="s">
        <v>153</v>
      </c>
      <c r="AU186" s="24" t="s">
        <v>71</v>
      </c>
      <c r="AY186" s="24" t="s">
        <v>151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4" t="s">
        <v>79</v>
      </c>
      <c r="BK186" s="244">
        <f>ROUND(I186*H186,2)</f>
        <v>0</v>
      </c>
      <c r="BL186" s="24" t="s">
        <v>158</v>
      </c>
      <c r="BM186" s="24" t="s">
        <v>818</v>
      </c>
    </row>
    <row r="187" spans="2:65" s="1" customFormat="1" ht="16.5" customHeight="1">
      <c r="B187" s="46"/>
      <c r="C187" s="233" t="s">
        <v>565</v>
      </c>
      <c r="D187" s="233" t="s">
        <v>153</v>
      </c>
      <c r="E187" s="234" t="s">
        <v>746</v>
      </c>
      <c r="F187" s="235" t="s">
        <v>747</v>
      </c>
      <c r="G187" s="236" t="s">
        <v>189</v>
      </c>
      <c r="H187" s="237">
        <v>20</v>
      </c>
      <c r="I187" s="238"/>
      <c r="J187" s="239">
        <f>ROUND(I187*H187,2)</f>
        <v>0</v>
      </c>
      <c r="K187" s="235" t="s">
        <v>21</v>
      </c>
      <c r="L187" s="72"/>
      <c r="M187" s="240" t="s">
        <v>21</v>
      </c>
      <c r="N187" s="241" t="s">
        <v>42</v>
      </c>
      <c r="O187" s="47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AR187" s="24" t="s">
        <v>158</v>
      </c>
      <c r="AT187" s="24" t="s">
        <v>153</v>
      </c>
      <c r="AU187" s="24" t="s">
        <v>71</v>
      </c>
      <c r="AY187" s="24" t="s">
        <v>151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79</v>
      </c>
      <c r="BK187" s="244">
        <f>ROUND(I187*H187,2)</f>
        <v>0</v>
      </c>
      <c r="BL187" s="24" t="s">
        <v>158</v>
      </c>
      <c r="BM187" s="24" t="s">
        <v>821</v>
      </c>
    </row>
    <row r="188" spans="2:65" s="1" customFormat="1" ht="16.5" customHeight="1">
      <c r="B188" s="46"/>
      <c r="C188" s="259" t="s">
        <v>570</v>
      </c>
      <c r="D188" s="259" t="s">
        <v>189</v>
      </c>
      <c r="E188" s="260" t="s">
        <v>748</v>
      </c>
      <c r="F188" s="261" t="s">
        <v>749</v>
      </c>
      <c r="G188" s="262" t="s">
        <v>189</v>
      </c>
      <c r="H188" s="263">
        <v>21</v>
      </c>
      <c r="I188" s="264"/>
      <c r="J188" s="265">
        <f>ROUND(I188*H188,2)</f>
        <v>0</v>
      </c>
      <c r="K188" s="261" t="s">
        <v>21</v>
      </c>
      <c r="L188" s="266"/>
      <c r="M188" s="267" t="s">
        <v>21</v>
      </c>
      <c r="N188" s="268" t="s">
        <v>42</v>
      </c>
      <c r="O188" s="47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AR188" s="24" t="s">
        <v>193</v>
      </c>
      <c r="AT188" s="24" t="s">
        <v>189</v>
      </c>
      <c r="AU188" s="24" t="s">
        <v>71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79</v>
      </c>
      <c r="BK188" s="244">
        <f>ROUND(I188*H188,2)</f>
        <v>0</v>
      </c>
      <c r="BL188" s="24" t="s">
        <v>158</v>
      </c>
      <c r="BM188" s="24" t="s">
        <v>824</v>
      </c>
    </row>
    <row r="189" spans="2:51" s="12" customFormat="1" ht="13.5">
      <c r="B189" s="248"/>
      <c r="C189" s="249"/>
      <c r="D189" s="245" t="s">
        <v>162</v>
      </c>
      <c r="E189" s="250" t="s">
        <v>21</v>
      </c>
      <c r="F189" s="251" t="s">
        <v>885</v>
      </c>
      <c r="G189" s="249"/>
      <c r="H189" s="252">
        <v>21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162</v>
      </c>
      <c r="AU189" s="258" t="s">
        <v>71</v>
      </c>
      <c r="AV189" s="12" t="s">
        <v>81</v>
      </c>
      <c r="AW189" s="12" t="s">
        <v>35</v>
      </c>
      <c r="AX189" s="12" t="s">
        <v>71</v>
      </c>
      <c r="AY189" s="258" t="s">
        <v>151</v>
      </c>
    </row>
    <row r="190" spans="2:51" s="14" customFormat="1" ht="13.5">
      <c r="B190" s="283"/>
      <c r="C190" s="284"/>
      <c r="D190" s="245" t="s">
        <v>162</v>
      </c>
      <c r="E190" s="285" t="s">
        <v>21</v>
      </c>
      <c r="F190" s="286" t="s">
        <v>430</v>
      </c>
      <c r="G190" s="284"/>
      <c r="H190" s="287">
        <v>21</v>
      </c>
      <c r="I190" s="288"/>
      <c r="J190" s="284"/>
      <c r="K190" s="284"/>
      <c r="L190" s="289"/>
      <c r="M190" s="290"/>
      <c r="N190" s="291"/>
      <c r="O190" s="291"/>
      <c r="P190" s="291"/>
      <c r="Q190" s="291"/>
      <c r="R190" s="291"/>
      <c r="S190" s="291"/>
      <c r="T190" s="292"/>
      <c r="AT190" s="293" t="s">
        <v>162</v>
      </c>
      <c r="AU190" s="293" t="s">
        <v>71</v>
      </c>
      <c r="AV190" s="14" t="s">
        <v>158</v>
      </c>
      <c r="AW190" s="14" t="s">
        <v>35</v>
      </c>
      <c r="AX190" s="14" t="s">
        <v>79</v>
      </c>
      <c r="AY190" s="293" t="s">
        <v>151</v>
      </c>
    </row>
    <row r="191" spans="2:65" s="1" customFormat="1" ht="16.5" customHeight="1">
      <c r="B191" s="46"/>
      <c r="C191" s="233" t="s">
        <v>574</v>
      </c>
      <c r="D191" s="233" t="s">
        <v>153</v>
      </c>
      <c r="E191" s="234" t="s">
        <v>1035</v>
      </c>
      <c r="F191" s="235" t="s">
        <v>1036</v>
      </c>
      <c r="G191" s="236" t="s">
        <v>189</v>
      </c>
      <c r="H191" s="237">
        <v>15</v>
      </c>
      <c r="I191" s="238"/>
      <c r="J191" s="239">
        <f>ROUND(I191*H191,2)</f>
        <v>0</v>
      </c>
      <c r="K191" s="235" t="s">
        <v>21</v>
      </c>
      <c r="L191" s="72"/>
      <c r="M191" s="240" t="s">
        <v>21</v>
      </c>
      <c r="N191" s="241" t="s">
        <v>42</v>
      </c>
      <c r="O191" s="47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AR191" s="24" t="s">
        <v>158</v>
      </c>
      <c r="AT191" s="24" t="s">
        <v>153</v>
      </c>
      <c r="AU191" s="24" t="s">
        <v>71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79</v>
      </c>
      <c r="BK191" s="244">
        <f>ROUND(I191*H191,2)</f>
        <v>0</v>
      </c>
      <c r="BL191" s="24" t="s">
        <v>158</v>
      </c>
      <c r="BM191" s="24" t="s">
        <v>828</v>
      </c>
    </row>
    <row r="192" spans="2:65" s="1" customFormat="1" ht="16.5" customHeight="1">
      <c r="B192" s="46"/>
      <c r="C192" s="233" t="s">
        <v>578</v>
      </c>
      <c r="D192" s="233" t="s">
        <v>153</v>
      </c>
      <c r="E192" s="234" t="s">
        <v>754</v>
      </c>
      <c r="F192" s="235" t="s">
        <v>755</v>
      </c>
      <c r="G192" s="236" t="s">
        <v>189</v>
      </c>
      <c r="H192" s="237">
        <v>15</v>
      </c>
      <c r="I192" s="238"/>
      <c r="J192" s="239">
        <f>ROUND(I192*H192,2)</f>
        <v>0</v>
      </c>
      <c r="K192" s="235" t="s">
        <v>21</v>
      </c>
      <c r="L192" s="72"/>
      <c r="M192" s="240" t="s">
        <v>21</v>
      </c>
      <c r="N192" s="241" t="s">
        <v>42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158</v>
      </c>
      <c r="AT192" s="24" t="s">
        <v>153</v>
      </c>
      <c r="AU192" s="24" t="s">
        <v>71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79</v>
      </c>
      <c r="BK192" s="244">
        <f>ROUND(I192*H192,2)</f>
        <v>0</v>
      </c>
      <c r="BL192" s="24" t="s">
        <v>158</v>
      </c>
      <c r="BM192" s="24" t="s">
        <v>832</v>
      </c>
    </row>
    <row r="193" spans="2:65" s="1" customFormat="1" ht="16.5" customHeight="1">
      <c r="B193" s="46"/>
      <c r="C193" s="233" t="s">
        <v>583</v>
      </c>
      <c r="D193" s="233" t="s">
        <v>153</v>
      </c>
      <c r="E193" s="234" t="s">
        <v>1037</v>
      </c>
      <c r="F193" s="235" t="s">
        <v>1038</v>
      </c>
      <c r="G193" s="236" t="s">
        <v>189</v>
      </c>
      <c r="H193" s="237">
        <v>15</v>
      </c>
      <c r="I193" s="238"/>
      <c r="J193" s="239">
        <f>ROUND(I193*H193,2)</f>
        <v>0</v>
      </c>
      <c r="K193" s="235" t="s">
        <v>21</v>
      </c>
      <c r="L193" s="72"/>
      <c r="M193" s="240" t="s">
        <v>21</v>
      </c>
      <c r="N193" s="241" t="s">
        <v>42</v>
      </c>
      <c r="O193" s="47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AR193" s="24" t="s">
        <v>158</v>
      </c>
      <c r="AT193" s="24" t="s">
        <v>153</v>
      </c>
      <c r="AU193" s="24" t="s">
        <v>71</v>
      </c>
      <c r="AY193" s="24" t="s">
        <v>151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24" t="s">
        <v>79</v>
      </c>
      <c r="BK193" s="244">
        <f>ROUND(I193*H193,2)</f>
        <v>0</v>
      </c>
      <c r="BL193" s="24" t="s">
        <v>158</v>
      </c>
      <c r="BM193" s="24" t="s">
        <v>836</v>
      </c>
    </row>
    <row r="194" spans="2:65" s="1" customFormat="1" ht="16.5" customHeight="1">
      <c r="B194" s="46"/>
      <c r="C194" s="233" t="s">
        <v>587</v>
      </c>
      <c r="D194" s="233" t="s">
        <v>153</v>
      </c>
      <c r="E194" s="234" t="s">
        <v>756</v>
      </c>
      <c r="F194" s="235" t="s">
        <v>757</v>
      </c>
      <c r="G194" s="236" t="s">
        <v>189</v>
      </c>
      <c r="H194" s="237">
        <v>15</v>
      </c>
      <c r="I194" s="238"/>
      <c r="J194" s="239">
        <f>ROUND(I194*H194,2)</f>
        <v>0</v>
      </c>
      <c r="K194" s="235" t="s">
        <v>21</v>
      </c>
      <c r="L194" s="72"/>
      <c r="M194" s="240" t="s">
        <v>21</v>
      </c>
      <c r="N194" s="241" t="s">
        <v>42</v>
      </c>
      <c r="O194" s="47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AR194" s="24" t="s">
        <v>158</v>
      </c>
      <c r="AT194" s="24" t="s">
        <v>153</v>
      </c>
      <c r="AU194" s="24" t="s">
        <v>71</v>
      </c>
      <c r="AY194" s="24" t="s">
        <v>151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24" t="s">
        <v>79</v>
      </c>
      <c r="BK194" s="244">
        <f>ROUND(I194*H194,2)</f>
        <v>0</v>
      </c>
      <c r="BL194" s="24" t="s">
        <v>158</v>
      </c>
      <c r="BM194" s="24" t="s">
        <v>839</v>
      </c>
    </row>
    <row r="195" spans="2:65" s="1" customFormat="1" ht="16.5" customHeight="1">
      <c r="B195" s="46"/>
      <c r="C195" s="259" t="s">
        <v>591</v>
      </c>
      <c r="D195" s="259" t="s">
        <v>189</v>
      </c>
      <c r="E195" s="260" t="s">
        <v>758</v>
      </c>
      <c r="F195" s="261" t="s">
        <v>759</v>
      </c>
      <c r="G195" s="262" t="s">
        <v>698</v>
      </c>
      <c r="H195" s="263">
        <v>30</v>
      </c>
      <c r="I195" s="264"/>
      <c r="J195" s="265">
        <f>ROUND(I195*H195,2)</f>
        <v>0</v>
      </c>
      <c r="K195" s="261" t="s">
        <v>21</v>
      </c>
      <c r="L195" s="266"/>
      <c r="M195" s="267" t="s">
        <v>21</v>
      </c>
      <c r="N195" s="268" t="s">
        <v>42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193</v>
      </c>
      <c r="AT195" s="24" t="s">
        <v>189</v>
      </c>
      <c r="AU195" s="24" t="s">
        <v>71</v>
      </c>
      <c r="AY195" s="24" t="s">
        <v>151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79</v>
      </c>
      <c r="BK195" s="244">
        <f>ROUND(I195*H195,2)</f>
        <v>0</v>
      </c>
      <c r="BL195" s="24" t="s">
        <v>158</v>
      </c>
      <c r="BM195" s="24" t="s">
        <v>843</v>
      </c>
    </row>
    <row r="196" spans="2:65" s="1" customFormat="1" ht="16.5" customHeight="1">
      <c r="B196" s="46"/>
      <c r="C196" s="233" t="s">
        <v>597</v>
      </c>
      <c r="D196" s="233" t="s">
        <v>153</v>
      </c>
      <c r="E196" s="234" t="s">
        <v>760</v>
      </c>
      <c r="F196" s="235" t="s">
        <v>761</v>
      </c>
      <c r="G196" s="236" t="s">
        <v>189</v>
      </c>
      <c r="H196" s="237">
        <v>50</v>
      </c>
      <c r="I196" s="238"/>
      <c r="J196" s="239">
        <f>ROUND(I196*H196,2)</f>
        <v>0</v>
      </c>
      <c r="K196" s="235" t="s">
        <v>21</v>
      </c>
      <c r="L196" s="72"/>
      <c r="M196" s="240" t="s">
        <v>21</v>
      </c>
      <c r="N196" s="241" t="s">
        <v>42</v>
      </c>
      <c r="O196" s="47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AR196" s="24" t="s">
        <v>158</v>
      </c>
      <c r="AT196" s="24" t="s">
        <v>153</v>
      </c>
      <c r="AU196" s="24" t="s">
        <v>71</v>
      </c>
      <c r="AY196" s="24" t="s">
        <v>151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79</v>
      </c>
      <c r="BK196" s="244">
        <f>ROUND(I196*H196,2)</f>
        <v>0</v>
      </c>
      <c r="BL196" s="24" t="s">
        <v>158</v>
      </c>
      <c r="BM196" s="24" t="s">
        <v>847</v>
      </c>
    </row>
    <row r="197" spans="2:65" s="1" customFormat="1" ht="16.5" customHeight="1">
      <c r="B197" s="46"/>
      <c r="C197" s="233" t="s">
        <v>604</v>
      </c>
      <c r="D197" s="233" t="s">
        <v>153</v>
      </c>
      <c r="E197" s="234" t="s">
        <v>762</v>
      </c>
      <c r="F197" s="235" t="s">
        <v>763</v>
      </c>
      <c r="G197" s="236" t="s">
        <v>189</v>
      </c>
      <c r="H197" s="237">
        <v>20</v>
      </c>
      <c r="I197" s="238"/>
      <c r="J197" s="239">
        <f>ROUND(I197*H197,2)</f>
        <v>0</v>
      </c>
      <c r="K197" s="235" t="s">
        <v>21</v>
      </c>
      <c r="L197" s="72"/>
      <c r="M197" s="240" t="s">
        <v>21</v>
      </c>
      <c r="N197" s="241" t="s">
        <v>42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158</v>
      </c>
      <c r="AT197" s="24" t="s">
        <v>153</v>
      </c>
      <c r="AU197" s="24" t="s">
        <v>71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79</v>
      </c>
      <c r="BK197" s="244">
        <f>ROUND(I197*H197,2)</f>
        <v>0</v>
      </c>
      <c r="BL197" s="24" t="s">
        <v>158</v>
      </c>
      <c r="BM197" s="24" t="s">
        <v>850</v>
      </c>
    </row>
    <row r="198" spans="2:65" s="1" customFormat="1" ht="16.5" customHeight="1">
      <c r="B198" s="46"/>
      <c r="C198" s="259" t="s">
        <v>610</v>
      </c>
      <c r="D198" s="259" t="s">
        <v>189</v>
      </c>
      <c r="E198" s="260" t="s">
        <v>764</v>
      </c>
      <c r="F198" s="261" t="s">
        <v>765</v>
      </c>
      <c r="G198" s="262" t="s">
        <v>189</v>
      </c>
      <c r="H198" s="263">
        <v>20</v>
      </c>
      <c r="I198" s="264"/>
      <c r="J198" s="265">
        <f>ROUND(I198*H198,2)</f>
        <v>0</v>
      </c>
      <c r="K198" s="261" t="s">
        <v>21</v>
      </c>
      <c r="L198" s="266"/>
      <c r="M198" s="267" t="s">
        <v>21</v>
      </c>
      <c r="N198" s="268" t="s">
        <v>42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193</v>
      </c>
      <c r="AT198" s="24" t="s">
        <v>189</v>
      </c>
      <c r="AU198" s="24" t="s">
        <v>71</v>
      </c>
      <c r="AY198" s="24" t="s">
        <v>151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79</v>
      </c>
      <c r="BK198" s="244">
        <f>ROUND(I198*H198,2)</f>
        <v>0</v>
      </c>
      <c r="BL198" s="24" t="s">
        <v>158</v>
      </c>
      <c r="BM198" s="24" t="s">
        <v>853</v>
      </c>
    </row>
    <row r="199" spans="2:65" s="1" customFormat="1" ht="16.5" customHeight="1">
      <c r="B199" s="46"/>
      <c r="C199" s="233" t="s">
        <v>618</v>
      </c>
      <c r="D199" s="233" t="s">
        <v>153</v>
      </c>
      <c r="E199" s="234" t="s">
        <v>1039</v>
      </c>
      <c r="F199" s="235" t="s">
        <v>1040</v>
      </c>
      <c r="G199" s="236" t="s">
        <v>189</v>
      </c>
      <c r="H199" s="237">
        <v>10</v>
      </c>
      <c r="I199" s="238"/>
      <c r="J199" s="239">
        <f>ROUND(I199*H199,2)</f>
        <v>0</v>
      </c>
      <c r="K199" s="235" t="s">
        <v>21</v>
      </c>
      <c r="L199" s="72"/>
      <c r="M199" s="240" t="s">
        <v>21</v>
      </c>
      <c r="N199" s="241" t="s">
        <v>42</v>
      </c>
      <c r="O199" s="47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AR199" s="24" t="s">
        <v>158</v>
      </c>
      <c r="AT199" s="24" t="s">
        <v>153</v>
      </c>
      <c r="AU199" s="24" t="s">
        <v>71</v>
      </c>
      <c r="AY199" s="24" t="s">
        <v>151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24" t="s">
        <v>79</v>
      </c>
      <c r="BK199" s="244">
        <f>ROUND(I199*H199,2)</f>
        <v>0</v>
      </c>
      <c r="BL199" s="24" t="s">
        <v>158</v>
      </c>
      <c r="BM199" s="24" t="s">
        <v>857</v>
      </c>
    </row>
    <row r="200" spans="2:65" s="1" customFormat="1" ht="16.5" customHeight="1">
      <c r="B200" s="46"/>
      <c r="C200" s="259" t="s">
        <v>620</v>
      </c>
      <c r="D200" s="259" t="s">
        <v>189</v>
      </c>
      <c r="E200" s="260" t="s">
        <v>1041</v>
      </c>
      <c r="F200" s="261" t="s">
        <v>1042</v>
      </c>
      <c r="G200" s="262" t="s">
        <v>189</v>
      </c>
      <c r="H200" s="263">
        <v>10</v>
      </c>
      <c r="I200" s="264"/>
      <c r="J200" s="265">
        <f>ROUND(I200*H200,2)</f>
        <v>0</v>
      </c>
      <c r="K200" s="261" t="s">
        <v>21</v>
      </c>
      <c r="L200" s="266"/>
      <c r="M200" s="267" t="s">
        <v>21</v>
      </c>
      <c r="N200" s="268" t="s">
        <v>42</v>
      </c>
      <c r="O200" s="47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AR200" s="24" t="s">
        <v>193</v>
      </c>
      <c r="AT200" s="24" t="s">
        <v>189</v>
      </c>
      <c r="AU200" s="24" t="s">
        <v>71</v>
      </c>
      <c r="AY200" s="24" t="s">
        <v>151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24" t="s">
        <v>79</v>
      </c>
      <c r="BK200" s="244">
        <f>ROUND(I200*H200,2)</f>
        <v>0</v>
      </c>
      <c r="BL200" s="24" t="s">
        <v>158</v>
      </c>
      <c r="BM200" s="24" t="s">
        <v>860</v>
      </c>
    </row>
    <row r="201" spans="2:65" s="1" customFormat="1" ht="16.5" customHeight="1">
      <c r="B201" s="46"/>
      <c r="C201" s="233" t="s">
        <v>624</v>
      </c>
      <c r="D201" s="233" t="s">
        <v>153</v>
      </c>
      <c r="E201" s="234" t="s">
        <v>766</v>
      </c>
      <c r="F201" s="235" t="s">
        <v>767</v>
      </c>
      <c r="G201" s="236" t="s">
        <v>189</v>
      </c>
      <c r="H201" s="237">
        <v>15</v>
      </c>
      <c r="I201" s="238"/>
      <c r="J201" s="239">
        <f>ROUND(I201*H201,2)</f>
        <v>0</v>
      </c>
      <c r="K201" s="235" t="s">
        <v>21</v>
      </c>
      <c r="L201" s="72"/>
      <c r="M201" s="240" t="s">
        <v>21</v>
      </c>
      <c r="N201" s="241" t="s">
        <v>42</v>
      </c>
      <c r="O201" s="47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AR201" s="24" t="s">
        <v>158</v>
      </c>
      <c r="AT201" s="24" t="s">
        <v>153</v>
      </c>
      <c r="AU201" s="24" t="s">
        <v>71</v>
      </c>
      <c r="AY201" s="24" t="s">
        <v>151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79</v>
      </c>
      <c r="BK201" s="244">
        <f>ROUND(I201*H201,2)</f>
        <v>0</v>
      </c>
      <c r="BL201" s="24" t="s">
        <v>158</v>
      </c>
      <c r="BM201" s="24" t="s">
        <v>864</v>
      </c>
    </row>
    <row r="202" spans="2:65" s="1" customFormat="1" ht="16.5" customHeight="1">
      <c r="B202" s="46"/>
      <c r="C202" s="259" t="s">
        <v>626</v>
      </c>
      <c r="D202" s="259" t="s">
        <v>189</v>
      </c>
      <c r="E202" s="260" t="s">
        <v>768</v>
      </c>
      <c r="F202" s="261" t="s">
        <v>769</v>
      </c>
      <c r="G202" s="262" t="s">
        <v>687</v>
      </c>
      <c r="H202" s="263">
        <v>0.12</v>
      </c>
      <c r="I202" s="264"/>
      <c r="J202" s="265">
        <f>ROUND(I202*H202,2)</f>
        <v>0</v>
      </c>
      <c r="K202" s="261" t="s">
        <v>21</v>
      </c>
      <c r="L202" s="266"/>
      <c r="M202" s="267" t="s">
        <v>21</v>
      </c>
      <c r="N202" s="268" t="s">
        <v>42</v>
      </c>
      <c r="O202" s="47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AR202" s="24" t="s">
        <v>193</v>
      </c>
      <c r="AT202" s="24" t="s">
        <v>189</v>
      </c>
      <c r="AU202" s="24" t="s">
        <v>71</v>
      </c>
      <c r="AY202" s="24" t="s">
        <v>151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24" t="s">
        <v>79</v>
      </c>
      <c r="BK202" s="244">
        <f>ROUND(I202*H202,2)</f>
        <v>0</v>
      </c>
      <c r="BL202" s="24" t="s">
        <v>158</v>
      </c>
      <c r="BM202" s="24" t="s">
        <v>866</v>
      </c>
    </row>
    <row r="203" spans="2:51" s="12" customFormat="1" ht="13.5">
      <c r="B203" s="248"/>
      <c r="C203" s="249"/>
      <c r="D203" s="245" t="s">
        <v>162</v>
      </c>
      <c r="E203" s="250" t="s">
        <v>21</v>
      </c>
      <c r="F203" s="251" t="s">
        <v>919</v>
      </c>
      <c r="G203" s="249"/>
      <c r="H203" s="252">
        <v>0.12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162</v>
      </c>
      <c r="AU203" s="258" t="s">
        <v>71</v>
      </c>
      <c r="AV203" s="12" t="s">
        <v>81</v>
      </c>
      <c r="AW203" s="12" t="s">
        <v>35</v>
      </c>
      <c r="AX203" s="12" t="s">
        <v>71</v>
      </c>
      <c r="AY203" s="258" t="s">
        <v>151</v>
      </c>
    </row>
    <row r="204" spans="2:51" s="14" customFormat="1" ht="13.5">
      <c r="B204" s="283"/>
      <c r="C204" s="284"/>
      <c r="D204" s="245" t="s">
        <v>162</v>
      </c>
      <c r="E204" s="285" t="s">
        <v>21</v>
      </c>
      <c r="F204" s="286" t="s">
        <v>430</v>
      </c>
      <c r="G204" s="284"/>
      <c r="H204" s="287">
        <v>0.12</v>
      </c>
      <c r="I204" s="288"/>
      <c r="J204" s="284"/>
      <c r="K204" s="284"/>
      <c r="L204" s="289"/>
      <c r="M204" s="290"/>
      <c r="N204" s="291"/>
      <c r="O204" s="291"/>
      <c r="P204" s="291"/>
      <c r="Q204" s="291"/>
      <c r="R204" s="291"/>
      <c r="S204" s="291"/>
      <c r="T204" s="292"/>
      <c r="AT204" s="293" t="s">
        <v>162</v>
      </c>
      <c r="AU204" s="293" t="s">
        <v>71</v>
      </c>
      <c r="AV204" s="14" t="s">
        <v>158</v>
      </c>
      <c r="AW204" s="14" t="s">
        <v>35</v>
      </c>
      <c r="AX204" s="14" t="s">
        <v>79</v>
      </c>
      <c r="AY204" s="293" t="s">
        <v>151</v>
      </c>
    </row>
    <row r="205" spans="2:65" s="1" customFormat="1" ht="16.5" customHeight="1">
      <c r="B205" s="46"/>
      <c r="C205" s="259" t="s">
        <v>631</v>
      </c>
      <c r="D205" s="259" t="s">
        <v>189</v>
      </c>
      <c r="E205" s="260" t="s">
        <v>771</v>
      </c>
      <c r="F205" s="261" t="s">
        <v>772</v>
      </c>
      <c r="G205" s="262" t="s">
        <v>687</v>
      </c>
      <c r="H205" s="263">
        <v>1</v>
      </c>
      <c r="I205" s="264"/>
      <c r="J205" s="265">
        <f>ROUND(I205*H205,2)</f>
        <v>0</v>
      </c>
      <c r="K205" s="261" t="s">
        <v>21</v>
      </c>
      <c r="L205" s="266"/>
      <c r="M205" s="267" t="s">
        <v>21</v>
      </c>
      <c r="N205" s="268" t="s">
        <v>42</v>
      </c>
      <c r="O205" s="47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AR205" s="24" t="s">
        <v>193</v>
      </c>
      <c r="AT205" s="24" t="s">
        <v>189</v>
      </c>
      <c r="AU205" s="24" t="s">
        <v>71</v>
      </c>
      <c r="AY205" s="24" t="s">
        <v>151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79</v>
      </c>
      <c r="BK205" s="244">
        <f>ROUND(I205*H205,2)</f>
        <v>0</v>
      </c>
      <c r="BL205" s="24" t="s">
        <v>158</v>
      </c>
      <c r="BM205" s="24" t="s">
        <v>869</v>
      </c>
    </row>
    <row r="206" spans="2:47" s="1" customFormat="1" ht="13.5">
      <c r="B206" s="46"/>
      <c r="C206" s="74"/>
      <c r="D206" s="245" t="s">
        <v>160</v>
      </c>
      <c r="E206" s="74"/>
      <c r="F206" s="246" t="s">
        <v>774</v>
      </c>
      <c r="G206" s="74"/>
      <c r="H206" s="74"/>
      <c r="I206" s="203"/>
      <c r="J206" s="74"/>
      <c r="K206" s="74"/>
      <c r="L206" s="72"/>
      <c r="M206" s="247"/>
      <c r="N206" s="47"/>
      <c r="O206" s="47"/>
      <c r="P206" s="47"/>
      <c r="Q206" s="47"/>
      <c r="R206" s="47"/>
      <c r="S206" s="47"/>
      <c r="T206" s="95"/>
      <c r="AT206" s="24" t="s">
        <v>160</v>
      </c>
      <c r="AU206" s="24" t="s">
        <v>71</v>
      </c>
    </row>
    <row r="207" spans="2:65" s="1" customFormat="1" ht="16.5" customHeight="1">
      <c r="B207" s="46"/>
      <c r="C207" s="259" t="s">
        <v>635</v>
      </c>
      <c r="D207" s="259" t="s">
        <v>189</v>
      </c>
      <c r="E207" s="260" t="s">
        <v>1043</v>
      </c>
      <c r="F207" s="261" t="s">
        <v>1044</v>
      </c>
      <c r="G207" s="262" t="s">
        <v>687</v>
      </c>
      <c r="H207" s="263">
        <v>1</v>
      </c>
      <c r="I207" s="264"/>
      <c r="J207" s="265">
        <f>ROUND(I207*H207,2)</f>
        <v>0</v>
      </c>
      <c r="K207" s="261" t="s">
        <v>21</v>
      </c>
      <c r="L207" s="266"/>
      <c r="M207" s="267" t="s">
        <v>21</v>
      </c>
      <c r="N207" s="268" t="s">
        <v>42</v>
      </c>
      <c r="O207" s="47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AR207" s="24" t="s">
        <v>193</v>
      </c>
      <c r="AT207" s="24" t="s">
        <v>189</v>
      </c>
      <c r="AU207" s="24" t="s">
        <v>71</v>
      </c>
      <c r="AY207" s="24" t="s">
        <v>151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24" t="s">
        <v>79</v>
      </c>
      <c r="BK207" s="244">
        <f>ROUND(I207*H207,2)</f>
        <v>0</v>
      </c>
      <c r="BL207" s="24" t="s">
        <v>158</v>
      </c>
      <c r="BM207" s="24" t="s">
        <v>873</v>
      </c>
    </row>
    <row r="208" spans="2:65" s="1" customFormat="1" ht="16.5" customHeight="1">
      <c r="B208" s="46"/>
      <c r="C208" s="233" t="s">
        <v>639</v>
      </c>
      <c r="D208" s="233" t="s">
        <v>153</v>
      </c>
      <c r="E208" s="234" t="s">
        <v>784</v>
      </c>
      <c r="F208" s="235" t="s">
        <v>785</v>
      </c>
      <c r="G208" s="236" t="s">
        <v>189</v>
      </c>
      <c r="H208" s="237">
        <v>5</v>
      </c>
      <c r="I208" s="238"/>
      <c r="J208" s="239">
        <f>ROUND(I208*H208,2)</f>
        <v>0</v>
      </c>
      <c r="K208" s="235" t="s">
        <v>21</v>
      </c>
      <c r="L208" s="72"/>
      <c r="M208" s="240" t="s">
        <v>21</v>
      </c>
      <c r="N208" s="241" t="s">
        <v>42</v>
      </c>
      <c r="O208" s="47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AR208" s="24" t="s">
        <v>158</v>
      </c>
      <c r="AT208" s="24" t="s">
        <v>153</v>
      </c>
      <c r="AU208" s="24" t="s">
        <v>71</v>
      </c>
      <c r="AY208" s="24" t="s">
        <v>151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24" t="s">
        <v>79</v>
      </c>
      <c r="BK208" s="244">
        <f>ROUND(I208*H208,2)</f>
        <v>0</v>
      </c>
      <c r="BL208" s="24" t="s">
        <v>158</v>
      </c>
      <c r="BM208" s="24" t="s">
        <v>876</v>
      </c>
    </row>
    <row r="209" spans="2:65" s="1" customFormat="1" ht="16.5" customHeight="1">
      <c r="B209" s="46"/>
      <c r="C209" s="259" t="s">
        <v>645</v>
      </c>
      <c r="D209" s="259" t="s">
        <v>189</v>
      </c>
      <c r="E209" s="260" t="s">
        <v>787</v>
      </c>
      <c r="F209" s="261" t="s">
        <v>788</v>
      </c>
      <c r="G209" s="262" t="s">
        <v>189</v>
      </c>
      <c r="H209" s="263">
        <v>5.25</v>
      </c>
      <c r="I209" s="264"/>
      <c r="J209" s="265">
        <f>ROUND(I209*H209,2)</f>
        <v>0</v>
      </c>
      <c r="K209" s="261" t="s">
        <v>21</v>
      </c>
      <c r="L209" s="266"/>
      <c r="M209" s="267" t="s">
        <v>21</v>
      </c>
      <c r="N209" s="268" t="s">
        <v>42</v>
      </c>
      <c r="O209" s="47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AR209" s="24" t="s">
        <v>193</v>
      </c>
      <c r="AT209" s="24" t="s">
        <v>189</v>
      </c>
      <c r="AU209" s="24" t="s">
        <v>71</v>
      </c>
      <c r="AY209" s="24" t="s">
        <v>151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24" t="s">
        <v>79</v>
      </c>
      <c r="BK209" s="244">
        <f>ROUND(I209*H209,2)</f>
        <v>0</v>
      </c>
      <c r="BL209" s="24" t="s">
        <v>158</v>
      </c>
      <c r="BM209" s="24" t="s">
        <v>880</v>
      </c>
    </row>
    <row r="210" spans="2:51" s="12" customFormat="1" ht="13.5">
      <c r="B210" s="248"/>
      <c r="C210" s="249"/>
      <c r="D210" s="245" t="s">
        <v>162</v>
      </c>
      <c r="E210" s="250" t="s">
        <v>21</v>
      </c>
      <c r="F210" s="251" t="s">
        <v>970</v>
      </c>
      <c r="G210" s="249"/>
      <c r="H210" s="252">
        <v>5.25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162</v>
      </c>
      <c r="AU210" s="258" t="s">
        <v>71</v>
      </c>
      <c r="AV210" s="12" t="s">
        <v>81</v>
      </c>
      <c r="AW210" s="12" t="s">
        <v>35</v>
      </c>
      <c r="AX210" s="12" t="s">
        <v>71</v>
      </c>
      <c r="AY210" s="258" t="s">
        <v>151</v>
      </c>
    </row>
    <row r="211" spans="2:51" s="14" customFormat="1" ht="13.5">
      <c r="B211" s="283"/>
      <c r="C211" s="284"/>
      <c r="D211" s="245" t="s">
        <v>162</v>
      </c>
      <c r="E211" s="285" t="s">
        <v>21</v>
      </c>
      <c r="F211" s="286" t="s">
        <v>430</v>
      </c>
      <c r="G211" s="284"/>
      <c r="H211" s="287">
        <v>5.25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AT211" s="293" t="s">
        <v>162</v>
      </c>
      <c r="AU211" s="293" t="s">
        <v>71</v>
      </c>
      <c r="AV211" s="14" t="s">
        <v>158</v>
      </c>
      <c r="AW211" s="14" t="s">
        <v>35</v>
      </c>
      <c r="AX211" s="14" t="s">
        <v>79</v>
      </c>
      <c r="AY211" s="293" t="s">
        <v>151</v>
      </c>
    </row>
    <row r="212" spans="2:65" s="1" customFormat="1" ht="16.5" customHeight="1">
      <c r="B212" s="46"/>
      <c r="C212" s="233" t="s">
        <v>649</v>
      </c>
      <c r="D212" s="233" t="s">
        <v>153</v>
      </c>
      <c r="E212" s="234" t="s">
        <v>791</v>
      </c>
      <c r="F212" s="235" t="s">
        <v>792</v>
      </c>
      <c r="G212" s="236" t="s">
        <v>687</v>
      </c>
      <c r="H212" s="237">
        <v>1</v>
      </c>
      <c r="I212" s="238"/>
      <c r="J212" s="239">
        <f>ROUND(I212*H212,2)</f>
        <v>0</v>
      </c>
      <c r="K212" s="235" t="s">
        <v>21</v>
      </c>
      <c r="L212" s="72"/>
      <c r="M212" s="240" t="s">
        <v>21</v>
      </c>
      <c r="N212" s="241" t="s">
        <v>42</v>
      </c>
      <c r="O212" s="47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AR212" s="24" t="s">
        <v>158</v>
      </c>
      <c r="AT212" s="24" t="s">
        <v>153</v>
      </c>
      <c r="AU212" s="24" t="s">
        <v>71</v>
      </c>
      <c r="AY212" s="24" t="s">
        <v>151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4" t="s">
        <v>79</v>
      </c>
      <c r="BK212" s="244">
        <f>ROUND(I212*H212,2)</f>
        <v>0</v>
      </c>
      <c r="BL212" s="24" t="s">
        <v>158</v>
      </c>
      <c r="BM212" s="24" t="s">
        <v>973</v>
      </c>
    </row>
    <row r="213" spans="2:65" s="1" customFormat="1" ht="16.5" customHeight="1">
      <c r="B213" s="46"/>
      <c r="C213" s="259" t="s">
        <v>655</v>
      </c>
      <c r="D213" s="259" t="s">
        <v>189</v>
      </c>
      <c r="E213" s="260" t="s">
        <v>794</v>
      </c>
      <c r="F213" s="261" t="s">
        <v>795</v>
      </c>
      <c r="G213" s="262" t="s">
        <v>687</v>
      </c>
      <c r="H213" s="263">
        <v>1</v>
      </c>
      <c r="I213" s="264"/>
      <c r="J213" s="265">
        <f>ROUND(I213*H213,2)</f>
        <v>0</v>
      </c>
      <c r="K213" s="261" t="s">
        <v>21</v>
      </c>
      <c r="L213" s="266"/>
      <c r="M213" s="267" t="s">
        <v>21</v>
      </c>
      <c r="N213" s="268" t="s">
        <v>42</v>
      </c>
      <c r="O213" s="47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AR213" s="24" t="s">
        <v>193</v>
      </c>
      <c r="AT213" s="24" t="s">
        <v>189</v>
      </c>
      <c r="AU213" s="24" t="s">
        <v>71</v>
      </c>
      <c r="AY213" s="24" t="s">
        <v>151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24" t="s">
        <v>79</v>
      </c>
      <c r="BK213" s="244">
        <f>ROUND(I213*H213,2)</f>
        <v>0</v>
      </c>
      <c r="BL213" s="24" t="s">
        <v>158</v>
      </c>
      <c r="BM213" s="24" t="s">
        <v>974</v>
      </c>
    </row>
    <row r="214" spans="2:47" s="1" customFormat="1" ht="13.5">
      <c r="B214" s="46"/>
      <c r="C214" s="74"/>
      <c r="D214" s="245" t="s">
        <v>160</v>
      </c>
      <c r="E214" s="74"/>
      <c r="F214" s="246" t="s">
        <v>797</v>
      </c>
      <c r="G214" s="74"/>
      <c r="H214" s="74"/>
      <c r="I214" s="203"/>
      <c r="J214" s="74"/>
      <c r="K214" s="74"/>
      <c r="L214" s="72"/>
      <c r="M214" s="247"/>
      <c r="N214" s="47"/>
      <c r="O214" s="47"/>
      <c r="P214" s="47"/>
      <c r="Q214" s="47"/>
      <c r="R214" s="47"/>
      <c r="S214" s="47"/>
      <c r="T214" s="95"/>
      <c r="AT214" s="24" t="s">
        <v>160</v>
      </c>
      <c r="AU214" s="24" t="s">
        <v>71</v>
      </c>
    </row>
    <row r="215" spans="2:65" s="1" customFormat="1" ht="16.5" customHeight="1">
      <c r="B215" s="46"/>
      <c r="C215" s="259" t="s">
        <v>660</v>
      </c>
      <c r="D215" s="259" t="s">
        <v>189</v>
      </c>
      <c r="E215" s="260" t="s">
        <v>798</v>
      </c>
      <c r="F215" s="261" t="s">
        <v>799</v>
      </c>
      <c r="G215" s="262" t="s">
        <v>687</v>
      </c>
      <c r="H215" s="263">
        <v>4</v>
      </c>
      <c r="I215" s="264"/>
      <c r="J215" s="265">
        <f>ROUND(I215*H215,2)</f>
        <v>0</v>
      </c>
      <c r="K215" s="261" t="s">
        <v>21</v>
      </c>
      <c r="L215" s="266"/>
      <c r="M215" s="267" t="s">
        <v>21</v>
      </c>
      <c r="N215" s="268" t="s">
        <v>42</v>
      </c>
      <c r="O215" s="47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AR215" s="24" t="s">
        <v>193</v>
      </c>
      <c r="AT215" s="24" t="s">
        <v>189</v>
      </c>
      <c r="AU215" s="24" t="s">
        <v>71</v>
      </c>
      <c r="AY215" s="24" t="s">
        <v>151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24" t="s">
        <v>79</v>
      </c>
      <c r="BK215" s="244">
        <f>ROUND(I215*H215,2)</f>
        <v>0</v>
      </c>
      <c r="BL215" s="24" t="s">
        <v>158</v>
      </c>
      <c r="BM215" s="24" t="s">
        <v>975</v>
      </c>
    </row>
    <row r="216" spans="2:47" s="1" customFormat="1" ht="13.5">
      <c r="B216" s="46"/>
      <c r="C216" s="74"/>
      <c r="D216" s="245" t="s">
        <v>160</v>
      </c>
      <c r="E216" s="74"/>
      <c r="F216" s="246" t="s">
        <v>801</v>
      </c>
      <c r="G216" s="74"/>
      <c r="H216" s="74"/>
      <c r="I216" s="203"/>
      <c r="J216" s="74"/>
      <c r="K216" s="74"/>
      <c r="L216" s="72"/>
      <c r="M216" s="247"/>
      <c r="N216" s="47"/>
      <c r="O216" s="47"/>
      <c r="P216" s="47"/>
      <c r="Q216" s="47"/>
      <c r="R216" s="47"/>
      <c r="S216" s="47"/>
      <c r="T216" s="95"/>
      <c r="AT216" s="24" t="s">
        <v>160</v>
      </c>
      <c r="AU216" s="24" t="s">
        <v>71</v>
      </c>
    </row>
    <row r="217" spans="2:51" s="12" customFormat="1" ht="13.5">
      <c r="B217" s="248"/>
      <c r="C217" s="249"/>
      <c r="D217" s="245" t="s">
        <v>162</v>
      </c>
      <c r="E217" s="250" t="s">
        <v>21</v>
      </c>
      <c r="F217" s="251" t="s">
        <v>971</v>
      </c>
      <c r="G217" s="249"/>
      <c r="H217" s="252">
        <v>4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162</v>
      </c>
      <c r="AU217" s="258" t="s">
        <v>71</v>
      </c>
      <c r="AV217" s="12" t="s">
        <v>81</v>
      </c>
      <c r="AW217" s="12" t="s">
        <v>35</v>
      </c>
      <c r="AX217" s="12" t="s">
        <v>71</v>
      </c>
      <c r="AY217" s="258" t="s">
        <v>151</v>
      </c>
    </row>
    <row r="218" spans="2:51" s="14" customFormat="1" ht="13.5">
      <c r="B218" s="283"/>
      <c r="C218" s="284"/>
      <c r="D218" s="245" t="s">
        <v>162</v>
      </c>
      <c r="E218" s="285" t="s">
        <v>21</v>
      </c>
      <c r="F218" s="286" t="s">
        <v>430</v>
      </c>
      <c r="G218" s="284"/>
      <c r="H218" s="287">
        <v>4</v>
      </c>
      <c r="I218" s="288"/>
      <c r="J218" s="284"/>
      <c r="K218" s="284"/>
      <c r="L218" s="289"/>
      <c r="M218" s="290"/>
      <c r="N218" s="291"/>
      <c r="O218" s="291"/>
      <c r="P218" s="291"/>
      <c r="Q218" s="291"/>
      <c r="R218" s="291"/>
      <c r="S218" s="291"/>
      <c r="T218" s="292"/>
      <c r="AT218" s="293" t="s">
        <v>162</v>
      </c>
      <c r="AU218" s="293" t="s">
        <v>71</v>
      </c>
      <c r="AV218" s="14" t="s">
        <v>158</v>
      </c>
      <c r="AW218" s="14" t="s">
        <v>35</v>
      </c>
      <c r="AX218" s="14" t="s">
        <v>79</v>
      </c>
      <c r="AY218" s="293" t="s">
        <v>151</v>
      </c>
    </row>
    <row r="219" spans="2:65" s="1" customFormat="1" ht="16.5" customHeight="1">
      <c r="B219" s="46"/>
      <c r="C219" s="233" t="s">
        <v>662</v>
      </c>
      <c r="D219" s="233" t="s">
        <v>153</v>
      </c>
      <c r="E219" s="234" t="s">
        <v>803</v>
      </c>
      <c r="F219" s="235" t="s">
        <v>804</v>
      </c>
      <c r="G219" s="236" t="s">
        <v>189</v>
      </c>
      <c r="H219" s="237">
        <v>15</v>
      </c>
      <c r="I219" s="238"/>
      <c r="J219" s="239">
        <f>ROUND(I219*H219,2)</f>
        <v>0</v>
      </c>
      <c r="K219" s="235" t="s">
        <v>21</v>
      </c>
      <c r="L219" s="72"/>
      <c r="M219" s="240" t="s">
        <v>21</v>
      </c>
      <c r="N219" s="241" t="s">
        <v>42</v>
      </c>
      <c r="O219" s="47"/>
      <c r="P219" s="242">
        <f>O219*H219</f>
        <v>0</v>
      </c>
      <c r="Q219" s="242">
        <v>0</v>
      </c>
      <c r="R219" s="242">
        <f>Q219*H219</f>
        <v>0</v>
      </c>
      <c r="S219" s="242">
        <v>0</v>
      </c>
      <c r="T219" s="243">
        <f>S219*H219</f>
        <v>0</v>
      </c>
      <c r="AR219" s="24" t="s">
        <v>158</v>
      </c>
      <c r="AT219" s="24" t="s">
        <v>153</v>
      </c>
      <c r="AU219" s="24" t="s">
        <v>71</v>
      </c>
      <c r="AY219" s="24" t="s">
        <v>151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24" t="s">
        <v>79</v>
      </c>
      <c r="BK219" s="244">
        <f>ROUND(I219*H219,2)</f>
        <v>0</v>
      </c>
      <c r="BL219" s="24" t="s">
        <v>158</v>
      </c>
      <c r="BM219" s="24" t="s">
        <v>977</v>
      </c>
    </row>
    <row r="220" spans="2:65" s="1" customFormat="1" ht="16.5" customHeight="1">
      <c r="B220" s="46"/>
      <c r="C220" s="259" t="s">
        <v>664</v>
      </c>
      <c r="D220" s="259" t="s">
        <v>189</v>
      </c>
      <c r="E220" s="260" t="s">
        <v>806</v>
      </c>
      <c r="F220" s="261" t="s">
        <v>807</v>
      </c>
      <c r="G220" s="262" t="s">
        <v>698</v>
      </c>
      <c r="H220" s="263">
        <v>1920</v>
      </c>
      <c r="I220" s="264"/>
      <c r="J220" s="265">
        <f>ROUND(I220*H220,2)</f>
        <v>0</v>
      </c>
      <c r="K220" s="261" t="s">
        <v>21</v>
      </c>
      <c r="L220" s="266"/>
      <c r="M220" s="267" t="s">
        <v>21</v>
      </c>
      <c r="N220" s="268" t="s">
        <v>42</v>
      </c>
      <c r="O220" s="47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AR220" s="24" t="s">
        <v>193</v>
      </c>
      <c r="AT220" s="24" t="s">
        <v>189</v>
      </c>
      <c r="AU220" s="24" t="s">
        <v>71</v>
      </c>
      <c r="AY220" s="24" t="s">
        <v>151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24" t="s">
        <v>79</v>
      </c>
      <c r="BK220" s="244">
        <f>ROUND(I220*H220,2)</f>
        <v>0</v>
      </c>
      <c r="BL220" s="24" t="s">
        <v>158</v>
      </c>
      <c r="BM220" s="24" t="s">
        <v>979</v>
      </c>
    </row>
    <row r="221" spans="2:51" s="12" customFormat="1" ht="13.5">
      <c r="B221" s="248"/>
      <c r="C221" s="249"/>
      <c r="D221" s="245" t="s">
        <v>162</v>
      </c>
      <c r="E221" s="250" t="s">
        <v>21</v>
      </c>
      <c r="F221" s="251" t="s">
        <v>928</v>
      </c>
      <c r="G221" s="249"/>
      <c r="H221" s="252">
        <v>1920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162</v>
      </c>
      <c r="AU221" s="258" t="s">
        <v>71</v>
      </c>
      <c r="AV221" s="12" t="s">
        <v>81</v>
      </c>
      <c r="AW221" s="12" t="s">
        <v>35</v>
      </c>
      <c r="AX221" s="12" t="s">
        <v>71</v>
      </c>
      <c r="AY221" s="258" t="s">
        <v>151</v>
      </c>
    </row>
    <row r="222" spans="2:51" s="14" customFormat="1" ht="13.5">
      <c r="B222" s="283"/>
      <c r="C222" s="284"/>
      <c r="D222" s="245" t="s">
        <v>162</v>
      </c>
      <c r="E222" s="285" t="s">
        <v>21</v>
      </c>
      <c r="F222" s="286" t="s">
        <v>430</v>
      </c>
      <c r="G222" s="284"/>
      <c r="H222" s="287">
        <v>1920</v>
      </c>
      <c r="I222" s="288"/>
      <c r="J222" s="284"/>
      <c r="K222" s="284"/>
      <c r="L222" s="289"/>
      <c r="M222" s="290"/>
      <c r="N222" s="291"/>
      <c r="O222" s="291"/>
      <c r="P222" s="291"/>
      <c r="Q222" s="291"/>
      <c r="R222" s="291"/>
      <c r="S222" s="291"/>
      <c r="T222" s="292"/>
      <c r="AT222" s="293" t="s">
        <v>162</v>
      </c>
      <c r="AU222" s="293" t="s">
        <v>71</v>
      </c>
      <c r="AV222" s="14" t="s">
        <v>158</v>
      </c>
      <c r="AW222" s="14" t="s">
        <v>35</v>
      </c>
      <c r="AX222" s="14" t="s">
        <v>79</v>
      </c>
      <c r="AY222" s="293" t="s">
        <v>151</v>
      </c>
    </row>
    <row r="223" spans="2:65" s="1" customFormat="1" ht="16.5" customHeight="1">
      <c r="B223" s="46"/>
      <c r="C223" s="259" t="s">
        <v>667</v>
      </c>
      <c r="D223" s="259" t="s">
        <v>189</v>
      </c>
      <c r="E223" s="260" t="s">
        <v>810</v>
      </c>
      <c r="F223" s="261" t="s">
        <v>811</v>
      </c>
      <c r="G223" s="262" t="s">
        <v>698</v>
      </c>
      <c r="H223" s="263">
        <v>1</v>
      </c>
      <c r="I223" s="264"/>
      <c r="J223" s="265">
        <f>ROUND(I223*H223,2)</f>
        <v>0</v>
      </c>
      <c r="K223" s="261" t="s">
        <v>21</v>
      </c>
      <c r="L223" s="266"/>
      <c r="M223" s="267" t="s">
        <v>21</v>
      </c>
      <c r="N223" s="268" t="s">
        <v>42</v>
      </c>
      <c r="O223" s="47"/>
      <c r="P223" s="242">
        <f>O223*H223</f>
        <v>0</v>
      </c>
      <c r="Q223" s="242">
        <v>0</v>
      </c>
      <c r="R223" s="242">
        <f>Q223*H223</f>
        <v>0</v>
      </c>
      <c r="S223" s="242">
        <v>0</v>
      </c>
      <c r="T223" s="243">
        <f>S223*H223</f>
        <v>0</v>
      </c>
      <c r="AR223" s="24" t="s">
        <v>193</v>
      </c>
      <c r="AT223" s="24" t="s">
        <v>189</v>
      </c>
      <c r="AU223" s="24" t="s">
        <v>71</v>
      </c>
      <c r="AY223" s="24" t="s">
        <v>151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24" t="s">
        <v>79</v>
      </c>
      <c r="BK223" s="244">
        <f>ROUND(I223*H223,2)</f>
        <v>0</v>
      </c>
      <c r="BL223" s="24" t="s">
        <v>158</v>
      </c>
      <c r="BM223" s="24" t="s">
        <v>980</v>
      </c>
    </row>
    <row r="224" spans="2:65" s="1" customFormat="1" ht="16.5" customHeight="1">
      <c r="B224" s="46"/>
      <c r="C224" s="233" t="s">
        <v>669</v>
      </c>
      <c r="D224" s="233" t="s">
        <v>153</v>
      </c>
      <c r="E224" s="234" t="s">
        <v>813</v>
      </c>
      <c r="F224" s="235" t="s">
        <v>814</v>
      </c>
      <c r="G224" s="236" t="s">
        <v>727</v>
      </c>
      <c r="H224" s="237">
        <v>2</v>
      </c>
      <c r="I224" s="238"/>
      <c r="J224" s="239">
        <f>ROUND(I224*H224,2)</f>
        <v>0</v>
      </c>
      <c r="K224" s="235" t="s">
        <v>21</v>
      </c>
      <c r="L224" s="72"/>
      <c r="M224" s="240" t="s">
        <v>21</v>
      </c>
      <c r="N224" s="241" t="s">
        <v>42</v>
      </c>
      <c r="O224" s="47"/>
      <c r="P224" s="242">
        <f>O224*H224</f>
        <v>0</v>
      </c>
      <c r="Q224" s="242">
        <v>0</v>
      </c>
      <c r="R224" s="242">
        <f>Q224*H224</f>
        <v>0</v>
      </c>
      <c r="S224" s="242">
        <v>0</v>
      </c>
      <c r="T224" s="243">
        <f>S224*H224</f>
        <v>0</v>
      </c>
      <c r="AR224" s="24" t="s">
        <v>158</v>
      </c>
      <c r="AT224" s="24" t="s">
        <v>153</v>
      </c>
      <c r="AU224" s="24" t="s">
        <v>71</v>
      </c>
      <c r="AY224" s="24" t="s">
        <v>151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24" t="s">
        <v>79</v>
      </c>
      <c r="BK224" s="244">
        <f>ROUND(I224*H224,2)</f>
        <v>0</v>
      </c>
      <c r="BL224" s="24" t="s">
        <v>158</v>
      </c>
      <c r="BM224" s="24" t="s">
        <v>981</v>
      </c>
    </row>
    <row r="225" spans="2:65" s="1" customFormat="1" ht="16.5" customHeight="1">
      <c r="B225" s="46"/>
      <c r="C225" s="259" t="s">
        <v>675</v>
      </c>
      <c r="D225" s="259" t="s">
        <v>189</v>
      </c>
      <c r="E225" s="260" t="s">
        <v>816</v>
      </c>
      <c r="F225" s="261" t="s">
        <v>817</v>
      </c>
      <c r="G225" s="262" t="s">
        <v>727</v>
      </c>
      <c r="H225" s="263">
        <v>2</v>
      </c>
      <c r="I225" s="264"/>
      <c r="J225" s="265">
        <f>ROUND(I225*H225,2)</f>
        <v>0</v>
      </c>
      <c r="K225" s="261" t="s">
        <v>21</v>
      </c>
      <c r="L225" s="266"/>
      <c r="M225" s="267" t="s">
        <v>21</v>
      </c>
      <c r="N225" s="268" t="s">
        <v>42</v>
      </c>
      <c r="O225" s="47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AR225" s="24" t="s">
        <v>193</v>
      </c>
      <c r="AT225" s="24" t="s">
        <v>189</v>
      </c>
      <c r="AU225" s="24" t="s">
        <v>71</v>
      </c>
      <c r="AY225" s="24" t="s">
        <v>151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24" t="s">
        <v>79</v>
      </c>
      <c r="BK225" s="244">
        <f>ROUND(I225*H225,2)</f>
        <v>0</v>
      </c>
      <c r="BL225" s="24" t="s">
        <v>158</v>
      </c>
      <c r="BM225" s="24" t="s">
        <v>983</v>
      </c>
    </row>
    <row r="226" spans="2:65" s="1" customFormat="1" ht="16.5" customHeight="1">
      <c r="B226" s="46"/>
      <c r="C226" s="259" t="s">
        <v>679</v>
      </c>
      <c r="D226" s="259" t="s">
        <v>189</v>
      </c>
      <c r="E226" s="260" t="s">
        <v>819</v>
      </c>
      <c r="F226" s="261" t="s">
        <v>820</v>
      </c>
      <c r="G226" s="262" t="s">
        <v>687</v>
      </c>
      <c r="H226" s="263">
        <v>2</v>
      </c>
      <c r="I226" s="264"/>
      <c r="J226" s="265">
        <f>ROUND(I226*H226,2)</f>
        <v>0</v>
      </c>
      <c r="K226" s="261" t="s">
        <v>21</v>
      </c>
      <c r="L226" s="266"/>
      <c r="M226" s="267" t="s">
        <v>21</v>
      </c>
      <c r="N226" s="268" t="s">
        <v>42</v>
      </c>
      <c r="O226" s="47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AR226" s="24" t="s">
        <v>193</v>
      </c>
      <c r="AT226" s="24" t="s">
        <v>189</v>
      </c>
      <c r="AU226" s="24" t="s">
        <v>71</v>
      </c>
      <c r="AY226" s="24" t="s">
        <v>151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24" t="s">
        <v>79</v>
      </c>
      <c r="BK226" s="244">
        <f>ROUND(I226*H226,2)</f>
        <v>0</v>
      </c>
      <c r="BL226" s="24" t="s">
        <v>158</v>
      </c>
      <c r="BM226" s="24" t="s">
        <v>984</v>
      </c>
    </row>
    <row r="227" spans="2:65" s="1" customFormat="1" ht="16.5" customHeight="1">
      <c r="B227" s="46"/>
      <c r="C227" s="259" t="s">
        <v>985</v>
      </c>
      <c r="D227" s="259" t="s">
        <v>189</v>
      </c>
      <c r="E227" s="260" t="s">
        <v>822</v>
      </c>
      <c r="F227" s="261" t="s">
        <v>823</v>
      </c>
      <c r="G227" s="262" t="s">
        <v>687</v>
      </c>
      <c r="H227" s="263">
        <v>2</v>
      </c>
      <c r="I227" s="264"/>
      <c r="J227" s="265">
        <f>ROUND(I227*H227,2)</f>
        <v>0</v>
      </c>
      <c r="K227" s="261" t="s">
        <v>21</v>
      </c>
      <c r="L227" s="266"/>
      <c r="M227" s="267" t="s">
        <v>21</v>
      </c>
      <c r="N227" s="268" t="s">
        <v>42</v>
      </c>
      <c r="O227" s="47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AR227" s="24" t="s">
        <v>193</v>
      </c>
      <c r="AT227" s="24" t="s">
        <v>189</v>
      </c>
      <c r="AU227" s="24" t="s">
        <v>71</v>
      </c>
      <c r="AY227" s="24" t="s">
        <v>151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24" t="s">
        <v>79</v>
      </c>
      <c r="BK227" s="244">
        <f>ROUND(I227*H227,2)</f>
        <v>0</v>
      </c>
      <c r="BL227" s="24" t="s">
        <v>158</v>
      </c>
      <c r="BM227" s="24" t="s">
        <v>986</v>
      </c>
    </row>
    <row r="228" spans="2:47" s="1" customFormat="1" ht="13.5">
      <c r="B228" s="46"/>
      <c r="C228" s="74"/>
      <c r="D228" s="245" t="s">
        <v>160</v>
      </c>
      <c r="E228" s="74"/>
      <c r="F228" s="246" t="s">
        <v>825</v>
      </c>
      <c r="G228" s="74"/>
      <c r="H228" s="74"/>
      <c r="I228" s="203"/>
      <c r="J228" s="74"/>
      <c r="K228" s="74"/>
      <c r="L228" s="72"/>
      <c r="M228" s="247"/>
      <c r="N228" s="47"/>
      <c r="O228" s="47"/>
      <c r="P228" s="47"/>
      <c r="Q228" s="47"/>
      <c r="R228" s="47"/>
      <c r="S228" s="47"/>
      <c r="T228" s="95"/>
      <c r="AT228" s="24" t="s">
        <v>160</v>
      </c>
      <c r="AU228" s="24" t="s">
        <v>71</v>
      </c>
    </row>
    <row r="229" spans="2:65" s="1" customFormat="1" ht="16.5" customHeight="1">
      <c r="B229" s="46"/>
      <c r="C229" s="259" t="s">
        <v>773</v>
      </c>
      <c r="D229" s="259" t="s">
        <v>189</v>
      </c>
      <c r="E229" s="260" t="s">
        <v>826</v>
      </c>
      <c r="F229" s="261" t="s">
        <v>827</v>
      </c>
      <c r="G229" s="262" t="s">
        <v>687</v>
      </c>
      <c r="H229" s="263">
        <v>2</v>
      </c>
      <c r="I229" s="264"/>
      <c r="J229" s="265">
        <f>ROUND(I229*H229,2)</f>
        <v>0</v>
      </c>
      <c r="K229" s="261" t="s">
        <v>21</v>
      </c>
      <c r="L229" s="266"/>
      <c r="M229" s="267" t="s">
        <v>21</v>
      </c>
      <c r="N229" s="268" t="s">
        <v>42</v>
      </c>
      <c r="O229" s="47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AR229" s="24" t="s">
        <v>193</v>
      </c>
      <c r="AT229" s="24" t="s">
        <v>189</v>
      </c>
      <c r="AU229" s="24" t="s">
        <v>71</v>
      </c>
      <c r="AY229" s="24" t="s">
        <v>151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24" t="s">
        <v>79</v>
      </c>
      <c r="BK229" s="244">
        <f>ROUND(I229*H229,2)</f>
        <v>0</v>
      </c>
      <c r="BL229" s="24" t="s">
        <v>158</v>
      </c>
      <c r="BM229" s="24" t="s">
        <v>987</v>
      </c>
    </row>
    <row r="230" spans="2:47" s="1" customFormat="1" ht="13.5">
      <c r="B230" s="46"/>
      <c r="C230" s="74"/>
      <c r="D230" s="245" t="s">
        <v>160</v>
      </c>
      <c r="E230" s="74"/>
      <c r="F230" s="246" t="s">
        <v>829</v>
      </c>
      <c r="G230" s="74"/>
      <c r="H230" s="74"/>
      <c r="I230" s="203"/>
      <c r="J230" s="74"/>
      <c r="K230" s="74"/>
      <c r="L230" s="72"/>
      <c r="M230" s="247"/>
      <c r="N230" s="47"/>
      <c r="O230" s="47"/>
      <c r="P230" s="47"/>
      <c r="Q230" s="47"/>
      <c r="R230" s="47"/>
      <c r="S230" s="47"/>
      <c r="T230" s="95"/>
      <c r="AT230" s="24" t="s">
        <v>160</v>
      </c>
      <c r="AU230" s="24" t="s">
        <v>71</v>
      </c>
    </row>
    <row r="231" spans="2:65" s="1" customFormat="1" ht="16.5" customHeight="1">
      <c r="B231" s="46"/>
      <c r="C231" s="259" t="s">
        <v>429</v>
      </c>
      <c r="D231" s="259" t="s">
        <v>189</v>
      </c>
      <c r="E231" s="260" t="s">
        <v>830</v>
      </c>
      <c r="F231" s="261" t="s">
        <v>831</v>
      </c>
      <c r="G231" s="262" t="s">
        <v>687</v>
      </c>
      <c r="H231" s="263">
        <v>2</v>
      </c>
      <c r="I231" s="264"/>
      <c r="J231" s="265">
        <f>ROUND(I231*H231,2)</f>
        <v>0</v>
      </c>
      <c r="K231" s="261" t="s">
        <v>21</v>
      </c>
      <c r="L231" s="266"/>
      <c r="M231" s="267" t="s">
        <v>21</v>
      </c>
      <c r="N231" s="268" t="s">
        <v>42</v>
      </c>
      <c r="O231" s="47"/>
      <c r="P231" s="242">
        <f>O231*H231</f>
        <v>0</v>
      </c>
      <c r="Q231" s="242">
        <v>0</v>
      </c>
      <c r="R231" s="242">
        <f>Q231*H231</f>
        <v>0</v>
      </c>
      <c r="S231" s="242">
        <v>0</v>
      </c>
      <c r="T231" s="243">
        <f>S231*H231</f>
        <v>0</v>
      </c>
      <c r="AR231" s="24" t="s">
        <v>193</v>
      </c>
      <c r="AT231" s="24" t="s">
        <v>189</v>
      </c>
      <c r="AU231" s="24" t="s">
        <v>71</v>
      </c>
      <c r="AY231" s="24" t="s">
        <v>151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24" t="s">
        <v>79</v>
      </c>
      <c r="BK231" s="244">
        <f>ROUND(I231*H231,2)</f>
        <v>0</v>
      </c>
      <c r="BL231" s="24" t="s">
        <v>158</v>
      </c>
      <c r="BM231" s="24" t="s">
        <v>988</v>
      </c>
    </row>
    <row r="232" spans="2:47" s="1" customFormat="1" ht="13.5">
      <c r="B232" s="46"/>
      <c r="C232" s="74"/>
      <c r="D232" s="245" t="s">
        <v>160</v>
      </c>
      <c r="E232" s="74"/>
      <c r="F232" s="246" t="s">
        <v>833</v>
      </c>
      <c r="G232" s="74"/>
      <c r="H232" s="74"/>
      <c r="I232" s="203"/>
      <c r="J232" s="74"/>
      <c r="K232" s="74"/>
      <c r="L232" s="72"/>
      <c r="M232" s="247"/>
      <c r="N232" s="47"/>
      <c r="O232" s="47"/>
      <c r="P232" s="47"/>
      <c r="Q232" s="47"/>
      <c r="R232" s="47"/>
      <c r="S232" s="47"/>
      <c r="T232" s="95"/>
      <c r="AT232" s="24" t="s">
        <v>160</v>
      </c>
      <c r="AU232" s="24" t="s">
        <v>71</v>
      </c>
    </row>
    <row r="233" spans="2:65" s="1" customFormat="1" ht="16.5" customHeight="1">
      <c r="B233" s="46"/>
      <c r="C233" s="233" t="s">
        <v>777</v>
      </c>
      <c r="D233" s="233" t="s">
        <v>153</v>
      </c>
      <c r="E233" s="234" t="s">
        <v>834</v>
      </c>
      <c r="F233" s="235" t="s">
        <v>835</v>
      </c>
      <c r="G233" s="236" t="s">
        <v>693</v>
      </c>
      <c r="H233" s="237">
        <v>1.6</v>
      </c>
      <c r="I233" s="238"/>
      <c r="J233" s="239">
        <f>ROUND(I233*H233,2)</f>
        <v>0</v>
      </c>
      <c r="K233" s="235" t="s">
        <v>21</v>
      </c>
      <c r="L233" s="72"/>
      <c r="M233" s="240" t="s">
        <v>21</v>
      </c>
      <c r="N233" s="241" t="s">
        <v>42</v>
      </c>
      <c r="O233" s="47"/>
      <c r="P233" s="242">
        <f>O233*H233</f>
        <v>0</v>
      </c>
      <c r="Q233" s="242">
        <v>0</v>
      </c>
      <c r="R233" s="242">
        <f>Q233*H233</f>
        <v>0</v>
      </c>
      <c r="S233" s="242">
        <v>0</v>
      </c>
      <c r="T233" s="243">
        <f>S233*H233</f>
        <v>0</v>
      </c>
      <c r="AR233" s="24" t="s">
        <v>158</v>
      </c>
      <c r="AT233" s="24" t="s">
        <v>153</v>
      </c>
      <c r="AU233" s="24" t="s">
        <v>71</v>
      </c>
      <c r="AY233" s="24" t="s">
        <v>151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24" t="s">
        <v>79</v>
      </c>
      <c r="BK233" s="244">
        <f>ROUND(I233*H233,2)</f>
        <v>0</v>
      </c>
      <c r="BL233" s="24" t="s">
        <v>158</v>
      </c>
      <c r="BM233" s="24" t="s">
        <v>989</v>
      </c>
    </row>
    <row r="234" spans="2:65" s="1" customFormat="1" ht="16.5" customHeight="1">
      <c r="B234" s="46"/>
      <c r="C234" s="259" t="s">
        <v>990</v>
      </c>
      <c r="D234" s="259" t="s">
        <v>189</v>
      </c>
      <c r="E234" s="260" t="s">
        <v>837</v>
      </c>
      <c r="F234" s="261" t="s">
        <v>838</v>
      </c>
      <c r="G234" s="262" t="s">
        <v>727</v>
      </c>
      <c r="H234" s="263">
        <v>0.08</v>
      </c>
      <c r="I234" s="264"/>
      <c r="J234" s="265">
        <f>ROUND(I234*H234,2)</f>
        <v>0</v>
      </c>
      <c r="K234" s="261" t="s">
        <v>21</v>
      </c>
      <c r="L234" s="266"/>
      <c r="M234" s="267" t="s">
        <v>21</v>
      </c>
      <c r="N234" s="268" t="s">
        <v>42</v>
      </c>
      <c r="O234" s="47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AR234" s="24" t="s">
        <v>193</v>
      </c>
      <c r="AT234" s="24" t="s">
        <v>189</v>
      </c>
      <c r="AU234" s="24" t="s">
        <v>71</v>
      </c>
      <c r="AY234" s="24" t="s">
        <v>151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24" t="s">
        <v>79</v>
      </c>
      <c r="BK234" s="244">
        <f>ROUND(I234*H234,2)</f>
        <v>0</v>
      </c>
      <c r="BL234" s="24" t="s">
        <v>158</v>
      </c>
      <c r="BM234" s="24" t="s">
        <v>991</v>
      </c>
    </row>
    <row r="235" spans="2:51" s="12" customFormat="1" ht="13.5">
      <c r="B235" s="248"/>
      <c r="C235" s="249"/>
      <c r="D235" s="245" t="s">
        <v>162</v>
      </c>
      <c r="E235" s="250" t="s">
        <v>21</v>
      </c>
      <c r="F235" s="251" t="s">
        <v>976</v>
      </c>
      <c r="G235" s="249"/>
      <c r="H235" s="252">
        <v>0.08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162</v>
      </c>
      <c r="AU235" s="258" t="s">
        <v>71</v>
      </c>
      <c r="AV235" s="12" t="s">
        <v>81</v>
      </c>
      <c r="AW235" s="12" t="s">
        <v>35</v>
      </c>
      <c r="AX235" s="12" t="s">
        <v>71</v>
      </c>
      <c r="AY235" s="258" t="s">
        <v>151</v>
      </c>
    </row>
    <row r="236" spans="2:51" s="14" customFormat="1" ht="13.5">
      <c r="B236" s="283"/>
      <c r="C236" s="284"/>
      <c r="D236" s="245" t="s">
        <v>162</v>
      </c>
      <c r="E236" s="285" t="s">
        <v>21</v>
      </c>
      <c r="F236" s="286" t="s">
        <v>430</v>
      </c>
      <c r="G236" s="284"/>
      <c r="H236" s="287">
        <v>0.08</v>
      </c>
      <c r="I236" s="288"/>
      <c r="J236" s="284"/>
      <c r="K236" s="284"/>
      <c r="L236" s="289"/>
      <c r="M236" s="290"/>
      <c r="N236" s="291"/>
      <c r="O236" s="291"/>
      <c r="P236" s="291"/>
      <c r="Q236" s="291"/>
      <c r="R236" s="291"/>
      <c r="S236" s="291"/>
      <c r="T236" s="292"/>
      <c r="AT236" s="293" t="s">
        <v>162</v>
      </c>
      <c r="AU236" s="293" t="s">
        <v>71</v>
      </c>
      <c r="AV236" s="14" t="s">
        <v>158</v>
      </c>
      <c r="AW236" s="14" t="s">
        <v>35</v>
      </c>
      <c r="AX236" s="14" t="s">
        <v>79</v>
      </c>
      <c r="AY236" s="293" t="s">
        <v>151</v>
      </c>
    </row>
    <row r="237" spans="2:65" s="1" customFormat="1" ht="16.5" customHeight="1">
      <c r="B237" s="46"/>
      <c r="C237" s="259" t="s">
        <v>780</v>
      </c>
      <c r="D237" s="259" t="s">
        <v>189</v>
      </c>
      <c r="E237" s="260" t="s">
        <v>841</v>
      </c>
      <c r="F237" s="261" t="s">
        <v>842</v>
      </c>
      <c r="G237" s="262" t="s">
        <v>727</v>
      </c>
      <c r="H237" s="263">
        <v>0.16</v>
      </c>
      <c r="I237" s="264"/>
      <c r="J237" s="265">
        <f>ROUND(I237*H237,2)</f>
        <v>0</v>
      </c>
      <c r="K237" s="261" t="s">
        <v>21</v>
      </c>
      <c r="L237" s="266"/>
      <c r="M237" s="267" t="s">
        <v>21</v>
      </c>
      <c r="N237" s="268" t="s">
        <v>42</v>
      </c>
      <c r="O237" s="47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AR237" s="24" t="s">
        <v>193</v>
      </c>
      <c r="AT237" s="24" t="s">
        <v>189</v>
      </c>
      <c r="AU237" s="24" t="s">
        <v>71</v>
      </c>
      <c r="AY237" s="24" t="s">
        <v>151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24" t="s">
        <v>79</v>
      </c>
      <c r="BK237" s="244">
        <f>ROUND(I237*H237,2)</f>
        <v>0</v>
      </c>
      <c r="BL237" s="24" t="s">
        <v>158</v>
      </c>
      <c r="BM237" s="24" t="s">
        <v>992</v>
      </c>
    </row>
    <row r="238" spans="2:51" s="12" customFormat="1" ht="13.5">
      <c r="B238" s="248"/>
      <c r="C238" s="249"/>
      <c r="D238" s="245" t="s">
        <v>162</v>
      </c>
      <c r="E238" s="250" t="s">
        <v>21</v>
      </c>
      <c r="F238" s="251" t="s">
        <v>978</v>
      </c>
      <c r="G238" s="249"/>
      <c r="H238" s="252">
        <v>0.16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162</v>
      </c>
      <c r="AU238" s="258" t="s">
        <v>71</v>
      </c>
      <c r="AV238" s="12" t="s">
        <v>81</v>
      </c>
      <c r="AW238" s="12" t="s">
        <v>35</v>
      </c>
      <c r="AX238" s="12" t="s">
        <v>71</v>
      </c>
      <c r="AY238" s="258" t="s">
        <v>151</v>
      </c>
    </row>
    <row r="239" spans="2:51" s="14" customFormat="1" ht="13.5">
      <c r="B239" s="283"/>
      <c r="C239" s="284"/>
      <c r="D239" s="245" t="s">
        <v>162</v>
      </c>
      <c r="E239" s="285" t="s">
        <v>21</v>
      </c>
      <c r="F239" s="286" t="s">
        <v>430</v>
      </c>
      <c r="G239" s="284"/>
      <c r="H239" s="287">
        <v>0.16</v>
      </c>
      <c r="I239" s="288"/>
      <c r="J239" s="284"/>
      <c r="K239" s="284"/>
      <c r="L239" s="289"/>
      <c r="M239" s="290"/>
      <c r="N239" s="291"/>
      <c r="O239" s="291"/>
      <c r="P239" s="291"/>
      <c r="Q239" s="291"/>
      <c r="R239" s="291"/>
      <c r="S239" s="291"/>
      <c r="T239" s="292"/>
      <c r="AT239" s="293" t="s">
        <v>162</v>
      </c>
      <c r="AU239" s="293" t="s">
        <v>71</v>
      </c>
      <c r="AV239" s="14" t="s">
        <v>158</v>
      </c>
      <c r="AW239" s="14" t="s">
        <v>35</v>
      </c>
      <c r="AX239" s="14" t="s">
        <v>79</v>
      </c>
      <c r="AY239" s="293" t="s">
        <v>151</v>
      </c>
    </row>
    <row r="240" spans="2:65" s="1" customFormat="1" ht="16.5" customHeight="1">
      <c r="B240" s="46"/>
      <c r="C240" s="233" t="s">
        <v>993</v>
      </c>
      <c r="D240" s="233" t="s">
        <v>153</v>
      </c>
      <c r="E240" s="234" t="s">
        <v>179</v>
      </c>
      <c r="F240" s="235" t="s">
        <v>845</v>
      </c>
      <c r="G240" s="236" t="s">
        <v>846</v>
      </c>
      <c r="H240" s="237">
        <v>100</v>
      </c>
      <c r="I240" s="238"/>
      <c r="J240" s="239">
        <f>ROUND(I240*H240,2)</f>
        <v>0</v>
      </c>
      <c r="K240" s="235" t="s">
        <v>21</v>
      </c>
      <c r="L240" s="72"/>
      <c r="M240" s="240" t="s">
        <v>21</v>
      </c>
      <c r="N240" s="241" t="s">
        <v>42</v>
      </c>
      <c r="O240" s="47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AR240" s="24" t="s">
        <v>158</v>
      </c>
      <c r="AT240" s="24" t="s">
        <v>153</v>
      </c>
      <c r="AU240" s="24" t="s">
        <v>71</v>
      </c>
      <c r="AY240" s="24" t="s">
        <v>151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24" t="s">
        <v>79</v>
      </c>
      <c r="BK240" s="244">
        <f>ROUND(I240*H240,2)</f>
        <v>0</v>
      </c>
      <c r="BL240" s="24" t="s">
        <v>158</v>
      </c>
      <c r="BM240" s="24" t="s">
        <v>994</v>
      </c>
    </row>
    <row r="241" spans="2:65" s="1" customFormat="1" ht="16.5" customHeight="1">
      <c r="B241" s="46"/>
      <c r="C241" s="233" t="s">
        <v>783</v>
      </c>
      <c r="D241" s="233" t="s">
        <v>153</v>
      </c>
      <c r="E241" s="234" t="s">
        <v>188</v>
      </c>
      <c r="F241" s="235" t="s">
        <v>848</v>
      </c>
      <c r="G241" s="236" t="s">
        <v>849</v>
      </c>
      <c r="H241" s="237">
        <v>6</v>
      </c>
      <c r="I241" s="238"/>
      <c r="J241" s="239">
        <f>ROUND(I241*H241,2)</f>
        <v>0</v>
      </c>
      <c r="K241" s="235" t="s">
        <v>21</v>
      </c>
      <c r="L241" s="72"/>
      <c r="M241" s="240" t="s">
        <v>21</v>
      </c>
      <c r="N241" s="241" t="s">
        <v>42</v>
      </c>
      <c r="O241" s="47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AR241" s="24" t="s">
        <v>158</v>
      </c>
      <c r="AT241" s="24" t="s">
        <v>153</v>
      </c>
      <c r="AU241" s="24" t="s">
        <v>71</v>
      </c>
      <c r="AY241" s="24" t="s">
        <v>151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24" t="s">
        <v>79</v>
      </c>
      <c r="BK241" s="244">
        <f>ROUND(I241*H241,2)</f>
        <v>0</v>
      </c>
      <c r="BL241" s="24" t="s">
        <v>158</v>
      </c>
      <c r="BM241" s="24" t="s">
        <v>1045</v>
      </c>
    </row>
    <row r="242" spans="2:65" s="1" customFormat="1" ht="16.5" customHeight="1">
      <c r="B242" s="46"/>
      <c r="C242" s="233" t="s">
        <v>1046</v>
      </c>
      <c r="D242" s="233" t="s">
        <v>153</v>
      </c>
      <c r="E242" s="234" t="s">
        <v>193</v>
      </c>
      <c r="F242" s="235" t="s">
        <v>851</v>
      </c>
      <c r="G242" s="236" t="s">
        <v>852</v>
      </c>
      <c r="H242" s="237">
        <v>10.638</v>
      </c>
      <c r="I242" s="238"/>
      <c r="J242" s="239">
        <f>ROUND(I242*H242,2)</f>
        <v>0</v>
      </c>
      <c r="K242" s="235" t="s">
        <v>21</v>
      </c>
      <c r="L242" s="72"/>
      <c r="M242" s="240" t="s">
        <v>21</v>
      </c>
      <c r="N242" s="241" t="s">
        <v>42</v>
      </c>
      <c r="O242" s="47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AR242" s="24" t="s">
        <v>158</v>
      </c>
      <c r="AT242" s="24" t="s">
        <v>153</v>
      </c>
      <c r="AU242" s="24" t="s">
        <v>71</v>
      </c>
      <c r="AY242" s="24" t="s">
        <v>151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24" t="s">
        <v>79</v>
      </c>
      <c r="BK242" s="244">
        <f>ROUND(I242*H242,2)</f>
        <v>0</v>
      </c>
      <c r="BL242" s="24" t="s">
        <v>158</v>
      </c>
      <c r="BM242" s="24" t="s">
        <v>1047</v>
      </c>
    </row>
    <row r="243" spans="2:51" s="12" customFormat="1" ht="13.5">
      <c r="B243" s="248"/>
      <c r="C243" s="249"/>
      <c r="D243" s="245" t="s">
        <v>162</v>
      </c>
      <c r="E243" s="250" t="s">
        <v>21</v>
      </c>
      <c r="F243" s="251" t="s">
        <v>982</v>
      </c>
      <c r="G243" s="249"/>
      <c r="H243" s="252">
        <v>10.638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162</v>
      </c>
      <c r="AU243" s="258" t="s">
        <v>71</v>
      </c>
      <c r="AV243" s="12" t="s">
        <v>81</v>
      </c>
      <c r="AW243" s="12" t="s">
        <v>35</v>
      </c>
      <c r="AX243" s="12" t="s">
        <v>71</v>
      </c>
      <c r="AY243" s="258" t="s">
        <v>151</v>
      </c>
    </row>
    <row r="244" spans="2:51" s="14" customFormat="1" ht="13.5">
      <c r="B244" s="283"/>
      <c r="C244" s="284"/>
      <c r="D244" s="245" t="s">
        <v>162</v>
      </c>
      <c r="E244" s="285" t="s">
        <v>21</v>
      </c>
      <c r="F244" s="286" t="s">
        <v>430</v>
      </c>
      <c r="G244" s="284"/>
      <c r="H244" s="287">
        <v>10.638</v>
      </c>
      <c r="I244" s="288"/>
      <c r="J244" s="284"/>
      <c r="K244" s="284"/>
      <c r="L244" s="289"/>
      <c r="M244" s="290"/>
      <c r="N244" s="291"/>
      <c r="O244" s="291"/>
      <c r="P244" s="291"/>
      <c r="Q244" s="291"/>
      <c r="R244" s="291"/>
      <c r="S244" s="291"/>
      <c r="T244" s="292"/>
      <c r="AT244" s="293" t="s">
        <v>162</v>
      </c>
      <c r="AU244" s="293" t="s">
        <v>71</v>
      </c>
      <c r="AV244" s="14" t="s">
        <v>158</v>
      </c>
      <c r="AW244" s="14" t="s">
        <v>35</v>
      </c>
      <c r="AX244" s="14" t="s">
        <v>79</v>
      </c>
      <c r="AY244" s="293" t="s">
        <v>151</v>
      </c>
    </row>
    <row r="245" spans="2:65" s="1" customFormat="1" ht="16.5" customHeight="1">
      <c r="B245" s="46"/>
      <c r="C245" s="233" t="s">
        <v>786</v>
      </c>
      <c r="D245" s="233" t="s">
        <v>153</v>
      </c>
      <c r="E245" s="234" t="s">
        <v>855</v>
      </c>
      <c r="F245" s="235" t="s">
        <v>856</v>
      </c>
      <c r="G245" s="236" t="s">
        <v>849</v>
      </c>
      <c r="H245" s="237">
        <v>16</v>
      </c>
      <c r="I245" s="238"/>
      <c r="J245" s="239">
        <f>ROUND(I245*H245,2)</f>
        <v>0</v>
      </c>
      <c r="K245" s="235" t="s">
        <v>21</v>
      </c>
      <c r="L245" s="72"/>
      <c r="M245" s="240" t="s">
        <v>21</v>
      </c>
      <c r="N245" s="241" t="s">
        <v>42</v>
      </c>
      <c r="O245" s="47"/>
      <c r="P245" s="242">
        <f>O245*H245</f>
        <v>0</v>
      </c>
      <c r="Q245" s="242">
        <v>0</v>
      </c>
      <c r="R245" s="242">
        <f>Q245*H245</f>
        <v>0</v>
      </c>
      <c r="S245" s="242">
        <v>0</v>
      </c>
      <c r="T245" s="243">
        <f>S245*H245</f>
        <v>0</v>
      </c>
      <c r="AR245" s="24" t="s">
        <v>158</v>
      </c>
      <c r="AT245" s="24" t="s">
        <v>153</v>
      </c>
      <c r="AU245" s="24" t="s">
        <v>71</v>
      </c>
      <c r="AY245" s="24" t="s">
        <v>151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24" t="s">
        <v>79</v>
      </c>
      <c r="BK245" s="244">
        <f>ROUND(I245*H245,2)</f>
        <v>0</v>
      </c>
      <c r="BL245" s="24" t="s">
        <v>158</v>
      </c>
      <c r="BM245" s="24" t="s">
        <v>1048</v>
      </c>
    </row>
    <row r="246" spans="2:65" s="1" customFormat="1" ht="16.5" customHeight="1">
      <c r="B246" s="46"/>
      <c r="C246" s="259" t="s">
        <v>1049</v>
      </c>
      <c r="D246" s="259" t="s">
        <v>189</v>
      </c>
      <c r="E246" s="260" t="s">
        <v>858</v>
      </c>
      <c r="F246" s="261" t="s">
        <v>859</v>
      </c>
      <c r="G246" s="262" t="s">
        <v>687</v>
      </c>
      <c r="H246" s="263">
        <v>8</v>
      </c>
      <c r="I246" s="264"/>
      <c r="J246" s="265">
        <f>ROUND(I246*H246,2)</f>
        <v>0</v>
      </c>
      <c r="K246" s="261" t="s">
        <v>21</v>
      </c>
      <c r="L246" s="266"/>
      <c r="M246" s="267" t="s">
        <v>21</v>
      </c>
      <c r="N246" s="268" t="s">
        <v>42</v>
      </c>
      <c r="O246" s="47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AR246" s="24" t="s">
        <v>193</v>
      </c>
      <c r="AT246" s="24" t="s">
        <v>189</v>
      </c>
      <c r="AU246" s="24" t="s">
        <v>71</v>
      </c>
      <c r="AY246" s="24" t="s">
        <v>151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24" t="s">
        <v>79</v>
      </c>
      <c r="BK246" s="244">
        <f>ROUND(I246*H246,2)</f>
        <v>0</v>
      </c>
      <c r="BL246" s="24" t="s">
        <v>158</v>
      </c>
      <c r="BM246" s="24" t="s">
        <v>1050</v>
      </c>
    </row>
    <row r="247" spans="2:47" s="1" customFormat="1" ht="13.5">
      <c r="B247" s="46"/>
      <c r="C247" s="74"/>
      <c r="D247" s="245" t="s">
        <v>160</v>
      </c>
      <c r="E247" s="74"/>
      <c r="F247" s="246" t="s">
        <v>861</v>
      </c>
      <c r="G247" s="74"/>
      <c r="H247" s="74"/>
      <c r="I247" s="203"/>
      <c r="J247" s="74"/>
      <c r="K247" s="74"/>
      <c r="L247" s="72"/>
      <c r="M247" s="247"/>
      <c r="N247" s="47"/>
      <c r="O247" s="47"/>
      <c r="P247" s="47"/>
      <c r="Q247" s="47"/>
      <c r="R247" s="47"/>
      <c r="S247" s="47"/>
      <c r="T247" s="95"/>
      <c r="AT247" s="24" t="s">
        <v>160</v>
      </c>
      <c r="AU247" s="24" t="s">
        <v>71</v>
      </c>
    </row>
    <row r="248" spans="2:65" s="1" customFormat="1" ht="16.5" customHeight="1">
      <c r="B248" s="46"/>
      <c r="C248" s="259" t="s">
        <v>789</v>
      </c>
      <c r="D248" s="259" t="s">
        <v>189</v>
      </c>
      <c r="E248" s="260" t="s">
        <v>862</v>
      </c>
      <c r="F248" s="261" t="s">
        <v>863</v>
      </c>
      <c r="G248" s="262" t="s">
        <v>687</v>
      </c>
      <c r="H248" s="263">
        <v>2</v>
      </c>
      <c r="I248" s="264"/>
      <c r="J248" s="265">
        <f>ROUND(I248*H248,2)</f>
        <v>0</v>
      </c>
      <c r="K248" s="261" t="s">
        <v>21</v>
      </c>
      <c r="L248" s="266"/>
      <c r="M248" s="267" t="s">
        <v>21</v>
      </c>
      <c r="N248" s="268" t="s">
        <v>42</v>
      </c>
      <c r="O248" s="47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AR248" s="24" t="s">
        <v>193</v>
      </c>
      <c r="AT248" s="24" t="s">
        <v>189</v>
      </c>
      <c r="AU248" s="24" t="s">
        <v>71</v>
      </c>
      <c r="AY248" s="24" t="s">
        <v>151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24" t="s">
        <v>79</v>
      </c>
      <c r="BK248" s="244">
        <f>ROUND(I248*H248,2)</f>
        <v>0</v>
      </c>
      <c r="BL248" s="24" t="s">
        <v>158</v>
      </c>
      <c r="BM248" s="24" t="s">
        <v>1051</v>
      </c>
    </row>
    <row r="249" spans="2:65" s="1" customFormat="1" ht="16.5" customHeight="1">
      <c r="B249" s="46"/>
      <c r="C249" s="233" t="s">
        <v>1052</v>
      </c>
      <c r="D249" s="233" t="s">
        <v>153</v>
      </c>
      <c r="E249" s="234" t="s">
        <v>199</v>
      </c>
      <c r="F249" s="235" t="s">
        <v>930</v>
      </c>
      <c r="G249" s="236" t="s">
        <v>189</v>
      </c>
      <c r="H249" s="237">
        <v>100</v>
      </c>
      <c r="I249" s="238"/>
      <c r="J249" s="239">
        <f>ROUND(I249*H249,2)</f>
        <v>0</v>
      </c>
      <c r="K249" s="235" t="s">
        <v>21</v>
      </c>
      <c r="L249" s="72"/>
      <c r="M249" s="240" t="s">
        <v>21</v>
      </c>
      <c r="N249" s="241" t="s">
        <v>42</v>
      </c>
      <c r="O249" s="47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AR249" s="24" t="s">
        <v>158</v>
      </c>
      <c r="AT249" s="24" t="s">
        <v>153</v>
      </c>
      <c r="AU249" s="24" t="s">
        <v>71</v>
      </c>
      <c r="AY249" s="24" t="s">
        <v>151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24" t="s">
        <v>79</v>
      </c>
      <c r="BK249" s="244">
        <f>ROUND(I249*H249,2)</f>
        <v>0</v>
      </c>
      <c r="BL249" s="24" t="s">
        <v>158</v>
      </c>
      <c r="BM249" s="24" t="s">
        <v>1053</v>
      </c>
    </row>
    <row r="250" spans="2:65" s="1" customFormat="1" ht="16.5" customHeight="1">
      <c r="B250" s="46"/>
      <c r="C250" s="233" t="s">
        <v>793</v>
      </c>
      <c r="D250" s="233" t="s">
        <v>153</v>
      </c>
      <c r="E250" s="234" t="s">
        <v>204</v>
      </c>
      <c r="F250" s="235" t="s">
        <v>865</v>
      </c>
      <c r="G250" s="236" t="s">
        <v>189</v>
      </c>
      <c r="H250" s="237">
        <v>50</v>
      </c>
      <c r="I250" s="238"/>
      <c r="J250" s="239">
        <f>ROUND(I250*H250,2)</f>
        <v>0</v>
      </c>
      <c r="K250" s="235" t="s">
        <v>21</v>
      </c>
      <c r="L250" s="72"/>
      <c r="M250" s="240" t="s">
        <v>21</v>
      </c>
      <c r="N250" s="241" t="s">
        <v>42</v>
      </c>
      <c r="O250" s="47"/>
      <c r="P250" s="242">
        <f>O250*H250</f>
        <v>0</v>
      </c>
      <c r="Q250" s="242">
        <v>0</v>
      </c>
      <c r="R250" s="242">
        <f>Q250*H250</f>
        <v>0</v>
      </c>
      <c r="S250" s="242">
        <v>0</v>
      </c>
      <c r="T250" s="243">
        <f>S250*H250</f>
        <v>0</v>
      </c>
      <c r="AR250" s="24" t="s">
        <v>158</v>
      </c>
      <c r="AT250" s="24" t="s">
        <v>153</v>
      </c>
      <c r="AU250" s="24" t="s">
        <v>71</v>
      </c>
      <c r="AY250" s="24" t="s">
        <v>151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24" t="s">
        <v>79</v>
      </c>
      <c r="BK250" s="244">
        <f>ROUND(I250*H250,2)</f>
        <v>0</v>
      </c>
      <c r="BL250" s="24" t="s">
        <v>158</v>
      </c>
      <c r="BM250" s="24" t="s">
        <v>1054</v>
      </c>
    </row>
    <row r="251" spans="2:65" s="1" customFormat="1" ht="16.5" customHeight="1">
      <c r="B251" s="46"/>
      <c r="C251" s="233" t="s">
        <v>1055</v>
      </c>
      <c r="D251" s="233" t="s">
        <v>153</v>
      </c>
      <c r="E251" s="234" t="s">
        <v>867</v>
      </c>
      <c r="F251" s="235" t="s">
        <v>868</v>
      </c>
      <c r="G251" s="236" t="s">
        <v>727</v>
      </c>
      <c r="H251" s="237">
        <v>6.875</v>
      </c>
      <c r="I251" s="238"/>
      <c r="J251" s="239">
        <f>ROUND(I251*H251,2)</f>
        <v>0</v>
      </c>
      <c r="K251" s="235" t="s">
        <v>21</v>
      </c>
      <c r="L251" s="72"/>
      <c r="M251" s="240" t="s">
        <v>21</v>
      </c>
      <c r="N251" s="241" t="s">
        <v>42</v>
      </c>
      <c r="O251" s="47"/>
      <c r="P251" s="242">
        <f>O251*H251</f>
        <v>0</v>
      </c>
      <c r="Q251" s="242">
        <v>0</v>
      </c>
      <c r="R251" s="242">
        <f>Q251*H251</f>
        <v>0</v>
      </c>
      <c r="S251" s="242">
        <v>0</v>
      </c>
      <c r="T251" s="243">
        <f>S251*H251</f>
        <v>0</v>
      </c>
      <c r="AR251" s="24" t="s">
        <v>158</v>
      </c>
      <c r="AT251" s="24" t="s">
        <v>153</v>
      </c>
      <c r="AU251" s="24" t="s">
        <v>71</v>
      </c>
      <c r="AY251" s="24" t="s">
        <v>151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24" t="s">
        <v>79</v>
      </c>
      <c r="BK251" s="244">
        <f>ROUND(I251*H251,2)</f>
        <v>0</v>
      </c>
      <c r="BL251" s="24" t="s">
        <v>158</v>
      </c>
      <c r="BM251" s="24" t="s">
        <v>1056</v>
      </c>
    </row>
    <row r="252" spans="2:51" s="12" customFormat="1" ht="13.5">
      <c r="B252" s="248"/>
      <c r="C252" s="249"/>
      <c r="D252" s="245" t="s">
        <v>162</v>
      </c>
      <c r="E252" s="250" t="s">
        <v>21</v>
      </c>
      <c r="F252" s="251" t="s">
        <v>1057</v>
      </c>
      <c r="G252" s="249"/>
      <c r="H252" s="252">
        <v>6.875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162</v>
      </c>
      <c r="AU252" s="258" t="s">
        <v>71</v>
      </c>
      <c r="AV252" s="12" t="s">
        <v>81</v>
      </c>
      <c r="AW252" s="12" t="s">
        <v>35</v>
      </c>
      <c r="AX252" s="12" t="s">
        <v>71</v>
      </c>
      <c r="AY252" s="258" t="s">
        <v>151</v>
      </c>
    </row>
    <row r="253" spans="2:51" s="14" customFormat="1" ht="13.5">
      <c r="B253" s="283"/>
      <c r="C253" s="284"/>
      <c r="D253" s="245" t="s">
        <v>162</v>
      </c>
      <c r="E253" s="285" t="s">
        <v>21</v>
      </c>
      <c r="F253" s="286" t="s">
        <v>430</v>
      </c>
      <c r="G253" s="284"/>
      <c r="H253" s="287">
        <v>6.875</v>
      </c>
      <c r="I253" s="288"/>
      <c r="J253" s="284"/>
      <c r="K253" s="284"/>
      <c r="L253" s="289"/>
      <c r="M253" s="290"/>
      <c r="N253" s="291"/>
      <c r="O253" s="291"/>
      <c r="P253" s="291"/>
      <c r="Q253" s="291"/>
      <c r="R253" s="291"/>
      <c r="S253" s="291"/>
      <c r="T253" s="292"/>
      <c r="AT253" s="293" t="s">
        <v>162</v>
      </c>
      <c r="AU253" s="293" t="s">
        <v>71</v>
      </c>
      <c r="AV253" s="14" t="s">
        <v>158</v>
      </c>
      <c r="AW253" s="14" t="s">
        <v>35</v>
      </c>
      <c r="AX253" s="14" t="s">
        <v>79</v>
      </c>
      <c r="AY253" s="293" t="s">
        <v>151</v>
      </c>
    </row>
    <row r="254" spans="2:65" s="1" customFormat="1" ht="16.5" customHeight="1">
      <c r="B254" s="46"/>
      <c r="C254" s="233" t="s">
        <v>796</v>
      </c>
      <c r="D254" s="233" t="s">
        <v>153</v>
      </c>
      <c r="E254" s="234" t="s">
        <v>871</v>
      </c>
      <c r="F254" s="235" t="s">
        <v>872</v>
      </c>
      <c r="G254" s="236" t="s">
        <v>687</v>
      </c>
      <c r="H254" s="237">
        <v>16</v>
      </c>
      <c r="I254" s="238"/>
      <c r="J254" s="239">
        <f>ROUND(I254*H254,2)</f>
        <v>0</v>
      </c>
      <c r="K254" s="235" t="s">
        <v>21</v>
      </c>
      <c r="L254" s="72"/>
      <c r="M254" s="240" t="s">
        <v>21</v>
      </c>
      <c r="N254" s="241" t="s">
        <v>42</v>
      </c>
      <c r="O254" s="47"/>
      <c r="P254" s="242">
        <f>O254*H254</f>
        <v>0</v>
      </c>
      <c r="Q254" s="242">
        <v>0</v>
      </c>
      <c r="R254" s="242">
        <f>Q254*H254</f>
        <v>0</v>
      </c>
      <c r="S254" s="242">
        <v>0</v>
      </c>
      <c r="T254" s="243">
        <f>S254*H254</f>
        <v>0</v>
      </c>
      <c r="AR254" s="24" t="s">
        <v>158</v>
      </c>
      <c r="AT254" s="24" t="s">
        <v>153</v>
      </c>
      <c r="AU254" s="24" t="s">
        <v>71</v>
      </c>
      <c r="AY254" s="24" t="s">
        <v>151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24" t="s">
        <v>79</v>
      </c>
      <c r="BK254" s="244">
        <f>ROUND(I254*H254,2)</f>
        <v>0</v>
      </c>
      <c r="BL254" s="24" t="s">
        <v>158</v>
      </c>
      <c r="BM254" s="24" t="s">
        <v>1058</v>
      </c>
    </row>
    <row r="255" spans="2:65" s="1" customFormat="1" ht="16.5" customHeight="1">
      <c r="B255" s="46"/>
      <c r="C255" s="259" t="s">
        <v>1059</v>
      </c>
      <c r="D255" s="259" t="s">
        <v>189</v>
      </c>
      <c r="E255" s="260" t="s">
        <v>874</v>
      </c>
      <c r="F255" s="261" t="s">
        <v>875</v>
      </c>
      <c r="G255" s="262" t="s">
        <v>687</v>
      </c>
      <c r="H255" s="263">
        <v>16</v>
      </c>
      <c r="I255" s="264"/>
      <c r="J255" s="265">
        <f>ROUND(I255*H255,2)</f>
        <v>0</v>
      </c>
      <c r="K255" s="261" t="s">
        <v>21</v>
      </c>
      <c r="L255" s="266"/>
      <c r="M255" s="267" t="s">
        <v>21</v>
      </c>
      <c r="N255" s="268" t="s">
        <v>42</v>
      </c>
      <c r="O255" s="47"/>
      <c r="P255" s="242">
        <f>O255*H255</f>
        <v>0</v>
      </c>
      <c r="Q255" s="242">
        <v>0</v>
      </c>
      <c r="R255" s="242">
        <f>Q255*H255</f>
        <v>0</v>
      </c>
      <c r="S255" s="242">
        <v>0</v>
      </c>
      <c r="T255" s="243">
        <f>S255*H255</f>
        <v>0</v>
      </c>
      <c r="AR255" s="24" t="s">
        <v>193</v>
      </c>
      <c r="AT255" s="24" t="s">
        <v>189</v>
      </c>
      <c r="AU255" s="24" t="s">
        <v>71</v>
      </c>
      <c r="AY255" s="24" t="s">
        <v>151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24" t="s">
        <v>79</v>
      </c>
      <c r="BK255" s="244">
        <f>ROUND(I255*H255,2)</f>
        <v>0</v>
      </c>
      <c r="BL255" s="24" t="s">
        <v>158</v>
      </c>
      <c r="BM255" s="24" t="s">
        <v>1060</v>
      </c>
    </row>
    <row r="256" spans="2:65" s="1" customFormat="1" ht="16.5" customHeight="1">
      <c r="B256" s="46"/>
      <c r="C256" s="259" t="s">
        <v>800</v>
      </c>
      <c r="D256" s="259" t="s">
        <v>189</v>
      </c>
      <c r="E256" s="260" t="s">
        <v>877</v>
      </c>
      <c r="F256" s="261" t="s">
        <v>878</v>
      </c>
      <c r="G256" s="262" t="s">
        <v>879</v>
      </c>
      <c r="H256" s="263">
        <v>0.16</v>
      </c>
      <c r="I256" s="264"/>
      <c r="J256" s="265">
        <f>ROUND(I256*H256,2)</f>
        <v>0</v>
      </c>
      <c r="K256" s="261" t="s">
        <v>21</v>
      </c>
      <c r="L256" s="266"/>
      <c r="M256" s="267" t="s">
        <v>21</v>
      </c>
      <c r="N256" s="268" t="s">
        <v>42</v>
      </c>
      <c r="O256" s="47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AR256" s="24" t="s">
        <v>193</v>
      </c>
      <c r="AT256" s="24" t="s">
        <v>189</v>
      </c>
      <c r="AU256" s="24" t="s">
        <v>71</v>
      </c>
      <c r="AY256" s="24" t="s">
        <v>151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24" t="s">
        <v>79</v>
      </c>
      <c r="BK256" s="244">
        <f>ROUND(I256*H256,2)</f>
        <v>0</v>
      </c>
      <c r="BL256" s="24" t="s">
        <v>158</v>
      </c>
      <c r="BM256" s="24" t="s">
        <v>1061</v>
      </c>
    </row>
    <row r="257" spans="2:51" s="12" customFormat="1" ht="13.5">
      <c r="B257" s="248"/>
      <c r="C257" s="249"/>
      <c r="D257" s="245" t="s">
        <v>162</v>
      </c>
      <c r="E257" s="250" t="s">
        <v>21</v>
      </c>
      <c r="F257" s="251" t="s">
        <v>995</v>
      </c>
      <c r="G257" s="249"/>
      <c r="H257" s="252">
        <v>0.16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162</v>
      </c>
      <c r="AU257" s="258" t="s">
        <v>71</v>
      </c>
      <c r="AV257" s="12" t="s">
        <v>81</v>
      </c>
      <c r="AW257" s="12" t="s">
        <v>35</v>
      </c>
      <c r="AX257" s="12" t="s">
        <v>71</v>
      </c>
      <c r="AY257" s="258" t="s">
        <v>151</v>
      </c>
    </row>
    <row r="258" spans="2:51" s="14" customFormat="1" ht="13.5">
      <c r="B258" s="283"/>
      <c r="C258" s="284"/>
      <c r="D258" s="245" t="s">
        <v>162</v>
      </c>
      <c r="E258" s="285" t="s">
        <v>21</v>
      </c>
      <c r="F258" s="286" t="s">
        <v>430</v>
      </c>
      <c r="G258" s="284"/>
      <c r="H258" s="287">
        <v>0.16</v>
      </c>
      <c r="I258" s="288"/>
      <c r="J258" s="284"/>
      <c r="K258" s="284"/>
      <c r="L258" s="289"/>
      <c r="M258" s="296"/>
      <c r="N258" s="297"/>
      <c r="O258" s="297"/>
      <c r="P258" s="297"/>
      <c r="Q258" s="297"/>
      <c r="R258" s="297"/>
      <c r="S258" s="297"/>
      <c r="T258" s="298"/>
      <c r="AT258" s="293" t="s">
        <v>162</v>
      </c>
      <c r="AU258" s="293" t="s">
        <v>71</v>
      </c>
      <c r="AV258" s="14" t="s">
        <v>158</v>
      </c>
      <c r="AW258" s="14" t="s">
        <v>35</v>
      </c>
      <c r="AX258" s="14" t="s">
        <v>79</v>
      </c>
      <c r="AY258" s="293" t="s">
        <v>151</v>
      </c>
    </row>
    <row r="259" spans="2:12" s="1" customFormat="1" ht="6.95" customHeight="1">
      <c r="B259" s="67"/>
      <c r="C259" s="68"/>
      <c r="D259" s="68"/>
      <c r="E259" s="68"/>
      <c r="F259" s="68"/>
      <c r="G259" s="68"/>
      <c r="H259" s="68"/>
      <c r="I259" s="178"/>
      <c r="J259" s="68"/>
      <c r="K259" s="68"/>
      <c r="L259" s="72"/>
    </row>
  </sheetData>
  <sheetProtection password="CC35" sheet="1" objects="1" scenarios="1" formatColumns="0" formatRows="0" autoFilter="0"/>
  <autoFilter ref="C81:K25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116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683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684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1062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29</v>
      </c>
      <c r="G14" s="47"/>
      <c r="H14" s="47"/>
      <c r="I14" s="158" t="s">
        <v>25</v>
      </c>
      <c r="J14" s="159" t="str">
        <f>'Rekapitulace stavby'!AN8</f>
        <v>30. 1. 2018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MACÁN PROJEKCE DS s.r.o.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37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39</v>
      </c>
      <c r="G31" s="47"/>
      <c r="H31" s="47"/>
      <c r="I31" s="168" t="s">
        <v>38</v>
      </c>
      <c r="J31" s="52" t="s">
        <v>40</v>
      </c>
      <c r="K31" s="51"/>
    </row>
    <row r="32" spans="2:11" s="1" customFormat="1" ht="14.4" customHeight="1">
      <c r="B32" s="46"/>
      <c r="C32" s="47"/>
      <c r="D32" s="55" t="s">
        <v>41</v>
      </c>
      <c r="E32" s="55" t="s">
        <v>42</v>
      </c>
      <c r="F32" s="169">
        <f>ROUND(SUM(BE82:BE246),2)</f>
        <v>0</v>
      </c>
      <c r="G32" s="47"/>
      <c r="H32" s="47"/>
      <c r="I32" s="170">
        <v>0.21</v>
      </c>
      <c r="J32" s="169">
        <f>ROUND(ROUND((SUM(BE82:BE246)),2)*I32,2)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43</v>
      </c>
      <c r="F33" s="169">
        <f>ROUND(SUM(BF82:BF246),2)</f>
        <v>0</v>
      </c>
      <c r="G33" s="47"/>
      <c r="H33" s="47"/>
      <c r="I33" s="170">
        <v>0.15</v>
      </c>
      <c r="J33" s="169">
        <f>ROUND(ROUND((SUM(BF82:BF246)),2)*I33,2)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69">
        <f>ROUND(SUM(BG82:BG246),2)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45</v>
      </c>
      <c r="F35" s="169">
        <f>ROUND(SUM(BH82:BH246),2)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46</v>
      </c>
      <c r="F36" s="169">
        <f>ROUND(SUM(BI82:BI246),2)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47</v>
      </c>
      <c r="E38" s="98"/>
      <c r="F38" s="98"/>
      <c r="G38" s="173" t="s">
        <v>48</v>
      </c>
      <c r="H38" s="174" t="s">
        <v>49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II/186 KLATOVY - PLÁNICKÁ ULICE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116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683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684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04 - 04 - přechod Plánická x Kličkova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30. 1. 2018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33</v>
      </c>
      <c r="J55" s="44" t="str">
        <f>E23</f>
        <v>MACÁN PROJEKCE DS s.r.o.</v>
      </c>
      <c r="K55" s="51"/>
    </row>
    <row r="56" spans="2:11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121</v>
      </c>
      <c r="D58" s="171"/>
      <c r="E58" s="171"/>
      <c r="F58" s="171"/>
      <c r="G58" s="171"/>
      <c r="H58" s="171"/>
      <c r="I58" s="185"/>
      <c r="J58" s="186" t="s">
        <v>122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123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124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II/186 KLATOVY - PLÁNICKÁ ULICE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116</v>
      </c>
      <c r="D71" s="294"/>
      <c r="E71" s="294"/>
      <c r="F71" s="294"/>
      <c r="G71" s="294"/>
      <c r="H71" s="294"/>
      <c r="I71" s="148"/>
      <c r="J71" s="294"/>
      <c r="K71" s="294"/>
      <c r="L71" s="295"/>
    </row>
    <row r="72" spans="2:12" s="1" customFormat="1" ht="16.5" customHeight="1">
      <c r="B72" s="46"/>
      <c r="C72" s="74"/>
      <c r="D72" s="74"/>
      <c r="E72" s="204" t="s">
        <v>683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684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>04 - 04 - přechod Plánická x Kličkova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205" t="str">
        <f>F14</f>
        <v xml:space="preserve"> </v>
      </c>
      <c r="G76" s="74"/>
      <c r="H76" s="74"/>
      <c r="I76" s="206" t="s">
        <v>25</v>
      </c>
      <c r="J76" s="85" t="str">
        <f>IF(J14="","",J14)</f>
        <v>30. 1. 2018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205" t="str">
        <f>E17</f>
        <v xml:space="preserve"> </v>
      </c>
      <c r="G78" s="74"/>
      <c r="H78" s="74"/>
      <c r="I78" s="206" t="s">
        <v>33</v>
      </c>
      <c r="J78" s="205" t="str">
        <f>E23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205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7"/>
      <c r="C81" s="208" t="s">
        <v>136</v>
      </c>
      <c r="D81" s="209" t="s">
        <v>56</v>
      </c>
      <c r="E81" s="209" t="s">
        <v>52</v>
      </c>
      <c r="F81" s="209" t="s">
        <v>137</v>
      </c>
      <c r="G81" s="209" t="s">
        <v>138</v>
      </c>
      <c r="H81" s="209" t="s">
        <v>139</v>
      </c>
      <c r="I81" s="210" t="s">
        <v>140</v>
      </c>
      <c r="J81" s="209" t="s">
        <v>122</v>
      </c>
      <c r="K81" s="211" t="s">
        <v>141</v>
      </c>
      <c r="L81" s="212"/>
      <c r="M81" s="102" t="s">
        <v>142</v>
      </c>
      <c r="N81" s="103" t="s">
        <v>41</v>
      </c>
      <c r="O81" s="103" t="s">
        <v>143</v>
      </c>
      <c r="P81" s="103" t="s">
        <v>144</v>
      </c>
      <c r="Q81" s="103" t="s">
        <v>145</v>
      </c>
      <c r="R81" s="103" t="s">
        <v>146</v>
      </c>
      <c r="S81" s="103" t="s">
        <v>147</v>
      </c>
      <c r="T81" s="104" t="s">
        <v>148</v>
      </c>
    </row>
    <row r="82" spans="2:63" s="1" customFormat="1" ht="29.25" customHeight="1">
      <c r="B82" s="46"/>
      <c r="C82" s="108" t="s">
        <v>123</v>
      </c>
      <c r="D82" s="74"/>
      <c r="E82" s="74"/>
      <c r="F82" s="74"/>
      <c r="G82" s="74"/>
      <c r="H82" s="74"/>
      <c r="I82" s="203"/>
      <c r="J82" s="213">
        <f>BK82</f>
        <v>0</v>
      </c>
      <c r="K82" s="74"/>
      <c r="L82" s="72"/>
      <c r="M82" s="105"/>
      <c r="N82" s="106"/>
      <c r="O82" s="106"/>
      <c r="P82" s="214">
        <f>SUM(P83:P246)</f>
        <v>0</v>
      </c>
      <c r="Q82" s="106"/>
      <c r="R82" s="214">
        <f>SUM(R83:R246)</f>
        <v>0</v>
      </c>
      <c r="S82" s="106"/>
      <c r="T82" s="215">
        <f>SUM(T83:T246)</f>
        <v>0</v>
      </c>
      <c r="AT82" s="24" t="s">
        <v>70</v>
      </c>
      <c r="AU82" s="24" t="s">
        <v>124</v>
      </c>
      <c r="BK82" s="216">
        <f>SUM(BK83:BK246)</f>
        <v>0</v>
      </c>
    </row>
    <row r="83" spans="2:65" s="1" customFormat="1" ht="16.5" customHeight="1">
      <c r="B83" s="46"/>
      <c r="C83" s="233" t="s">
        <v>79</v>
      </c>
      <c r="D83" s="233" t="s">
        <v>153</v>
      </c>
      <c r="E83" s="234" t="s">
        <v>210</v>
      </c>
      <c r="F83" s="235" t="s">
        <v>686</v>
      </c>
      <c r="G83" s="236" t="s">
        <v>687</v>
      </c>
      <c r="H83" s="237">
        <v>2</v>
      </c>
      <c r="I83" s="238"/>
      <c r="J83" s="239">
        <f>ROUND(I83*H83,2)</f>
        <v>0</v>
      </c>
      <c r="K83" s="235" t="s">
        <v>21</v>
      </c>
      <c r="L83" s="72"/>
      <c r="M83" s="240" t="s">
        <v>21</v>
      </c>
      <c r="N83" s="241" t="s">
        <v>42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71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79</v>
      </c>
      <c r="BK83" s="244">
        <f>ROUND(I83*H83,2)</f>
        <v>0</v>
      </c>
      <c r="BL83" s="24" t="s">
        <v>158</v>
      </c>
      <c r="BM83" s="24" t="s">
        <v>81</v>
      </c>
    </row>
    <row r="84" spans="2:65" s="1" customFormat="1" ht="16.5" customHeight="1">
      <c r="B84" s="46"/>
      <c r="C84" s="233" t="s">
        <v>81</v>
      </c>
      <c r="D84" s="233" t="s">
        <v>153</v>
      </c>
      <c r="E84" s="234" t="s">
        <v>997</v>
      </c>
      <c r="F84" s="235" t="s">
        <v>998</v>
      </c>
      <c r="G84" s="236" t="s">
        <v>693</v>
      </c>
      <c r="H84" s="237">
        <v>5</v>
      </c>
      <c r="I84" s="238"/>
      <c r="J84" s="239">
        <f>ROUND(I84*H84,2)</f>
        <v>0</v>
      </c>
      <c r="K84" s="235" t="s">
        <v>21</v>
      </c>
      <c r="L84" s="72"/>
      <c r="M84" s="240" t="s">
        <v>21</v>
      </c>
      <c r="N84" s="241" t="s">
        <v>42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71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79</v>
      </c>
      <c r="BK84" s="244">
        <f>ROUND(I84*H84,2)</f>
        <v>0</v>
      </c>
      <c r="BL84" s="24" t="s">
        <v>158</v>
      </c>
      <c r="BM84" s="24" t="s">
        <v>158</v>
      </c>
    </row>
    <row r="85" spans="2:65" s="1" customFormat="1" ht="16.5" customHeight="1">
      <c r="B85" s="46"/>
      <c r="C85" s="259" t="s">
        <v>168</v>
      </c>
      <c r="D85" s="259" t="s">
        <v>189</v>
      </c>
      <c r="E85" s="260" t="s">
        <v>888</v>
      </c>
      <c r="F85" s="261" t="s">
        <v>889</v>
      </c>
      <c r="G85" s="262" t="s">
        <v>687</v>
      </c>
      <c r="H85" s="263">
        <v>0.01</v>
      </c>
      <c r="I85" s="264"/>
      <c r="J85" s="265">
        <f>ROUND(I85*H85,2)</f>
        <v>0</v>
      </c>
      <c r="K85" s="261" t="s">
        <v>21</v>
      </c>
      <c r="L85" s="266"/>
      <c r="M85" s="267" t="s">
        <v>21</v>
      </c>
      <c r="N85" s="268" t="s">
        <v>42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193</v>
      </c>
      <c r="AT85" s="24" t="s">
        <v>189</v>
      </c>
      <c r="AU85" s="24" t="s">
        <v>71</v>
      </c>
      <c r="AY85" s="24" t="s">
        <v>151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79</v>
      </c>
      <c r="BK85" s="244">
        <f>ROUND(I85*H85,2)</f>
        <v>0</v>
      </c>
      <c r="BL85" s="24" t="s">
        <v>158</v>
      </c>
      <c r="BM85" s="24" t="s">
        <v>183</v>
      </c>
    </row>
    <row r="86" spans="2:51" s="12" customFormat="1" ht="13.5">
      <c r="B86" s="248"/>
      <c r="C86" s="249"/>
      <c r="D86" s="245" t="s">
        <v>162</v>
      </c>
      <c r="E86" s="250" t="s">
        <v>21</v>
      </c>
      <c r="F86" s="251" t="s">
        <v>1063</v>
      </c>
      <c r="G86" s="249"/>
      <c r="H86" s="252">
        <v>0.01</v>
      </c>
      <c r="I86" s="253"/>
      <c r="J86" s="249"/>
      <c r="K86" s="249"/>
      <c r="L86" s="254"/>
      <c r="M86" s="255"/>
      <c r="N86" s="256"/>
      <c r="O86" s="256"/>
      <c r="P86" s="256"/>
      <c r="Q86" s="256"/>
      <c r="R86" s="256"/>
      <c r="S86" s="256"/>
      <c r="T86" s="257"/>
      <c r="AT86" s="258" t="s">
        <v>162</v>
      </c>
      <c r="AU86" s="258" t="s">
        <v>71</v>
      </c>
      <c r="AV86" s="12" t="s">
        <v>81</v>
      </c>
      <c r="AW86" s="12" t="s">
        <v>35</v>
      </c>
      <c r="AX86" s="12" t="s">
        <v>71</v>
      </c>
      <c r="AY86" s="258" t="s">
        <v>151</v>
      </c>
    </row>
    <row r="87" spans="2:51" s="14" customFormat="1" ht="13.5">
      <c r="B87" s="283"/>
      <c r="C87" s="284"/>
      <c r="D87" s="245" t="s">
        <v>162</v>
      </c>
      <c r="E87" s="285" t="s">
        <v>21</v>
      </c>
      <c r="F87" s="286" t="s">
        <v>430</v>
      </c>
      <c r="G87" s="284"/>
      <c r="H87" s="287">
        <v>0.01</v>
      </c>
      <c r="I87" s="288"/>
      <c r="J87" s="284"/>
      <c r="K87" s="284"/>
      <c r="L87" s="289"/>
      <c r="M87" s="290"/>
      <c r="N87" s="291"/>
      <c r="O87" s="291"/>
      <c r="P87" s="291"/>
      <c r="Q87" s="291"/>
      <c r="R87" s="291"/>
      <c r="S87" s="291"/>
      <c r="T87" s="292"/>
      <c r="AT87" s="293" t="s">
        <v>162</v>
      </c>
      <c r="AU87" s="293" t="s">
        <v>71</v>
      </c>
      <c r="AV87" s="14" t="s">
        <v>158</v>
      </c>
      <c r="AW87" s="14" t="s">
        <v>35</v>
      </c>
      <c r="AX87" s="14" t="s">
        <v>79</v>
      </c>
      <c r="AY87" s="293" t="s">
        <v>151</v>
      </c>
    </row>
    <row r="88" spans="2:65" s="1" customFormat="1" ht="16.5" customHeight="1">
      <c r="B88" s="46"/>
      <c r="C88" s="233" t="s">
        <v>158</v>
      </c>
      <c r="D88" s="233" t="s">
        <v>153</v>
      </c>
      <c r="E88" s="234" t="s">
        <v>1000</v>
      </c>
      <c r="F88" s="235" t="s">
        <v>1001</v>
      </c>
      <c r="G88" s="236" t="s">
        <v>693</v>
      </c>
      <c r="H88" s="237">
        <v>5</v>
      </c>
      <c r="I88" s="238"/>
      <c r="J88" s="239">
        <f>ROUND(I88*H88,2)</f>
        <v>0</v>
      </c>
      <c r="K88" s="235" t="s">
        <v>21</v>
      </c>
      <c r="L88" s="72"/>
      <c r="M88" s="240" t="s">
        <v>21</v>
      </c>
      <c r="N88" s="241" t="s">
        <v>42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158</v>
      </c>
      <c r="AT88" s="24" t="s">
        <v>153</v>
      </c>
      <c r="AU88" s="24" t="s">
        <v>71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79</v>
      </c>
      <c r="BK88" s="244">
        <f>ROUND(I88*H88,2)</f>
        <v>0</v>
      </c>
      <c r="BL88" s="24" t="s">
        <v>158</v>
      </c>
      <c r="BM88" s="24" t="s">
        <v>193</v>
      </c>
    </row>
    <row r="89" spans="2:65" s="1" customFormat="1" ht="16.5" customHeight="1">
      <c r="B89" s="46"/>
      <c r="C89" s="259" t="s">
        <v>179</v>
      </c>
      <c r="D89" s="259" t="s">
        <v>189</v>
      </c>
      <c r="E89" s="260" t="s">
        <v>703</v>
      </c>
      <c r="F89" s="261" t="s">
        <v>704</v>
      </c>
      <c r="G89" s="262" t="s">
        <v>698</v>
      </c>
      <c r="H89" s="263">
        <v>1087.5</v>
      </c>
      <c r="I89" s="264"/>
      <c r="J89" s="265">
        <f>ROUND(I89*H89,2)</f>
        <v>0</v>
      </c>
      <c r="K89" s="261" t="s">
        <v>21</v>
      </c>
      <c r="L89" s="266"/>
      <c r="M89" s="267" t="s">
        <v>21</v>
      </c>
      <c r="N89" s="268" t="s">
        <v>42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193</v>
      </c>
      <c r="AT89" s="24" t="s">
        <v>189</v>
      </c>
      <c r="AU89" s="24" t="s">
        <v>71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79</v>
      </c>
      <c r="BK89" s="244">
        <f>ROUND(I89*H89,2)</f>
        <v>0</v>
      </c>
      <c r="BL89" s="24" t="s">
        <v>158</v>
      </c>
      <c r="BM89" s="24" t="s">
        <v>204</v>
      </c>
    </row>
    <row r="90" spans="2:51" s="12" customFormat="1" ht="13.5">
      <c r="B90" s="248"/>
      <c r="C90" s="249"/>
      <c r="D90" s="245" t="s">
        <v>162</v>
      </c>
      <c r="E90" s="250" t="s">
        <v>21</v>
      </c>
      <c r="F90" s="251" t="s">
        <v>1064</v>
      </c>
      <c r="G90" s="249"/>
      <c r="H90" s="252">
        <v>1087.5</v>
      </c>
      <c r="I90" s="253"/>
      <c r="J90" s="249"/>
      <c r="K90" s="249"/>
      <c r="L90" s="254"/>
      <c r="M90" s="255"/>
      <c r="N90" s="256"/>
      <c r="O90" s="256"/>
      <c r="P90" s="256"/>
      <c r="Q90" s="256"/>
      <c r="R90" s="256"/>
      <c r="S90" s="256"/>
      <c r="T90" s="257"/>
      <c r="AT90" s="258" t="s">
        <v>162</v>
      </c>
      <c r="AU90" s="258" t="s">
        <v>71</v>
      </c>
      <c r="AV90" s="12" t="s">
        <v>81</v>
      </c>
      <c r="AW90" s="12" t="s">
        <v>35</v>
      </c>
      <c r="AX90" s="12" t="s">
        <v>71</v>
      </c>
      <c r="AY90" s="258" t="s">
        <v>151</v>
      </c>
    </row>
    <row r="91" spans="2:51" s="14" customFormat="1" ht="13.5">
      <c r="B91" s="283"/>
      <c r="C91" s="284"/>
      <c r="D91" s="245" t="s">
        <v>162</v>
      </c>
      <c r="E91" s="285" t="s">
        <v>21</v>
      </c>
      <c r="F91" s="286" t="s">
        <v>430</v>
      </c>
      <c r="G91" s="284"/>
      <c r="H91" s="287">
        <v>1087.5</v>
      </c>
      <c r="I91" s="288"/>
      <c r="J91" s="284"/>
      <c r="K91" s="284"/>
      <c r="L91" s="289"/>
      <c r="M91" s="290"/>
      <c r="N91" s="291"/>
      <c r="O91" s="291"/>
      <c r="P91" s="291"/>
      <c r="Q91" s="291"/>
      <c r="R91" s="291"/>
      <c r="S91" s="291"/>
      <c r="T91" s="292"/>
      <c r="AT91" s="293" t="s">
        <v>162</v>
      </c>
      <c r="AU91" s="293" t="s">
        <v>71</v>
      </c>
      <c r="AV91" s="14" t="s">
        <v>158</v>
      </c>
      <c r="AW91" s="14" t="s">
        <v>35</v>
      </c>
      <c r="AX91" s="14" t="s">
        <v>79</v>
      </c>
      <c r="AY91" s="293" t="s">
        <v>151</v>
      </c>
    </row>
    <row r="92" spans="2:65" s="1" customFormat="1" ht="16.5" customHeight="1">
      <c r="B92" s="46"/>
      <c r="C92" s="259" t="s">
        <v>183</v>
      </c>
      <c r="D92" s="259" t="s">
        <v>189</v>
      </c>
      <c r="E92" s="260" t="s">
        <v>894</v>
      </c>
      <c r="F92" s="261" t="s">
        <v>895</v>
      </c>
      <c r="G92" s="262" t="s">
        <v>698</v>
      </c>
      <c r="H92" s="263">
        <v>12.15</v>
      </c>
      <c r="I92" s="264"/>
      <c r="J92" s="265">
        <f>ROUND(I92*H92,2)</f>
        <v>0</v>
      </c>
      <c r="K92" s="261" t="s">
        <v>21</v>
      </c>
      <c r="L92" s="266"/>
      <c r="M92" s="267" t="s">
        <v>21</v>
      </c>
      <c r="N92" s="268" t="s">
        <v>42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193</v>
      </c>
      <c r="AT92" s="24" t="s">
        <v>189</v>
      </c>
      <c r="AU92" s="24" t="s">
        <v>71</v>
      </c>
      <c r="AY92" s="24" t="s">
        <v>151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79</v>
      </c>
      <c r="BK92" s="244">
        <f>ROUND(I92*H92,2)</f>
        <v>0</v>
      </c>
      <c r="BL92" s="24" t="s">
        <v>158</v>
      </c>
      <c r="BM92" s="24" t="s">
        <v>214</v>
      </c>
    </row>
    <row r="93" spans="2:51" s="12" customFormat="1" ht="13.5">
      <c r="B93" s="248"/>
      <c r="C93" s="249"/>
      <c r="D93" s="245" t="s">
        <v>162</v>
      </c>
      <c r="E93" s="250" t="s">
        <v>21</v>
      </c>
      <c r="F93" s="251" t="s">
        <v>1065</v>
      </c>
      <c r="G93" s="249"/>
      <c r="H93" s="252">
        <v>12.15</v>
      </c>
      <c r="I93" s="253"/>
      <c r="J93" s="249"/>
      <c r="K93" s="249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162</v>
      </c>
      <c r="AU93" s="258" t="s">
        <v>71</v>
      </c>
      <c r="AV93" s="12" t="s">
        <v>81</v>
      </c>
      <c r="AW93" s="12" t="s">
        <v>35</v>
      </c>
      <c r="AX93" s="12" t="s">
        <v>71</v>
      </c>
      <c r="AY93" s="258" t="s">
        <v>151</v>
      </c>
    </row>
    <row r="94" spans="2:51" s="14" customFormat="1" ht="13.5">
      <c r="B94" s="283"/>
      <c r="C94" s="284"/>
      <c r="D94" s="245" t="s">
        <v>162</v>
      </c>
      <c r="E94" s="285" t="s">
        <v>21</v>
      </c>
      <c r="F94" s="286" t="s">
        <v>430</v>
      </c>
      <c r="G94" s="284"/>
      <c r="H94" s="287">
        <v>12.15</v>
      </c>
      <c r="I94" s="288"/>
      <c r="J94" s="284"/>
      <c r="K94" s="284"/>
      <c r="L94" s="289"/>
      <c r="M94" s="290"/>
      <c r="N94" s="291"/>
      <c r="O94" s="291"/>
      <c r="P94" s="291"/>
      <c r="Q94" s="291"/>
      <c r="R94" s="291"/>
      <c r="S94" s="291"/>
      <c r="T94" s="292"/>
      <c r="AT94" s="293" t="s">
        <v>162</v>
      </c>
      <c r="AU94" s="293" t="s">
        <v>71</v>
      </c>
      <c r="AV94" s="14" t="s">
        <v>158</v>
      </c>
      <c r="AW94" s="14" t="s">
        <v>35</v>
      </c>
      <c r="AX94" s="14" t="s">
        <v>79</v>
      </c>
      <c r="AY94" s="293" t="s">
        <v>151</v>
      </c>
    </row>
    <row r="95" spans="2:65" s="1" customFormat="1" ht="16.5" customHeight="1">
      <c r="B95" s="46"/>
      <c r="C95" s="259" t="s">
        <v>188</v>
      </c>
      <c r="D95" s="259" t="s">
        <v>189</v>
      </c>
      <c r="E95" s="260" t="s">
        <v>1004</v>
      </c>
      <c r="F95" s="261" t="s">
        <v>1005</v>
      </c>
      <c r="G95" s="262" t="s">
        <v>698</v>
      </c>
      <c r="H95" s="263">
        <v>1000</v>
      </c>
      <c r="I95" s="264"/>
      <c r="J95" s="265">
        <f>ROUND(I95*H95,2)</f>
        <v>0</v>
      </c>
      <c r="K95" s="261" t="s">
        <v>21</v>
      </c>
      <c r="L95" s="266"/>
      <c r="M95" s="267" t="s">
        <v>21</v>
      </c>
      <c r="N95" s="268" t="s">
        <v>42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193</v>
      </c>
      <c r="AT95" s="24" t="s">
        <v>189</v>
      </c>
      <c r="AU95" s="24" t="s">
        <v>71</v>
      </c>
      <c r="AY95" s="24" t="s">
        <v>151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79</v>
      </c>
      <c r="BK95" s="244">
        <f>ROUND(I95*H95,2)</f>
        <v>0</v>
      </c>
      <c r="BL95" s="24" t="s">
        <v>158</v>
      </c>
      <c r="BM95" s="24" t="s">
        <v>224</v>
      </c>
    </row>
    <row r="96" spans="2:51" s="12" customFormat="1" ht="13.5">
      <c r="B96" s="248"/>
      <c r="C96" s="249"/>
      <c r="D96" s="245" t="s">
        <v>162</v>
      </c>
      <c r="E96" s="250" t="s">
        <v>21</v>
      </c>
      <c r="F96" s="251" t="s">
        <v>1066</v>
      </c>
      <c r="G96" s="249"/>
      <c r="H96" s="252">
        <v>1000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162</v>
      </c>
      <c r="AU96" s="258" t="s">
        <v>71</v>
      </c>
      <c r="AV96" s="12" t="s">
        <v>81</v>
      </c>
      <c r="AW96" s="12" t="s">
        <v>35</v>
      </c>
      <c r="AX96" s="12" t="s">
        <v>71</v>
      </c>
      <c r="AY96" s="258" t="s">
        <v>151</v>
      </c>
    </row>
    <row r="97" spans="2:51" s="14" customFormat="1" ht="13.5">
      <c r="B97" s="283"/>
      <c r="C97" s="284"/>
      <c r="D97" s="245" t="s">
        <v>162</v>
      </c>
      <c r="E97" s="285" t="s">
        <v>21</v>
      </c>
      <c r="F97" s="286" t="s">
        <v>430</v>
      </c>
      <c r="G97" s="284"/>
      <c r="H97" s="287">
        <v>1000</v>
      </c>
      <c r="I97" s="288"/>
      <c r="J97" s="284"/>
      <c r="K97" s="284"/>
      <c r="L97" s="289"/>
      <c r="M97" s="290"/>
      <c r="N97" s="291"/>
      <c r="O97" s="291"/>
      <c r="P97" s="291"/>
      <c r="Q97" s="291"/>
      <c r="R97" s="291"/>
      <c r="S97" s="291"/>
      <c r="T97" s="292"/>
      <c r="AT97" s="293" t="s">
        <v>162</v>
      </c>
      <c r="AU97" s="293" t="s">
        <v>71</v>
      </c>
      <c r="AV97" s="14" t="s">
        <v>158</v>
      </c>
      <c r="AW97" s="14" t="s">
        <v>35</v>
      </c>
      <c r="AX97" s="14" t="s">
        <v>79</v>
      </c>
      <c r="AY97" s="293" t="s">
        <v>151</v>
      </c>
    </row>
    <row r="98" spans="2:65" s="1" customFormat="1" ht="16.5" customHeight="1">
      <c r="B98" s="46"/>
      <c r="C98" s="259" t="s">
        <v>193</v>
      </c>
      <c r="D98" s="259" t="s">
        <v>189</v>
      </c>
      <c r="E98" s="260" t="s">
        <v>1007</v>
      </c>
      <c r="F98" s="261" t="s">
        <v>1008</v>
      </c>
      <c r="G98" s="262" t="s">
        <v>698</v>
      </c>
      <c r="H98" s="263">
        <v>1425</v>
      </c>
      <c r="I98" s="264"/>
      <c r="J98" s="265">
        <f>ROUND(I98*H98,2)</f>
        <v>0</v>
      </c>
      <c r="K98" s="261" t="s">
        <v>21</v>
      </c>
      <c r="L98" s="266"/>
      <c r="M98" s="267" t="s">
        <v>21</v>
      </c>
      <c r="N98" s="268" t="s">
        <v>42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193</v>
      </c>
      <c r="AT98" s="24" t="s">
        <v>189</v>
      </c>
      <c r="AU98" s="24" t="s">
        <v>71</v>
      </c>
      <c r="AY98" s="24" t="s">
        <v>151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79</v>
      </c>
      <c r="BK98" s="244">
        <f>ROUND(I98*H98,2)</f>
        <v>0</v>
      </c>
      <c r="BL98" s="24" t="s">
        <v>158</v>
      </c>
      <c r="BM98" s="24" t="s">
        <v>232</v>
      </c>
    </row>
    <row r="99" spans="2:51" s="12" customFormat="1" ht="13.5">
      <c r="B99" s="248"/>
      <c r="C99" s="249"/>
      <c r="D99" s="245" t="s">
        <v>162</v>
      </c>
      <c r="E99" s="250" t="s">
        <v>21</v>
      </c>
      <c r="F99" s="251" t="s">
        <v>1067</v>
      </c>
      <c r="G99" s="249"/>
      <c r="H99" s="252">
        <v>1425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162</v>
      </c>
      <c r="AU99" s="258" t="s">
        <v>71</v>
      </c>
      <c r="AV99" s="12" t="s">
        <v>81</v>
      </c>
      <c r="AW99" s="12" t="s">
        <v>35</v>
      </c>
      <c r="AX99" s="12" t="s">
        <v>71</v>
      </c>
      <c r="AY99" s="258" t="s">
        <v>151</v>
      </c>
    </row>
    <row r="100" spans="2:51" s="14" customFormat="1" ht="13.5">
      <c r="B100" s="283"/>
      <c r="C100" s="284"/>
      <c r="D100" s="245" t="s">
        <v>162</v>
      </c>
      <c r="E100" s="285" t="s">
        <v>21</v>
      </c>
      <c r="F100" s="286" t="s">
        <v>430</v>
      </c>
      <c r="G100" s="284"/>
      <c r="H100" s="287">
        <v>1425</v>
      </c>
      <c r="I100" s="288"/>
      <c r="J100" s="284"/>
      <c r="K100" s="284"/>
      <c r="L100" s="289"/>
      <c r="M100" s="290"/>
      <c r="N100" s="291"/>
      <c r="O100" s="291"/>
      <c r="P100" s="291"/>
      <c r="Q100" s="291"/>
      <c r="R100" s="291"/>
      <c r="S100" s="291"/>
      <c r="T100" s="292"/>
      <c r="AT100" s="293" t="s">
        <v>162</v>
      </c>
      <c r="AU100" s="293" t="s">
        <v>71</v>
      </c>
      <c r="AV100" s="14" t="s">
        <v>158</v>
      </c>
      <c r="AW100" s="14" t="s">
        <v>35</v>
      </c>
      <c r="AX100" s="14" t="s">
        <v>79</v>
      </c>
      <c r="AY100" s="293" t="s">
        <v>151</v>
      </c>
    </row>
    <row r="101" spans="2:65" s="1" customFormat="1" ht="16.5" customHeight="1">
      <c r="B101" s="46"/>
      <c r="C101" s="259" t="s">
        <v>199</v>
      </c>
      <c r="D101" s="259" t="s">
        <v>189</v>
      </c>
      <c r="E101" s="260" t="s">
        <v>897</v>
      </c>
      <c r="F101" s="261" t="s">
        <v>898</v>
      </c>
      <c r="G101" s="262" t="s">
        <v>698</v>
      </c>
      <c r="H101" s="263">
        <v>0.6</v>
      </c>
      <c r="I101" s="264"/>
      <c r="J101" s="265">
        <f>ROUND(I101*H101,2)</f>
        <v>0</v>
      </c>
      <c r="K101" s="261" t="s">
        <v>21</v>
      </c>
      <c r="L101" s="266"/>
      <c r="M101" s="267" t="s">
        <v>21</v>
      </c>
      <c r="N101" s="268" t="s">
        <v>42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193</v>
      </c>
      <c r="AT101" s="24" t="s">
        <v>189</v>
      </c>
      <c r="AU101" s="24" t="s">
        <v>71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79</v>
      </c>
      <c r="BK101" s="244">
        <f>ROUND(I101*H101,2)</f>
        <v>0</v>
      </c>
      <c r="BL101" s="24" t="s">
        <v>158</v>
      </c>
      <c r="BM101" s="24" t="s">
        <v>240</v>
      </c>
    </row>
    <row r="102" spans="2:51" s="12" customFormat="1" ht="13.5">
      <c r="B102" s="248"/>
      <c r="C102" s="249"/>
      <c r="D102" s="245" t="s">
        <v>162</v>
      </c>
      <c r="E102" s="250" t="s">
        <v>21</v>
      </c>
      <c r="F102" s="251" t="s">
        <v>1068</v>
      </c>
      <c r="G102" s="249"/>
      <c r="H102" s="252">
        <v>0.6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162</v>
      </c>
      <c r="AU102" s="258" t="s">
        <v>71</v>
      </c>
      <c r="AV102" s="12" t="s">
        <v>81</v>
      </c>
      <c r="AW102" s="12" t="s">
        <v>35</v>
      </c>
      <c r="AX102" s="12" t="s">
        <v>71</v>
      </c>
      <c r="AY102" s="258" t="s">
        <v>151</v>
      </c>
    </row>
    <row r="103" spans="2:51" s="14" customFormat="1" ht="13.5">
      <c r="B103" s="283"/>
      <c r="C103" s="284"/>
      <c r="D103" s="245" t="s">
        <v>162</v>
      </c>
      <c r="E103" s="285" t="s">
        <v>21</v>
      </c>
      <c r="F103" s="286" t="s">
        <v>430</v>
      </c>
      <c r="G103" s="284"/>
      <c r="H103" s="287">
        <v>0.6</v>
      </c>
      <c r="I103" s="288"/>
      <c r="J103" s="284"/>
      <c r="K103" s="284"/>
      <c r="L103" s="289"/>
      <c r="M103" s="290"/>
      <c r="N103" s="291"/>
      <c r="O103" s="291"/>
      <c r="P103" s="291"/>
      <c r="Q103" s="291"/>
      <c r="R103" s="291"/>
      <c r="S103" s="291"/>
      <c r="T103" s="292"/>
      <c r="AT103" s="293" t="s">
        <v>162</v>
      </c>
      <c r="AU103" s="293" t="s">
        <v>71</v>
      </c>
      <c r="AV103" s="14" t="s">
        <v>158</v>
      </c>
      <c r="AW103" s="14" t="s">
        <v>35</v>
      </c>
      <c r="AX103" s="14" t="s">
        <v>79</v>
      </c>
      <c r="AY103" s="293" t="s">
        <v>151</v>
      </c>
    </row>
    <row r="104" spans="2:65" s="1" customFormat="1" ht="16.5" customHeight="1">
      <c r="B104" s="46"/>
      <c r="C104" s="259" t="s">
        <v>204</v>
      </c>
      <c r="D104" s="259" t="s">
        <v>189</v>
      </c>
      <c r="E104" s="260" t="s">
        <v>900</v>
      </c>
      <c r="F104" s="261" t="s">
        <v>901</v>
      </c>
      <c r="G104" s="262" t="s">
        <v>698</v>
      </c>
      <c r="H104" s="263">
        <v>20.85</v>
      </c>
      <c r="I104" s="264"/>
      <c r="J104" s="265">
        <f>ROUND(I104*H104,2)</f>
        <v>0</v>
      </c>
      <c r="K104" s="261" t="s">
        <v>21</v>
      </c>
      <c r="L104" s="266"/>
      <c r="M104" s="267" t="s">
        <v>21</v>
      </c>
      <c r="N104" s="268" t="s">
        <v>42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193</v>
      </c>
      <c r="AT104" s="24" t="s">
        <v>189</v>
      </c>
      <c r="AU104" s="24" t="s">
        <v>71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79</v>
      </c>
      <c r="BK104" s="244">
        <f>ROUND(I104*H104,2)</f>
        <v>0</v>
      </c>
      <c r="BL104" s="24" t="s">
        <v>158</v>
      </c>
      <c r="BM104" s="24" t="s">
        <v>249</v>
      </c>
    </row>
    <row r="105" spans="2:51" s="12" customFormat="1" ht="13.5">
      <c r="B105" s="248"/>
      <c r="C105" s="249"/>
      <c r="D105" s="245" t="s">
        <v>162</v>
      </c>
      <c r="E105" s="250" t="s">
        <v>21</v>
      </c>
      <c r="F105" s="251" t="s">
        <v>1069</v>
      </c>
      <c r="G105" s="249"/>
      <c r="H105" s="252">
        <v>20.85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162</v>
      </c>
      <c r="AU105" s="258" t="s">
        <v>71</v>
      </c>
      <c r="AV105" s="12" t="s">
        <v>81</v>
      </c>
      <c r="AW105" s="12" t="s">
        <v>35</v>
      </c>
      <c r="AX105" s="12" t="s">
        <v>71</v>
      </c>
      <c r="AY105" s="258" t="s">
        <v>151</v>
      </c>
    </row>
    <row r="106" spans="2:51" s="14" customFormat="1" ht="13.5">
      <c r="B106" s="283"/>
      <c r="C106" s="284"/>
      <c r="D106" s="245" t="s">
        <v>162</v>
      </c>
      <c r="E106" s="285" t="s">
        <v>21</v>
      </c>
      <c r="F106" s="286" t="s">
        <v>430</v>
      </c>
      <c r="G106" s="284"/>
      <c r="H106" s="287">
        <v>20.85</v>
      </c>
      <c r="I106" s="288"/>
      <c r="J106" s="284"/>
      <c r="K106" s="284"/>
      <c r="L106" s="289"/>
      <c r="M106" s="290"/>
      <c r="N106" s="291"/>
      <c r="O106" s="291"/>
      <c r="P106" s="291"/>
      <c r="Q106" s="291"/>
      <c r="R106" s="291"/>
      <c r="S106" s="291"/>
      <c r="T106" s="292"/>
      <c r="AT106" s="293" t="s">
        <v>162</v>
      </c>
      <c r="AU106" s="293" t="s">
        <v>71</v>
      </c>
      <c r="AV106" s="14" t="s">
        <v>158</v>
      </c>
      <c r="AW106" s="14" t="s">
        <v>35</v>
      </c>
      <c r="AX106" s="14" t="s">
        <v>79</v>
      </c>
      <c r="AY106" s="293" t="s">
        <v>151</v>
      </c>
    </row>
    <row r="107" spans="2:65" s="1" customFormat="1" ht="16.5" customHeight="1">
      <c r="B107" s="46"/>
      <c r="C107" s="259" t="s">
        <v>210</v>
      </c>
      <c r="D107" s="259" t="s">
        <v>189</v>
      </c>
      <c r="E107" s="260" t="s">
        <v>1012</v>
      </c>
      <c r="F107" s="261" t="s">
        <v>1013</v>
      </c>
      <c r="G107" s="262" t="s">
        <v>698</v>
      </c>
      <c r="H107" s="263">
        <v>2025</v>
      </c>
      <c r="I107" s="264"/>
      <c r="J107" s="265">
        <f>ROUND(I107*H107,2)</f>
        <v>0</v>
      </c>
      <c r="K107" s="261" t="s">
        <v>21</v>
      </c>
      <c r="L107" s="266"/>
      <c r="M107" s="267" t="s">
        <v>21</v>
      </c>
      <c r="N107" s="268" t="s">
        <v>42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193</v>
      </c>
      <c r="AT107" s="24" t="s">
        <v>189</v>
      </c>
      <c r="AU107" s="24" t="s">
        <v>71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79</v>
      </c>
      <c r="BK107" s="244">
        <f>ROUND(I107*H107,2)</f>
        <v>0</v>
      </c>
      <c r="BL107" s="24" t="s">
        <v>158</v>
      </c>
      <c r="BM107" s="24" t="s">
        <v>258</v>
      </c>
    </row>
    <row r="108" spans="2:51" s="12" customFormat="1" ht="13.5">
      <c r="B108" s="248"/>
      <c r="C108" s="249"/>
      <c r="D108" s="245" t="s">
        <v>162</v>
      </c>
      <c r="E108" s="250" t="s">
        <v>21</v>
      </c>
      <c r="F108" s="251" t="s">
        <v>1070</v>
      </c>
      <c r="G108" s="249"/>
      <c r="H108" s="252">
        <v>2025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162</v>
      </c>
      <c r="AU108" s="258" t="s">
        <v>71</v>
      </c>
      <c r="AV108" s="12" t="s">
        <v>81</v>
      </c>
      <c r="AW108" s="12" t="s">
        <v>35</v>
      </c>
      <c r="AX108" s="12" t="s">
        <v>71</v>
      </c>
      <c r="AY108" s="258" t="s">
        <v>151</v>
      </c>
    </row>
    <row r="109" spans="2:51" s="14" customFormat="1" ht="13.5">
      <c r="B109" s="283"/>
      <c r="C109" s="284"/>
      <c r="D109" s="245" t="s">
        <v>162</v>
      </c>
      <c r="E109" s="285" t="s">
        <v>21</v>
      </c>
      <c r="F109" s="286" t="s">
        <v>430</v>
      </c>
      <c r="G109" s="284"/>
      <c r="H109" s="287">
        <v>2025</v>
      </c>
      <c r="I109" s="288"/>
      <c r="J109" s="284"/>
      <c r="K109" s="284"/>
      <c r="L109" s="289"/>
      <c r="M109" s="290"/>
      <c r="N109" s="291"/>
      <c r="O109" s="291"/>
      <c r="P109" s="291"/>
      <c r="Q109" s="291"/>
      <c r="R109" s="291"/>
      <c r="S109" s="291"/>
      <c r="T109" s="292"/>
      <c r="AT109" s="293" t="s">
        <v>162</v>
      </c>
      <c r="AU109" s="293" t="s">
        <v>71</v>
      </c>
      <c r="AV109" s="14" t="s">
        <v>158</v>
      </c>
      <c r="AW109" s="14" t="s">
        <v>35</v>
      </c>
      <c r="AX109" s="14" t="s">
        <v>79</v>
      </c>
      <c r="AY109" s="293" t="s">
        <v>151</v>
      </c>
    </row>
    <row r="110" spans="2:65" s="1" customFormat="1" ht="16.5" customHeight="1">
      <c r="B110" s="46"/>
      <c r="C110" s="259" t="s">
        <v>214</v>
      </c>
      <c r="D110" s="259" t="s">
        <v>189</v>
      </c>
      <c r="E110" s="260" t="s">
        <v>1015</v>
      </c>
      <c r="F110" s="261" t="s">
        <v>1016</v>
      </c>
      <c r="G110" s="262" t="s">
        <v>698</v>
      </c>
      <c r="H110" s="263">
        <v>475</v>
      </c>
      <c r="I110" s="264"/>
      <c r="J110" s="265">
        <f>ROUND(I110*H110,2)</f>
        <v>0</v>
      </c>
      <c r="K110" s="261" t="s">
        <v>21</v>
      </c>
      <c r="L110" s="266"/>
      <c r="M110" s="267" t="s">
        <v>21</v>
      </c>
      <c r="N110" s="268" t="s">
        <v>42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193</v>
      </c>
      <c r="AT110" s="24" t="s">
        <v>189</v>
      </c>
      <c r="AU110" s="24" t="s">
        <v>71</v>
      </c>
      <c r="AY110" s="24" t="s">
        <v>151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79</v>
      </c>
      <c r="BK110" s="244">
        <f>ROUND(I110*H110,2)</f>
        <v>0</v>
      </c>
      <c r="BL110" s="24" t="s">
        <v>158</v>
      </c>
      <c r="BM110" s="24" t="s">
        <v>268</v>
      </c>
    </row>
    <row r="111" spans="2:51" s="12" customFormat="1" ht="13.5">
      <c r="B111" s="248"/>
      <c r="C111" s="249"/>
      <c r="D111" s="245" t="s">
        <v>162</v>
      </c>
      <c r="E111" s="250" t="s">
        <v>21</v>
      </c>
      <c r="F111" s="251" t="s">
        <v>1071</v>
      </c>
      <c r="G111" s="249"/>
      <c r="H111" s="252">
        <v>475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162</v>
      </c>
      <c r="AU111" s="258" t="s">
        <v>71</v>
      </c>
      <c r="AV111" s="12" t="s">
        <v>81</v>
      </c>
      <c r="AW111" s="12" t="s">
        <v>35</v>
      </c>
      <c r="AX111" s="12" t="s">
        <v>71</v>
      </c>
      <c r="AY111" s="258" t="s">
        <v>151</v>
      </c>
    </row>
    <row r="112" spans="2:51" s="14" customFormat="1" ht="13.5">
      <c r="B112" s="283"/>
      <c r="C112" s="284"/>
      <c r="D112" s="245" t="s">
        <v>162</v>
      </c>
      <c r="E112" s="285" t="s">
        <v>21</v>
      </c>
      <c r="F112" s="286" t="s">
        <v>430</v>
      </c>
      <c r="G112" s="284"/>
      <c r="H112" s="287">
        <v>475</v>
      </c>
      <c r="I112" s="288"/>
      <c r="J112" s="284"/>
      <c r="K112" s="284"/>
      <c r="L112" s="289"/>
      <c r="M112" s="290"/>
      <c r="N112" s="291"/>
      <c r="O112" s="291"/>
      <c r="P112" s="291"/>
      <c r="Q112" s="291"/>
      <c r="R112" s="291"/>
      <c r="S112" s="291"/>
      <c r="T112" s="292"/>
      <c r="AT112" s="293" t="s">
        <v>162</v>
      </c>
      <c r="AU112" s="293" t="s">
        <v>71</v>
      </c>
      <c r="AV112" s="14" t="s">
        <v>158</v>
      </c>
      <c r="AW112" s="14" t="s">
        <v>35</v>
      </c>
      <c r="AX112" s="14" t="s">
        <v>79</v>
      </c>
      <c r="AY112" s="293" t="s">
        <v>151</v>
      </c>
    </row>
    <row r="113" spans="2:65" s="1" customFormat="1" ht="16.5" customHeight="1">
      <c r="B113" s="46"/>
      <c r="C113" s="259" t="s">
        <v>219</v>
      </c>
      <c r="D113" s="259" t="s">
        <v>189</v>
      </c>
      <c r="E113" s="260" t="s">
        <v>906</v>
      </c>
      <c r="F113" s="261" t="s">
        <v>907</v>
      </c>
      <c r="G113" s="262" t="s">
        <v>698</v>
      </c>
      <c r="H113" s="263">
        <v>580</v>
      </c>
      <c r="I113" s="264"/>
      <c r="J113" s="265">
        <f>ROUND(I113*H113,2)</f>
        <v>0</v>
      </c>
      <c r="K113" s="261" t="s">
        <v>21</v>
      </c>
      <c r="L113" s="266"/>
      <c r="M113" s="267" t="s">
        <v>21</v>
      </c>
      <c r="N113" s="268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193</v>
      </c>
      <c r="AT113" s="24" t="s">
        <v>189</v>
      </c>
      <c r="AU113" s="24" t="s">
        <v>71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278</v>
      </c>
    </row>
    <row r="114" spans="2:51" s="12" customFormat="1" ht="13.5">
      <c r="B114" s="248"/>
      <c r="C114" s="249"/>
      <c r="D114" s="245" t="s">
        <v>162</v>
      </c>
      <c r="E114" s="250" t="s">
        <v>21</v>
      </c>
      <c r="F114" s="251" t="s">
        <v>1072</v>
      </c>
      <c r="G114" s="249"/>
      <c r="H114" s="252">
        <v>580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162</v>
      </c>
      <c r="AU114" s="258" t="s">
        <v>71</v>
      </c>
      <c r="AV114" s="12" t="s">
        <v>81</v>
      </c>
      <c r="AW114" s="12" t="s">
        <v>35</v>
      </c>
      <c r="AX114" s="12" t="s">
        <v>71</v>
      </c>
      <c r="AY114" s="258" t="s">
        <v>151</v>
      </c>
    </row>
    <row r="115" spans="2:51" s="14" customFormat="1" ht="13.5">
      <c r="B115" s="283"/>
      <c r="C115" s="284"/>
      <c r="D115" s="245" t="s">
        <v>162</v>
      </c>
      <c r="E115" s="285" t="s">
        <v>21</v>
      </c>
      <c r="F115" s="286" t="s">
        <v>430</v>
      </c>
      <c r="G115" s="284"/>
      <c r="H115" s="287">
        <v>580</v>
      </c>
      <c r="I115" s="288"/>
      <c r="J115" s="284"/>
      <c r="K115" s="284"/>
      <c r="L115" s="289"/>
      <c r="M115" s="290"/>
      <c r="N115" s="291"/>
      <c r="O115" s="291"/>
      <c r="P115" s="291"/>
      <c r="Q115" s="291"/>
      <c r="R115" s="291"/>
      <c r="S115" s="291"/>
      <c r="T115" s="292"/>
      <c r="AT115" s="293" t="s">
        <v>162</v>
      </c>
      <c r="AU115" s="293" t="s">
        <v>71</v>
      </c>
      <c r="AV115" s="14" t="s">
        <v>158</v>
      </c>
      <c r="AW115" s="14" t="s">
        <v>35</v>
      </c>
      <c r="AX115" s="14" t="s">
        <v>79</v>
      </c>
      <c r="AY115" s="293" t="s">
        <v>151</v>
      </c>
    </row>
    <row r="116" spans="2:65" s="1" customFormat="1" ht="16.5" customHeight="1">
      <c r="B116" s="46"/>
      <c r="C116" s="259" t="s">
        <v>224</v>
      </c>
      <c r="D116" s="259" t="s">
        <v>189</v>
      </c>
      <c r="E116" s="260" t="s">
        <v>1019</v>
      </c>
      <c r="F116" s="261" t="s">
        <v>1020</v>
      </c>
      <c r="G116" s="262" t="s">
        <v>698</v>
      </c>
      <c r="H116" s="263">
        <v>700</v>
      </c>
      <c r="I116" s="264"/>
      <c r="J116" s="265">
        <f>ROUND(I116*H116,2)</f>
        <v>0</v>
      </c>
      <c r="K116" s="261" t="s">
        <v>21</v>
      </c>
      <c r="L116" s="266"/>
      <c r="M116" s="267" t="s">
        <v>21</v>
      </c>
      <c r="N116" s="268" t="s">
        <v>42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193</v>
      </c>
      <c r="AT116" s="24" t="s">
        <v>189</v>
      </c>
      <c r="AU116" s="24" t="s">
        <v>71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79</v>
      </c>
      <c r="BK116" s="244">
        <f>ROUND(I116*H116,2)</f>
        <v>0</v>
      </c>
      <c r="BL116" s="24" t="s">
        <v>158</v>
      </c>
      <c r="BM116" s="24" t="s">
        <v>287</v>
      </c>
    </row>
    <row r="117" spans="2:51" s="12" customFormat="1" ht="13.5">
      <c r="B117" s="248"/>
      <c r="C117" s="249"/>
      <c r="D117" s="245" t="s">
        <v>162</v>
      </c>
      <c r="E117" s="250" t="s">
        <v>21</v>
      </c>
      <c r="F117" s="251" t="s">
        <v>1073</v>
      </c>
      <c r="G117" s="249"/>
      <c r="H117" s="252">
        <v>700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162</v>
      </c>
      <c r="AU117" s="258" t="s">
        <v>71</v>
      </c>
      <c r="AV117" s="12" t="s">
        <v>81</v>
      </c>
      <c r="AW117" s="12" t="s">
        <v>35</v>
      </c>
      <c r="AX117" s="12" t="s">
        <v>71</v>
      </c>
      <c r="AY117" s="258" t="s">
        <v>151</v>
      </c>
    </row>
    <row r="118" spans="2:51" s="14" customFormat="1" ht="13.5">
      <c r="B118" s="283"/>
      <c r="C118" s="284"/>
      <c r="D118" s="245" t="s">
        <v>162</v>
      </c>
      <c r="E118" s="285" t="s">
        <v>21</v>
      </c>
      <c r="F118" s="286" t="s">
        <v>430</v>
      </c>
      <c r="G118" s="284"/>
      <c r="H118" s="287">
        <v>700</v>
      </c>
      <c r="I118" s="288"/>
      <c r="J118" s="284"/>
      <c r="K118" s="284"/>
      <c r="L118" s="289"/>
      <c r="M118" s="290"/>
      <c r="N118" s="291"/>
      <c r="O118" s="291"/>
      <c r="P118" s="291"/>
      <c r="Q118" s="291"/>
      <c r="R118" s="291"/>
      <c r="S118" s="291"/>
      <c r="T118" s="292"/>
      <c r="AT118" s="293" t="s">
        <v>162</v>
      </c>
      <c r="AU118" s="293" t="s">
        <v>71</v>
      </c>
      <c r="AV118" s="14" t="s">
        <v>158</v>
      </c>
      <c r="AW118" s="14" t="s">
        <v>35</v>
      </c>
      <c r="AX118" s="14" t="s">
        <v>79</v>
      </c>
      <c r="AY118" s="293" t="s">
        <v>151</v>
      </c>
    </row>
    <row r="119" spans="2:65" s="1" customFormat="1" ht="16.5" customHeight="1">
      <c r="B119" s="46"/>
      <c r="C119" s="233" t="s">
        <v>10</v>
      </c>
      <c r="D119" s="233" t="s">
        <v>153</v>
      </c>
      <c r="E119" s="234" t="s">
        <v>1022</v>
      </c>
      <c r="F119" s="235" t="s">
        <v>1023</v>
      </c>
      <c r="G119" s="236" t="s">
        <v>693</v>
      </c>
      <c r="H119" s="237">
        <v>5</v>
      </c>
      <c r="I119" s="238"/>
      <c r="J119" s="239">
        <f>ROUND(I119*H119,2)</f>
        <v>0</v>
      </c>
      <c r="K119" s="235" t="s">
        <v>21</v>
      </c>
      <c r="L119" s="72"/>
      <c r="M119" s="240" t="s">
        <v>21</v>
      </c>
      <c r="N119" s="241" t="s">
        <v>42</v>
      </c>
      <c r="O119" s="47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4" t="s">
        <v>158</v>
      </c>
      <c r="AT119" s="24" t="s">
        <v>153</v>
      </c>
      <c r="AU119" s="24" t="s">
        <v>71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79</v>
      </c>
      <c r="BK119" s="244">
        <f>ROUND(I119*H119,2)</f>
        <v>0</v>
      </c>
      <c r="BL119" s="24" t="s">
        <v>158</v>
      </c>
      <c r="BM119" s="24" t="s">
        <v>295</v>
      </c>
    </row>
    <row r="120" spans="2:65" s="1" customFormat="1" ht="16.5" customHeight="1">
      <c r="B120" s="46"/>
      <c r="C120" s="233" t="s">
        <v>232</v>
      </c>
      <c r="D120" s="233" t="s">
        <v>153</v>
      </c>
      <c r="E120" s="234" t="s">
        <v>1024</v>
      </c>
      <c r="F120" s="235" t="s">
        <v>1025</v>
      </c>
      <c r="G120" s="236" t="s">
        <v>693</v>
      </c>
      <c r="H120" s="237">
        <v>5</v>
      </c>
      <c r="I120" s="238"/>
      <c r="J120" s="239">
        <f>ROUND(I120*H120,2)</f>
        <v>0</v>
      </c>
      <c r="K120" s="235" t="s">
        <v>21</v>
      </c>
      <c r="L120" s="72"/>
      <c r="M120" s="240" t="s">
        <v>21</v>
      </c>
      <c r="N120" s="241" t="s">
        <v>42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71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79</v>
      </c>
      <c r="BK120" s="244">
        <f>ROUND(I120*H120,2)</f>
        <v>0</v>
      </c>
      <c r="BL120" s="24" t="s">
        <v>158</v>
      </c>
      <c r="BM120" s="24" t="s">
        <v>309</v>
      </c>
    </row>
    <row r="121" spans="2:65" s="1" customFormat="1" ht="16.5" customHeight="1">
      <c r="B121" s="46"/>
      <c r="C121" s="259" t="s">
        <v>236</v>
      </c>
      <c r="D121" s="259" t="s">
        <v>189</v>
      </c>
      <c r="E121" s="260" t="s">
        <v>1004</v>
      </c>
      <c r="F121" s="261" t="s">
        <v>1005</v>
      </c>
      <c r="G121" s="262" t="s">
        <v>698</v>
      </c>
      <c r="H121" s="263">
        <v>1000</v>
      </c>
      <c r="I121" s="264"/>
      <c r="J121" s="265">
        <f>ROUND(I121*H121,2)</f>
        <v>0</v>
      </c>
      <c r="K121" s="261" t="s">
        <v>21</v>
      </c>
      <c r="L121" s="266"/>
      <c r="M121" s="267" t="s">
        <v>21</v>
      </c>
      <c r="N121" s="268" t="s">
        <v>42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193</v>
      </c>
      <c r="AT121" s="24" t="s">
        <v>189</v>
      </c>
      <c r="AU121" s="24" t="s">
        <v>71</v>
      </c>
      <c r="AY121" s="24" t="s">
        <v>151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79</v>
      </c>
      <c r="BK121" s="244">
        <f>ROUND(I121*H121,2)</f>
        <v>0</v>
      </c>
      <c r="BL121" s="24" t="s">
        <v>158</v>
      </c>
      <c r="BM121" s="24" t="s">
        <v>324</v>
      </c>
    </row>
    <row r="122" spans="2:51" s="12" customFormat="1" ht="13.5">
      <c r="B122" s="248"/>
      <c r="C122" s="249"/>
      <c r="D122" s="245" t="s">
        <v>162</v>
      </c>
      <c r="E122" s="250" t="s">
        <v>21</v>
      </c>
      <c r="F122" s="251" t="s">
        <v>1066</v>
      </c>
      <c r="G122" s="249"/>
      <c r="H122" s="252">
        <v>1000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162</v>
      </c>
      <c r="AU122" s="258" t="s">
        <v>71</v>
      </c>
      <c r="AV122" s="12" t="s">
        <v>81</v>
      </c>
      <c r="AW122" s="12" t="s">
        <v>35</v>
      </c>
      <c r="AX122" s="12" t="s">
        <v>71</v>
      </c>
      <c r="AY122" s="258" t="s">
        <v>151</v>
      </c>
    </row>
    <row r="123" spans="2:51" s="14" customFormat="1" ht="13.5">
      <c r="B123" s="283"/>
      <c r="C123" s="284"/>
      <c r="D123" s="245" t="s">
        <v>162</v>
      </c>
      <c r="E123" s="285" t="s">
        <v>21</v>
      </c>
      <c r="F123" s="286" t="s">
        <v>430</v>
      </c>
      <c r="G123" s="284"/>
      <c r="H123" s="287">
        <v>1000</v>
      </c>
      <c r="I123" s="288"/>
      <c r="J123" s="284"/>
      <c r="K123" s="284"/>
      <c r="L123" s="289"/>
      <c r="M123" s="290"/>
      <c r="N123" s="291"/>
      <c r="O123" s="291"/>
      <c r="P123" s="291"/>
      <c r="Q123" s="291"/>
      <c r="R123" s="291"/>
      <c r="S123" s="291"/>
      <c r="T123" s="292"/>
      <c r="AT123" s="293" t="s">
        <v>162</v>
      </c>
      <c r="AU123" s="293" t="s">
        <v>71</v>
      </c>
      <c r="AV123" s="14" t="s">
        <v>158</v>
      </c>
      <c r="AW123" s="14" t="s">
        <v>35</v>
      </c>
      <c r="AX123" s="14" t="s">
        <v>79</v>
      </c>
      <c r="AY123" s="293" t="s">
        <v>151</v>
      </c>
    </row>
    <row r="124" spans="2:65" s="1" customFormat="1" ht="16.5" customHeight="1">
      <c r="B124" s="46"/>
      <c r="C124" s="259" t="s">
        <v>240</v>
      </c>
      <c r="D124" s="259" t="s">
        <v>189</v>
      </c>
      <c r="E124" s="260" t="s">
        <v>1015</v>
      </c>
      <c r="F124" s="261" t="s">
        <v>1016</v>
      </c>
      <c r="G124" s="262" t="s">
        <v>698</v>
      </c>
      <c r="H124" s="263">
        <v>475</v>
      </c>
      <c r="I124" s="264"/>
      <c r="J124" s="265">
        <f>ROUND(I124*H124,2)</f>
        <v>0</v>
      </c>
      <c r="K124" s="261" t="s">
        <v>21</v>
      </c>
      <c r="L124" s="266"/>
      <c r="M124" s="267" t="s">
        <v>21</v>
      </c>
      <c r="N124" s="268" t="s">
        <v>42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193</v>
      </c>
      <c r="AT124" s="24" t="s">
        <v>189</v>
      </c>
      <c r="AU124" s="24" t="s">
        <v>71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79</v>
      </c>
      <c r="BK124" s="244">
        <f>ROUND(I124*H124,2)</f>
        <v>0</v>
      </c>
      <c r="BL124" s="24" t="s">
        <v>158</v>
      </c>
      <c r="BM124" s="24" t="s">
        <v>333</v>
      </c>
    </row>
    <row r="125" spans="2:51" s="12" customFormat="1" ht="13.5">
      <c r="B125" s="248"/>
      <c r="C125" s="249"/>
      <c r="D125" s="245" t="s">
        <v>162</v>
      </c>
      <c r="E125" s="250" t="s">
        <v>21</v>
      </c>
      <c r="F125" s="251" t="s">
        <v>1071</v>
      </c>
      <c r="G125" s="249"/>
      <c r="H125" s="252">
        <v>475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162</v>
      </c>
      <c r="AU125" s="258" t="s">
        <v>71</v>
      </c>
      <c r="AV125" s="12" t="s">
        <v>81</v>
      </c>
      <c r="AW125" s="12" t="s">
        <v>35</v>
      </c>
      <c r="AX125" s="12" t="s">
        <v>71</v>
      </c>
      <c r="AY125" s="258" t="s">
        <v>151</v>
      </c>
    </row>
    <row r="126" spans="2:51" s="14" customFormat="1" ht="13.5">
      <c r="B126" s="283"/>
      <c r="C126" s="284"/>
      <c r="D126" s="245" t="s">
        <v>162</v>
      </c>
      <c r="E126" s="285" t="s">
        <v>21</v>
      </c>
      <c r="F126" s="286" t="s">
        <v>430</v>
      </c>
      <c r="G126" s="284"/>
      <c r="H126" s="287">
        <v>475</v>
      </c>
      <c r="I126" s="288"/>
      <c r="J126" s="284"/>
      <c r="K126" s="284"/>
      <c r="L126" s="289"/>
      <c r="M126" s="290"/>
      <c r="N126" s="291"/>
      <c r="O126" s="291"/>
      <c r="P126" s="291"/>
      <c r="Q126" s="291"/>
      <c r="R126" s="291"/>
      <c r="S126" s="291"/>
      <c r="T126" s="292"/>
      <c r="AT126" s="293" t="s">
        <v>162</v>
      </c>
      <c r="AU126" s="293" t="s">
        <v>71</v>
      </c>
      <c r="AV126" s="14" t="s">
        <v>158</v>
      </c>
      <c r="AW126" s="14" t="s">
        <v>35</v>
      </c>
      <c r="AX126" s="14" t="s">
        <v>79</v>
      </c>
      <c r="AY126" s="293" t="s">
        <v>151</v>
      </c>
    </row>
    <row r="127" spans="2:65" s="1" customFormat="1" ht="16.5" customHeight="1">
      <c r="B127" s="46"/>
      <c r="C127" s="259" t="s">
        <v>244</v>
      </c>
      <c r="D127" s="259" t="s">
        <v>189</v>
      </c>
      <c r="E127" s="260" t="s">
        <v>906</v>
      </c>
      <c r="F127" s="261" t="s">
        <v>907</v>
      </c>
      <c r="G127" s="262" t="s">
        <v>698</v>
      </c>
      <c r="H127" s="263">
        <v>580</v>
      </c>
      <c r="I127" s="264"/>
      <c r="J127" s="265">
        <f>ROUND(I127*H127,2)</f>
        <v>0</v>
      </c>
      <c r="K127" s="261" t="s">
        <v>21</v>
      </c>
      <c r="L127" s="266"/>
      <c r="M127" s="267" t="s">
        <v>21</v>
      </c>
      <c r="N127" s="268" t="s">
        <v>42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193</v>
      </c>
      <c r="AT127" s="24" t="s">
        <v>189</v>
      </c>
      <c r="AU127" s="24" t="s">
        <v>71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79</v>
      </c>
      <c r="BK127" s="244">
        <f>ROUND(I127*H127,2)</f>
        <v>0</v>
      </c>
      <c r="BL127" s="24" t="s">
        <v>158</v>
      </c>
      <c r="BM127" s="24" t="s">
        <v>343</v>
      </c>
    </row>
    <row r="128" spans="2:51" s="12" customFormat="1" ht="13.5">
      <c r="B128" s="248"/>
      <c r="C128" s="249"/>
      <c r="D128" s="245" t="s">
        <v>162</v>
      </c>
      <c r="E128" s="250" t="s">
        <v>21</v>
      </c>
      <c r="F128" s="251" t="s">
        <v>1072</v>
      </c>
      <c r="G128" s="249"/>
      <c r="H128" s="252">
        <v>580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162</v>
      </c>
      <c r="AU128" s="258" t="s">
        <v>71</v>
      </c>
      <c r="AV128" s="12" t="s">
        <v>81</v>
      </c>
      <c r="AW128" s="12" t="s">
        <v>35</v>
      </c>
      <c r="AX128" s="12" t="s">
        <v>71</v>
      </c>
      <c r="AY128" s="258" t="s">
        <v>151</v>
      </c>
    </row>
    <row r="129" spans="2:51" s="14" customFormat="1" ht="13.5">
      <c r="B129" s="283"/>
      <c r="C129" s="284"/>
      <c r="D129" s="245" t="s">
        <v>162</v>
      </c>
      <c r="E129" s="285" t="s">
        <v>21</v>
      </c>
      <c r="F129" s="286" t="s">
        <v>430</v>
      </c>
      <c r="G129" s="284"/>
      <c r="H129" s="287">
        <v>580</v>
      </c>
      <c r="I129" s="288"/>
      <c r="J129" s="284"/>
      <c r="K129" s="284"/>
      <c r="L129" s="289"/>
      <c r="M129" s="290"/>
      <c r="N129" s="291"/>
      <c r="O129" s="291"/>
      <c r="P129" s="291"/>
      <c r="Q129" s="291"/>
      <c r="R129" s="291"/>
      <c r="S129" s="291"/>
      <c r="T129" s="292"/>
      <c r="AT129" s="293" t="s">
        <v>162</v>
      </c>
      <c r="AU129" s="293" t="s">
        <v>71</v>
      </c>
      <c r="AV129" s="14" t="s">
        <v>158</v>
      </c>
      <c r="AW129" s="14" t="s">
        <v>35</v>
      </c>
      <c r="AX129" s="14" t="s">
        <v>79</v>
      </c>
      <c r="AY129" s="293" t="s">
        <v>151</v>
      </c>
    </row>
    <row r="130" spans="2:65" s="1" customFormat="1" ht="16.5" customHeight="1">
      <c r="B130" s="46"/>
      <c r="C130" s="259" t="s">
        <v>249</v>
      </c>
      <c r="D130" s="259" t="s">
        <v>189</v>
      </c>
      <c r="E130" s="260" t="s">
        <v>1019</v>
      </c>
      <c r="F130" s="261" t="s">
        <v>1020</v>
      </c>
      <c r="G130" s="262" t="s">
        <v>698</v>
      </c>
      <c r="H130" s="263">
        <v>700</v>
      </c>
      <c r="I130" s="264"/>
      <c r="J130" s="265">
        <f>ROUND(I130*H130,2)</f>
        <v>0</v>
      </c>
      <c r="K130" s="261" t="s">
        <v>21</v>
      </c>
      <c r="L130" s="266"/>
      <c r="M130" s="267" t="s">
        <v>21</v>
      </c>
      <c r="N130" s="268" t="s">
        <v>42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193</v>
      </c>
      <c r="AT130" s="24" t="s">
        <v>189</v>
      </c>
      <c r="AU130" s="24" t="s">
        <v>71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79</v>
      </c>
      <c r="BK130" s="244">
        <f>ROUND(I130*H130,2)</f>
        <v>0</v>
      </c>
      <c r="BL130" s="24" t="s">
        <v>158</v>
      </c>
      <c r="BM130" s="24" t="s">
        <v>498</v>
      </c>
    </row>
    <row r="131" spans="2:51" s="12" customFormat="1" ht="13.5">
      <c r="B131" s="248"/>
      <c r="C131" s="249"/>
      <c r="D131" s="245" t="s">
        <v>162</v>
      </c>
      <c r="E131" s="250" t="s">
        <v>21</v>
      </c>
      <c r="F131" s="251" t="s">
        <v>1073</v>
      </c>
      <c r="G131" s="249"/>
      <c r="H131" s="252">
        <v>700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162</v>
      </c>
      <c r="AU131" s="258" t="s">
        <v>71</v>
      </c>
      <c r="AV131" s="12" t="s">
        <v>81</v>
      </c>
      <c r="AW131" s="12" t="s">
        <v>35</v>
      </c>
      <c r="AX131" s="12" t="s">
        <v>71</v>
      </c>
      <c r="AY131" s="258" t="s">
        <v>151</v>
      </c>
    </row>
    <row r="132" spans="2:51" s="14" customFormat="1" ht="13.5">
      <c r="B132" s="283"/>
      <c r="C132" s="284"/>
      <c r="D132" s="245" t="s">
        <v>162</v>
      </c>
      <c r="E132" s="285" t="s">
        <v>21</v>
      </c>
      <c r="F132" s="286" t="s">
        <v>430</v>
      </c>
      <c r="G132" s="284"/>
      <c r="H132" s="287">
        <v>700</v>
      </c>
      <c r="I132" s="288"/>
      <c r="J132" s="284"/>
      <c r="K132" s="284"/>
      <c r="L132" s="289"/>
      <c r="M132" s="290"/>
      <c r="N132" s="291"/>
      <c r="O132" s="291"/>
      <c r="P132" s="291"/>
      <c r="Q132" s="291"/>
      <c r="R132" s="291"/>
      <c r="S132" s="291"/>
      <c r="T132" s="292"/>
      <c r="AT132" s="293" t="s">
        <v>162</v>
      </c>
      <c r="AU132" s="293" t="s">
        <v>71</v>
      </c>
      <c r="AV132" s="14" t="s">
        <v>158</v>
      </c>
      <c r="AW132" s="14" t="s">
        <v>35</v>
      </c>
      <c r="AX132" s="14" t="s">
        <v>79</v>
      </c>
      <c r="AY132" s="293" t="s">
        <v>151</v>
      </c>
    </row>
    <row r="133" spans="2:65" s="1" customFormat="1" ht="16.5" customHeight="1">
      <c r="B133" s="46"/>
      <c r="C133" s="233" t="s">
        <v>9</v>
      </c>
      <c r="D133" s="233" t="s">
        <v>153</v>
      </c>
      <c r="E133" s="234" t="s">
        <v>81</v>
      </c>
      <c r="F133" s="235" t="s">
        <v>690</v>
      </c>
      <c r="G133" s="236" t="s">
        <v>687</v>
      </c>
      <c r="H133" s="237">
        <v>2</v>
      </c>
      <c r="I133" s="238"/>
      <c r="J133" s="239">
        <f>ROUND(I133*H133,2)</f>
        <v>0</v>
      </c>
      <c r="K133" s="235" t="s">
        <v>21</v>
      </c>
      <c r="L133" s="72"/>
      <c r="M133" s="240" t="s">
        <v>21</v>
      </c>
      <c r="N133" s="241" t="s">
        <v>42</v>
      </c>
      <c r="O133" s="47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4" t="s">
        <v>158</v>
      </c>
      <c r="AT133" s="24" t="s">
        <v>153</v>
      </c>
      <c r="AU133" s="24" t="s">
        <v>71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79</v>
      </c>
      <c r="BK133" s="244">
        <f>ROUND(I133*H133,2)</f>
        <v>0</v>
      </c>
      <c r="BL133" s="24" t="s">
        <v>158</v>
      </c>
      <c r="BM133" s="24" t="s">
        <v>506</v>
      </c>
    </row>
    <row r="134" spans="2:65" s="1" customFormat="1" ht="16.5" customHeight="1">
      <c r="B134" s="46"/>
      <c r="C134" s="233" t="s">
        <v>258</v>
      </c>
      <c r="D134" s="233" t="s">
        <v>153</v>
      </c>
      <c r="E134" s="234" t="s">
        <v>691</v>
      </c>
      <c r="F134" s="235" t="s">
        <v>692</v>
      </c>
      <c r="G134" s="236" t="s">
        <v>693</v>
      </c>
      <c r="H134" s="237">
        <v>3</v>
      </c>
      <c r="I134" s="238"/>
      <c r="J134" s="239">
        <f>ROUND(I134*H134,2)</f>
        <v>0</v>
      </c>
      <c r="K134" s="235" t="s">
        <v>21</v>
      </c>
      <c r="L134" s="72"/>
      <c r="M134" s="240" t="s">
        <v>21</v>
      </c>
      <c r="N134" s="241" t="s">
        <v>42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158</v>
      </c>
      <c r="AT134" s="24" t="s">
        <v>153</v>
      </c>
      <c r="AU134" s="24" t="s">
        <v>71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79</v>
      </c>
      <c r="BK134" s="244">
        <f>ROUND(I134*H134,2)</f>
        <v>0</v>
      </c>
      <c r="BL134" s="24" t="s">
        <v>158</v>
      </c>
      <c r="BM134" s="24" t="s">
        <v>514</v>
      </c>
    </row>
    <row r="135" spans="2:65" s="1" customFormat="1" ht="16.5" customHeight="1">
      <c r="B135" s="46"/>
      <c r="C135" s="233" t="s">
        <v>263</v>
      </c>
      <c r="D135" s="233" t="s">
        <v>153</v>
      </c>
      <c r="E135" s="234" t="s">
        <v>694</v>
      </c>
      <c r="F135" s="235" t="s">
        <v>695</v>
      </c>
      <c r="G135" s="236" t="s">
        <v>693</v>
      </c>
      <c r="H135" s="237">
        <v>3</v>
      </c>
      <c r="I135" s="238"/>
      <c r="J135" s="239">
        <f>ROUND(I135*H135,2)</f>
        <v>0</v>
      </c>
      <c r="K135" s="235" t="s">
        <v>21</v>
      </c>
      <c r="L135" s="72"/>
      <c r="M135" s="240" t="s">
        <v>21</v>
      </c>
      <c r="N135" s="241" t="s">
        <v>42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158</v>
      </c>
      <c r="AT135" s="24" t="s">
        <v>153</v>
      </c>
      <c r="AU135" s="24" t="s">
        <v>71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79</v>
      </c>
      <c r="BK135" s="244">
        <f>ROUND(I135*H135,2)</f>
        <v>0</v>
      </c>
      <c r="BL135" s="24" t="s">
        <v>158</v>
      </c>
      <c r="BM135" s="24" t="s">
        <v>522</v>
      </c>
    </row>
    <row r="136" spans="2:65" s="1" customFormat="1" ht="16.5" customHeight="1">
      <c r="B136" s="46"/>
      <c r="C136" s="259" t="s">
        <v>268</v>
      </c>
      <c r="D136" s="259" t="s">
        <v>189</v>
      </c>
      <c r="E136" s="260" t="s">
        <v>696</v>
      </c>
      <c r="F136" s="261" t="s">
        <v>697</v>
      </c>
      <c r="G136" s="262" t="s">
        <v>698</v>
      </c>
      <c r="H136" s="263">
        <v>12.66</v>
      </c>
      <c r="I136" s="264"/>
      <c r="J136" s="265">
        <f>ROUND(I136*H136,2)</f>
        <v>0</v>
      </c>
      <c r="K136" s="261" t="s">
        <v>21</v>
      </c>
      <c r="L136" s="266"/>
      <c r="M136" s="267" t="s">
        <v>21</v>
      </c>
      <c r="N136" s="268" t="s">
        <v>42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193</v>
      </c>
      <c r="AT136" s="24" t="s">
        <v>189</v>
      </c>
      <c r="AU136" s="24" t="s">
        <v>71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530</v>
      </c>
    </row>
    <row r="137" spans="2:51" s="12" customFormat="1" ht="13.5">
      <c r="B137" s="248"/>
      <c r="C137" s="249"/>
      <c r="D137" s="245" t="s">
        <v>162</v>
      </c>
      <c r="E137" s="250" t="s">
        <v>21</v>
      </c>
      <c r="F137" s="251" t="s">
        <v>1074</v>
      </c>
      <c r="G137" s="249"/>
      <c r="H137" s="252">
        <v>12.66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162</v>
      </c>
      <c r="AU137" s="258" t="s">
        <v>71</v>
      </c>
      <c r="AV137" s="12" t="s">
        <v>81</v>
      </c>
      <c r="AW137" s="12" t="s">
        <v>35</v>
      </c>
      <c r="AX137" s="12" t="s">
        <v>71</v>
      </c>
      <c r="AY137" s="258" t="s">
        <v>151</v>
      </c>
    </row>
    <row r="138" spans="2:51" s="14" customFormat="1" ht="13.5">
      <c r="B138" s="283"/>
      <c r="C138" s="284"/>
      <c r="D138" s="245" t="s">
        <v>162</v>
      </c>
      <c r="E138" s="285" t="s">
        <v>21</v>
      </c>
      <c r="F138" s="286" t="s">
        <v>430</v>
      </c>
      <c r="G138" s="284"/>
      <c r="H138" s="287">
        <v>12.66</v>
      </c>
      <c r="I138" s="288"/>
      <c r="J138" s="284"/>
      <c r="K138" s="284"/>
      <c r="L138" s="289"/>
      <c r="M138" s="290"/>
      <c r="N138" s="291"/>
      <c r="O138" s="291"/>
      <c r="P138" s="291"/>
      <c r="Q138" s="291"/>
      <c r="R138" s="291"/>
      <c r="S138" s="291"/>
      <c r="T138" s="292"/>
      <c r="AT138" s="293" t="s">
        <v>162</v>
      </c>
      <c r="AU138" s="293" t="s">
        <v>71</v>
      </c>
      <c r="AV138" s="14" t="s">
        <v>158</v>
      </c>
      <c r="AW138" s="14" t="s">
        <v>35</v>
      </c>
      <c r="AX138" s="14" t="s">
        <v>79</v>
      </c>
      <c r="AY138" s="293" t="s">
        <v>151</v>
      </c>
    </row>
    <row r="139" spans="2:65" s="1" customFormat="1" ht="16.5" customHeight="1">
      <c r="B139" s="46"/>
      <c r="C139" s="259" t="s">
        <v>273</v>
      </c>
      <c r="D139" s="259" t="s">
        <v>189</v>
      </c>
      <c r="E139" s="260" t="s">
        <v>700</v>
      </c>
      <c r="F139" s="261" t="s">
        <v>701</v>
      </c>
      <c r="G139" s="262" t="s">
        <v>698</v>
      </c>
      <c r="H139" s="263">
        <v>384.36</v>
      </c>
      <c r="I139" s="264"/>
      <c r="J139" s="265">
        <f>ROUND(I139*H139,2)</f>
        <v>0</v>
      </c>
      <c r="K139" s="261" t="s">
        <v>21</v>
      </c>
      <c r="L139" s="266"/>
      <c r="M139" s="267" t="s">
        <v>21</v>
      </c>
      <c r="N139" s="268" t="s">
        <v>42</v>
      </c>
      <c r="O139" s="47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4" t="s">
        <v>193</v>
      </c>
      <c r="AT139" s="24" t="s">
        <v>189</v>
      </c>
      <c r="AU139" s="24" t="s">
        <v>71</v>
      </c>
      <c r="AY139" s="24" t="s">
        <v>151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79</v>
      </c>
      <c r="BK139" s="244">
        <f>ROUND(I139*H139,2)</f>
        <v>0</v>
      </c>
      <c r="BL139" s="24" t="s">
        <v>158</v>
      </c>
      <c r="BM139" s="24" t="s">
        <v>538</v>
      </c>
    </row>
    <row r="140" spans="2:51" s="12" customFormat="1" ht="13.5">
      <c r="B140" s="248"/>
      <c r="C140" s="249"/>
      <c r="D140" s="245" t="s">
        <v>162</v>
      </c>
      <c r="E140" s="250" t="s">
        <v>21</v>
      </c>
      <c r="F140" s="251" t="s">
        <v>1075</v>
      </c>
      <c r="G140" s="249"/>
      <c r="H140" s="252">
        <v>384.36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162</v>
      </c>
      <c r="AU140" s="258" t="s">
        <v>71</v>
      </c>
      <c r="AV140" s="12" t="s">
        <v>81</v>
      </c>
      <c r="AW140" s="12" t="s">
        <v>35</v>
      </c>
      <c r="AX140" s="12" t="s">
        <v>71</v>
      </c>
      <c r="AY140" s="258" t="s">
        <v>151</v>
      </c>
    </row>
    <row r="141" spans="2:51" s="14" customFormat="1" ht="13.5">
      <c r="B141" s="283"/>
      <c r="C141" s="284"/>
      <c r="D141" s="245" t="s">
        <v>162</v>
      </c>
      <c r="E141" s="285" t="s">
        <v>21</v>
      </c>
      <c r="F141" s="286" t="s">
        <v>430</v>
      </c>
      <c r="G141" s="284"/>
      <c r="H141" s="287">
        <v>384.36</v>
      </c>
      <c r="I141" s="288"/>
      <c r="J141" s="284"/>
      <c r="K141" s="284"/>
      <c r="L141" s="289"/>
      <c r="M141" s="290"/>
      <c r="N141" s="291"/>
      <c r="O141" s="291"/>
      <c r="P141" s="291"/>
      <c r="Q141" s="291"/>
      <c r="R141" s="291"/>
      <c r="S141" s="291"/>
      <c r="T141" s="292"/>
      <c r="AT141" s="293" t="s">
        <v>162</v>
      </c>
      <c r="AU141" s="293" t="s">
        <v>71</v>
      </c>
      <c r="AV141" s="14" t="s">
        <v>158</v>
      </c>
      <c r="AW141" s="14" t="s">
        <v>35</v>
      </c>
      <c r="AX141" s="14" t="s">
        <v>79</v>
      </c>
      <c r="AY141" s="293" t="s">
        <v>151</v>
      </c>
    </row>
    <row r="142" spans="2:65" s="1" customFormat="1" ht="16.5" customHeight="1">
      <c r="B142" s="46"/>
      <c r="C142" s="259" t="s">
        <v>278</v>
      </c>
      <c r="D142" s="259" t="s">
        <v>189</v>
      </c>
      <c r="E142" s="260" t="s">
        <v>703</v>
      </c>
      <c r="F142" s="261" t="s">
        <v>704</v>
      </c>
      <c r="G142" s="262" t="s">
        <v>698</v>
      </c>
      <c r="H142" s="263">
        <v>1298.43</v>
      </c>
      <c r="I142" s="264"/>
      <c r="J142" s="265">
        <f>ROUND(I142*H142,2)</f>
        <v>0</v>
      </c>
      <c r="K142" s="261" t="s">
        <v>21</v>
      </c>
      <c r="L142" s="266"/>
      <c r="M142" s="267" t="s">
        <v>21</v>
      </c>
      <c r="N142" s="268" t="s">
        <v>42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193</v>
      </c>
      <c r="AT142" s="24" t="s">
        <v>189</v>
      </c>
      <c r="AU142" s="24" t="s">
        <v>71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79</v>
      </c>
      <c r="BK142" s="244">
        <f>ROUND(I142*H142,2)</f>
        <v>0</v>
      </c>
      <c r="BL142" s="24" t="s">
        <v>158</v>
      </c>
      <c r="BM142" s="24" t="s">
        <v>546</v>
      </c>
    </row>
    <row r="143" spans="2:51" s="12" customFormat="1" ht="13.5">
      <c r="B143" s="248"/>
      <c r="C143" s="249"/>
      <c r="D143" s="245" t="s">
        <v>162</v>
      </c>
      <c r="E143" s="250" t="s">
        <v>21</v>
      </c>
      <c r="F143" s="251" t="s">
        <v>1076</v>
      </c>
      <c r="G143" s="249"/>
      <c r="H143" s="252">
        <v>1298.43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162</v>
      </c>
      <c r="AU143" s="258" t="s">
        <v>71</v>
      </c>
      <c r="AV143" s="12" t="s">
        <v>81</v>
      </c>
      <c r="AW143" s="12" t="s">
        <v>35</v>
      </c>
      <c r="AX143" s="12" t="s">
        <v>71</v>
      </c>
      <c r="AY143" s="258" t="s">
        <v>151</v>
      </c>
    </row>
    <row r="144" spans="2:51" s="14" customFormat="1" ht="13.5">
      <c r="B144" s="283"/>
      <c r="C144" s="284"/>
      <c r="D144" s="245" t="s">
        <v>162</v>
      </c>
      <c r="E144" s="285" t="s">
        <v>21</v>
      </c>
      <c r="F144" s="286" t="s">
        <v>430</v>
      </c>
      <c r="G144" s="284"/>
      <c r="H144" s="287">
        <v>1298.43</v>
      </c>
      <c r="I144" s="288"/>
      <c r="J144" s="284"/>
      <c r="K144" s="284"/>
      <c r="L144" s="289"/>
      <c r="M144" s="290"/>
      <c r="N144" s="291"/>
      <c r="O144" s="291"/>
      <c r="P144" s="291"/>
      <c r="Q144" s="291"/>
      <c r="R144" s="291"/>
      <c r="S144" s="291"/>
      <c r="T144" s="292"/>
      <c r="AT144" s="293" t="s">
        <v>162</v>
      </c>
      <c r="AU144" s="293" t="s">
        <v>71</v>
      </c>
      <c r="AV144" s="14" t="s">
        <v>158</v>
      </c>
      <c r="AW144" s="14" t="s">
        <v>35</v>
      </c>
      <c r="AX144" s="14" t="s">
        <v>79</v>
      </c>
      <c r="AY144" s="293" t="s">
        <v>151</v>
      </c>
    </row>
    <row r="145" spans="2:65" s="1" customFormat="1" ht="16.5" customHeight="1">
      <c r="B145" s="46"/>
      <c r="C145" s="259" t="s">
        <v>283</v>
      </c>
      <c r="D145" s="259" t="s">
        <v>189</v>
      </c>
      <c r="E145" s="260" t="s">
        <v>706</v>
      </c>
      <c r="F145" s="261" t="s">
        <v>707</v>
      </c>
      <c r="G145" s="262" t="s">
        <v>693</v>
      </c>
      <c r="H145" s="263">
        <v>0.45</v>
      </c>
      <c r="I145" s="264"/>
      <c r="J145" s="265">
        <f>ROUND(I145*H145,2)</f>
        <v>0</v>
      </c>
      <c r="K145" s="261" t="s">
        <v>21</v>
      </c>
      <c r="L145" s="266"/>
      <c r="M145" s="267" t="s">
        <v>21</v>
      </c>
      <c r="N145" s="268" t="s">
        <v>42</v>
      </c>
      <c r="O145" s="47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AR145" s="24" t="s">
        <v>193</v>
      </c>
      <c r="AT145" s="24" t="s">
        <v>189</v>
      </c>
      <c r="AU145" s="24" t="s">
        <v>71</v>
      </c>
      <c r="AY145" s="24" t="s">
        <v>151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4" t="s">
        <v>79</v>
      </c>
      <c r="BK145" s="244">
        <f>ROUND(I145*H145,2)</f>
        <v>0</v>
      </c>
      <c r="BL145" s="24" t="s">
        <v>158</v>
      </c>
      <c r="BM145" s="24" t="s">
        <v>553</v>
      </c>
    </row>
    <row r="146" spans="2:51" s="12" customFormat="1" ht="13.5">
      <c r="B146" s="248"/>
      <c r="C146" s="249"/>
      <c r="D146" s="245" t="s">
        <v>162</v>
      </c>
      <c r="E146" s="250" t="s">
        <v>21</v>
      </c>
      <c r="F146" s="251" t="s">
        <v>1077</v>
      </c>
      <c r="G146" s="249"/>
      <c r="H146" s="252">
        <v>0.45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162</v>
      </c>
      <c r="AU146" s="258" t="s">
        <v>71</v>
      </c>
      <c r="AV146" s="12" t="s">
        <v>81</v>
      </c>
      <c r="AW146" s="12" t="s">
        <v>35</v>
      </c>
      <c r="AX146" s="12" t="s">
        <v>71</v>
      </c>
      <c r="AY146" s="258" t="s">
        <v>151</v>
      </c>
    </row>
    <row r="147" spans="2:51" s="14" customFormat="1" ht="13.5">
      <c r="B147" s="283"/>
      <c r="C147" s="284"/>
      <c r="D147" s="245" t="s">
        <v>162</v>
      </c>
      <c r="E147" s="285" t="s">
        <v>21</v>
      </c>
      <c r="F147" s="286" t="s">
        <v>430</v>
      </c>
      <c r="G147" s="284"/>
      <c r="H147" s="287">
        <v>0.45</v>
      </c>
      <c r="I147" s="288"/>
      <c r="J147" s="284"/>
      <c r="K147" s="284"/>
      <c r="L147" s="289"/>
      <c r="M147" s="290"/>
      <c r="N147" s="291"/>
      <c r="O147" s="291"/>
      <c r="P147" s="291"/>
      <c r="Q147" s="291"/>
      <c r="R147" s="291"/>
      <c r="S147" s="291"/>
      <c r="T147" s="292"/>
      <c r="AT147" s="293" t="s">
        <v>162</v>
      </c>
      <c r="AU147" s="293" t="s">
        <v>71</v>
      </c>
      <c r="AV147" s="14" t="s">
        <v>158</v>
      </c>
      <c r="AW147" s="14" t="s">
        <v>35</v>
      </c>
      <c r="AX147" s="14" t="s">
        <v>79</v>
      </c>
      <c r="AY147" s="293" t="s">
        <v>151</v>
      </c>
    </row>
    <row r="148" spans="2:65" s="1" customFormat="1" ht="16.5" customHeight="1">
      <c r="B148" s="46"/>
      <c r="C148" s="233" t="s">
        <v>287</v>
      </c>
      <c r="D148" s="233" t="s">
        <v>153</v>
      </c>
      <c r="E148" s="234" t="s">
        <v>709</v>
      </c>
      <c r="F148" s="235" t="s">
        <v>710</v>
      </c>
      <c r="G148" s="236" t="s">
        <v>693</v>
      </c>
      <c r="H148" s="237">
        <v>3</v>
      </c>
      <c r="I148" s="238"/>
      <c r="J148" s="239">
        <f>ROUND(I148*H148,2)</f>
        <v>0</v>
      </c>
      <c r="K148" s="235" t="s">
        <v>21</v>
      </c>
      <c r="L148" s="72"/>
      <c r="M148" s="240" t="s">
        <v>21</v>
      </c>
      <c r="N148" s="241" t="s">
        <v>42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71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158</v>
      </c>
      <c r="BM148" s="24" t="s">
        <v>565</v>
      </c>
    </row>
    <row r="149" spans="2:65" s="1" customFormat="1" ht="16.5" customHeight="1">
      <c r="B149" s="46"/>
      <c r="C149" s="233" t="s">
        <v>291</v>
      </c>
      <c r="D149" s="233" t="s">
        <v>153</v>
      </c>
      <c r="E149" s="234" t="s">
        <v>711</v>
      </c>
      <c r="F149" s="235" t="s">
        <v>712</v>
      </c>
      <c r="G149" s="236" t="s">
        <v>693</v>
      </c>
      <c r="H149" s="237">
        <v>3</v>
      </c>
      <c r="I149" s="238"/>
      <c r="J149" s="239">
        <f>ROUND(I149*H149,2)</f>
        <v>0</v>
      </c>
      <c r="K149" s="235" t="s">
        <v>21</v>
      </c>
      <c r="L149" s="72"/>
      <c r="M149" s="240" t="s">
        <v>21</v>
      </c>
      <c r="N149" s="241" t="s">
        <v>42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158</v>
      </c>
      <c r="AT149" s="24" t="s">
        <v>153</v>
      </c>
      <c r="AU149" s="24" t="s">
        <v>71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79</v>
      </c>
      <c r="BK149" s="244">
        <f>ROUND(I149*H149,2)</f>
        <v>0</v>
      </c>
      <c r="BL149" s="24" t="s">
        <v>158</v>
      </c>
      <c r="BM149" s="24" t="s">
        <v>574</v>
      </c>
    </row>
    <row r="150" spans="2:65" s="1" customFormat="1" ht="16.5" customHeight="1">
      <c r="B150" s="46"/>
      <c r="C150" s="259" t="s">
        <v>295</v>
      </c>
      <c r="D150" s="259" t="s">
        <v>189</v>
      </c>
      <c r="E150" s="260" t="s">
        <v>696</v>
      </c>
      <c r="F150" s="261" t="s">
        <v>697</v>
      </c>
      <c r="G150" s="262" t="s">
        <v>698</v>
      </c>
      <c r="H150" s="263">
        <v>12.66</v>
      </c>
      <c r="I150" s="264"/>
      <c r="J150" s="265">
        <f>ROUND(I150*H150,2)</f>
        <v>0</v>
      </c>
      <c r="K150" s="261" t="s">
        <v>21</v>
      </c>
      <c r="L150" s="266"/>
      <c r="M150" s="267" t="s">
        <v>21</v>
      </c>
      <c r="N150" s="268" t="s">
        <v>42</v>
      </c>
      <c r="O150" s="47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AR150" s="24" t="s">
        <v>193</v>
      </c>
      <c r="AT150" s="24" t="s">
        <v>189</v>
      </c>
      <c r="AU150" s="24" t="s">
        <v>71</v>
      </c>
      <c r="AY150" s="24" t="s">
        <v>151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24" t="s">
        <v>79</v>
      </c>
      <c r="BK150" s="244">
        <f>ROUND(I150*H150,2)</f>
        <v>0</v>
      </c>
      <c r="BL150" s="24" t="s">
        <v>158</v>
      </c>
      <c r="BM150" s="24" t="s">
        <v>583</v>
      </c>
    </row>
    <row r="151" spans="2:51" s="12" customFormat="1" ht="13.5">
      <c r="B151" s="248"/>
      <c r="C151" s="249"/>
      <c r="D151" s="245" t="s">
        <v>162</v>
      </c>
      <c r="E151" s="250" t="s">
        <v>21</v>
      </c>
      <c r="F151" s="251" t="s">
        <v>1074</v>
      </c>
      <c r="G151" s="249"/>
      <c r="H151" s="252">
        <v>12.66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162</v>
      </c>
      <c r="AU151" s="258" t="s">
        <v>71</v>
      </c>
      <c r="AV151" s="12" t="s">
        <v>81</v>
      </c>
      <c r="AW151" s="12" t="s">
        <v>35</v>
      </c>
      <c r="AX151" s="12" t="s">
        <v>71</v>
      </c>
      <c r="AY151" s="258" t="s">
        <v>151</v>
      </c>
    </row>
    <row r="152" spans="2:51" s="14" customFormat="1" ht="13.5">
      <c r="B152" s="283"/>
      <c r="C152" s="284"/>
      <c r="D152" s="245" t="s">
        <v>162</v>
      </c>
      <c r="E152" s="285" t="s">
        <v>21</v>
      </c>
      <c r="F152" s="286" t="s">
        <v>430</v>
      </c>
      <c r="G152" s="284"/>
      <c r="H152" s="287">
        <v>12.66</v>
      </c>
      <c r="I152" s="288"/>
      <c r="J152" s="284"/>
      <c r="K152" s="284"/>
      <c r="L152" s="289"/>
      <c r="M152" s="290"/>
      <c r="N152" s="291"/>
      <c r="O152" s="291"/>
      <c r="P152" s="291"/>
      <c r="Q152" s="291"/>
      <c r="R152" s="291"/>
      <c r="S152" s="291"/>
      <c r="T152" s="292"/>
      <c r="AT152" s="293" t="s">
        <v>162</v>
      </c>
      <c r="AU152" s="293" t="s">
        <v>71</v>
      </c>
      <c r="AV152" s="14" t="s">
        <v>158</v>
      </c>
      <c r="AW152" s="14" t="s">
        <v>35</v>
      </c>
      <c r="AX152" s="14" t="s">
        <v>79</v>
      </c>
      <c r="AY152" s="293" t="s">
        <v>151</v>
      </c>
    </row>
    <row r="153" spans="2:65" s="1" customFormat="1" ht="16.5" customHeight="1">
      <c r="B153" s="46"/>
      <c r="C153" s="259" t="s">
        <v>302</v>
      </c>
      <c r="D153" s="259" t="s">
        <v>189</v>
      </c>
      <c r="E153" s="260" t="s">
        <v>700</v>
      </c>
      <c r="F153" s="261" t="s">
        <v>701</v>
      </c>
      <c r="G153" s="262" t="s">
        <v>698</v>
      </c>
      <c r="H153" s="263">
        <v>240.09</v>
      </c>
      <c r="I153" s="264"/>
      <c r="J153" s="265">
        <f>ROUND(I153*H153,2)</f>
        <v>0</v>
      </c>
      <c r="K153" s="261" t="s">
        <v>21</v>
      </c>
      <c r="L153" s="266"/>
      <c r="M153" s="267" t="s">
        <v>21</v>
      </c>
      <c r="N153" s="268" t="s">
        <v>42</v>
      </c>
      <c r="O153" s="47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AR153" s="24" t="s">
        <v>193</v>
      </c>
      <c r="AT153" s="24" t="s">
        <v>189</v>
      </c>
      <c r="AU153" s="24" t="s">
        <v>71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79</v>
      </c>
      <c r="BK153" s="244">
        <f>ROUND(I153*H153,2)</f>
        <v>0</v>
      </c>
      <c r="BL153" s="24" t="s">
        <v>158</v>
      </c>
      <c r="BM153" s="24" t="s">
        <v>591</v>
      </c>
    </row>
    <row r="154" spans="2:51" s="12" customFormat="1" ht="13.5">
      <c r="B154" s="248"/>
      <c r="C154" s="249"/>
      <c r="D154" s="245" t="s">
        <v>162</v>
      </c>
      <c r="E154" s="250" t="s">
        <v>21</v>
      </c>
      <c r="F154" s="251" t="s">
        <v>1078</v>
      </c>
      <c r="G154" s="249"/>
      <c r="H154" s="252">
        <v>240.09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162</v>
      </c>
      <c r="AU154" s="258" t="s">
        <v>71</v>
      </c>
      <c r="AV154" s="12" t="s">
        <v>81</v>
      </c>
      <c r="AW154" s="12" t="s">
        <v>35</v>
      </c>
      <c r="AX154" s="12" t="s">
        <v>71</v>
      </c>
      <c r="AY154" s="258" t="s">
        <v>151</v>
      </c>
    </row>
    <row r="155" spans="2:51" s="14" customFormat="1" ht="13.5">
      <c r="B155" s="283"/>
      <c r="C155" s="284"/>
      <c r="D155" s="245" t="s">
        <v>162</v>
      </c>
      <c r="E155" s="285" t="s">
        <v>21</v>
      </c>
      <c r="F155" s="286" t="s">
        <v>430</v>
      </c>
      <c r="G155" s="284"/>
      <c r="H155" s="287">
        <v>240.09</v>
      </c>
      <c r="I155" s="288"/>
      <c r="J155" s="284"/>
      <c r="K155" s="284"/>
      <c r="L155" s="289"/>
      <c r="M155" s="290"/>
      <c r="N155" s="291"/>
      <c r="O155" s="291"/>
      <c r="P155" s="291"/>
      <c r="Q155" s="291"/>
      <c r="R155" s="291"/>
      <c r="S155" s="291"/>
      <c r="T155" s="292"/>
      <c r="AT155" s="293" t="s">
        <v>162</v>
      </c>
      <c r="AU155" s="293" t="s">
        <v>71</v>
      </c>
      <c r="AV155" s="14" t="s">
        <v>158</v>
      </c>
      <c r="AW155" s="14" t="s">
        <v>35</v>
      </c>
      <c r="AX155" s="14" t="s">
        <v>79</v>
      </c>
      <c r="AY155" s="293" t="s">
        <v>151</v>
      </c>
    </row>
    <row r="156" spans="2:65" s="1" customFormat="1" ht="16.5" customHeight="1">
      <c r="B156" s="46"/>
      <c r="C156" s="259" t="s">
        <v>309</v>
      </c>
      <c r="D156" s="259" t="s">
        <v>189</v>
      </c>
      <c r="E156" s="260" t="s">
        <v>706</v>
      </c>
      <c r="F156" s="261" t="s">
        <v>707</v>
      </c>
      <c r="G156" s="262" t="s">
        <v>693</v>
      </c>
      <c r="H156" s="263">
        <v>0.45</v>
      </c>
      <c r="I156" s="264"/>
      <c r="J156" s="265">
        <f>ROUND(I156*H156,2)</f>
        <v>0</v>
      </c>
      <c r="K156" s="261" t="s">
        <v>21</v>
      </c>
      <c r="L156" s="266"/>
      <c r="M156" s="267" t="s">
        <v>21</v>
      </c>
      <c r="N156" s="268" t="s">
        <v>42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193</v>
      </c>
      <c r="AT156" s="24" t="s">
        <v>189</v>
      </c>
      <c r="AU156" s="24" t="s">
        <v>71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79</v>
      </c>
      <c r="BK156" s="244">
        <f>ROUND(I156*H156,2)</f>
        <v>0</v>
      </c>
      <c r="BL156" s="24" t="s">
        <v>158</v>
      </c>
      <c r="BM156" s="24" t="s">
        <v>604</v>
      </c>
    </row>
    <row r="157" spans="2:51" s="12" customFormat="1" ht="13.5">
      <c r="B157" s="248"/>
      <c r="C157" s="249"/>
      <c r="D157" s="245" t="s">
        <v>162</v>
      </c>
      <c r="E157" s="250" t="s">
        <v>21</v>
      </c>
      <c r="F157" s="251" t="s">
        <v>1077</v>
      </c>
      <c r="G157" s="249"/>
      <c r="H157" s="252">
        <v>0.45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162</v>
      </c>
      <c r="AU157" s="258" t="s">
        <v>71</v>
      </c>
      <c r="AV157" s="12" t="s">
        <v>81</v>
      </c>
      <c r="AW157" s="12" t="s">
        <v>35</v>
      </c>
      <c r="AX157" s="12" t="s">
        <v>71</v>
      </c>
      <c r="AY157" s="258" t="s">
        <v>151</v>
      </c>
    </row>
    <row r="158" spans="2:51" s="14" customFormat="1" ht="13.5">
      <c r="B158" s="283"/>
      <c r="C158" s="284"/>
      <c r="D158" s="245" t="s">
        <v>162</v>
      </c>
      <c r="E158" s="285" t="s">
        <v>21</v>
      </c>
      <c r="F158" s="286" t="s">
        <v>430</v>
      </c>
      <c r="G158" s="284"/>
      <c r="H158" s="287">
        <v>0.45</v>
      </c>
      <c r="I158" s="288"/>
      <c r="J158" s="284"/>
      <c r="K158" s="284"/>
      <c r="L158" s="289"/>
      <c r="M158" s="290"/>
      <c r="N158" s="291"/>
      <c r="O158" s="291"/>
      <c r="P158" s="291"/>
      <c r="Q158" s="291"/>
      <c r="R158" s="291"/>
      <c r="S158" s="291"/>
      <c r="T158" s="292"/>
      <c r="AT158" s="293" t="s">
        <v>162</v>
      </c>
      <c r="AU158" s="293" t="s">
        <v>71</v>
      </c>
      <c r="AV158" s="14" t="s">
        <v>158</v>
      </c>
      <c r="AW158" s="14" t="s">
        <v>35</v>
      </c>
      <c r="AX158" s="14" t="s">
        <v>79</v>
      </c>
      <c r="AY158" s="293" t="s">
        <v>151</v>
      </c>
    </row>
    <row r="159" spans="2:65" s="1" customFormat="1" ht="16.5" customHeight="1">
      <c r="B159" s="46"/>
      <c r="C159" s="233" t="s">
        <v>317</v>
      </c>
      <c r="D159" s="233" t="s">
        <v>153</v>
      </c>
      <c r="E159" s="234" t="s">
        <v>168</v>
      </c>
      <c r="F159" s="235" t="s">
        <v>714</v>
      </c>
      <c r="G159" s="236" t="s">
        <v>687</v>
      </c>
      <c r="H159" s="237">
        <v>2</v>
      </c>
      <c r="I159" s="238"/>
      <c r="J159" s="239">
        <f>ROUND(I159*H159,2)</f>
        <v>0</v>
      </c>
      <c r="K159" s="235" t="s">
        <v>21</v>
      </c>
      <c r="L159" s="72"/>
      <c r="M159" s="240" t="s">
        <v>21</v>
      </c>
      <c r="N159" s="241" t="s">
        <v>42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158</v>
      </c>
      <c r="AT159" s="24" t="s">
        <v>153</v>
      </c>
      <c r="AU159" s="24" t="s">
        <v>71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79</v>
      </c>
      <c r="BK159" s="244">
        <f>ROUND(I159*H159,2)</f>
        <v>0</v>
      </c>
      <c r="BL159" s="24" t="s">
        <v>158</v>
      </c>
      <c r="BM159" s="24" t="s">
        <v>618</v>
      </c>
    </row>
    <row r="160" spans="2:65" s="1" customFormat="1" ht="16.5" customHeight="1">
      <c r="B160" s="46"/>
      <c r="C160" s="233" t="s">
        <v>324</v>
      </c>
      <c r="D160" s="233" t="s">
        <v>153</v>
      </c>
      <c r="E160" s="234" t="s">
        <v>158</v>
      </c>
      <c r="F160" s="235" t="s">
        <v>715</v>
      </c>
      <c r="G160" s="236" t="s">
        <v>189</v>
      </c>
      <c r="H160" s="237">
        <v>100</v>
      </c>
      <c r="I160" s="238"/>
      <c r="J160" s="239">
        <f>ROUND(I160*H160,2)</f>
        <v>0</v>
      </c>
      <c r="K160" s="235" t="s">
        <v>21</v>
      </c>
      <c r="L160" s="72"/>
      <c r="M160" s="240" t="s">
        <v>21</v>
      </c>
      <c r="N160" s="241" t="s">
        <v>42</v>
      </c>
      <c r="O160" s="47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AR160" s="24" t="s">
        <v>158</v>
      </c>
      <c r="AT160" s="24" t="s">
        <v>153</v>
      </c>
      <c r="AU160" s="24" t="s">
        <v>71</v>
      </c>
      <c r="AY160" s="24" t="s">
        <v>151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79</v>
      </c>
      <c r="BK160" s="244">
        <f>ROUND(I160*H160,2)</f>
        <v>0</v>
      </c>
      <c r="BL160" s="24" t="s">
        <v>158</v>
      </c>
      <c r="BM160" s="24" t="s">
        <v>624</v>
      </c>
    </row>
    <row r="161" spans="2:65" s="1" customFormat="1" ht="16.5" customHeight="1">
      <c r="B161" s="46"/>
      <c r="C161" s="233" t="s">
        <v>328</v>
      </c>
      <c r="D161" s="233" t="s">
        <v>153</v>
      </c>
      <c r="E161" s="234" t="s">
        <v>716</v>
      </c>
      <c r="F161" s="235" t="s">
        <v>717</v>
      </c>
      <c r="G161" s="236" t="s">
        <v>189</v>
      </c>
      <c r="H161" s="237">
        <v>30</v>
      </c>
      <c r="I161" s="238"/>
      <c r="J161" s="239">
        <f>ROUND(I161*H161,2)</f>
        <v>0</v>
      </c>
      <c r="K161" s="235" t="s">
        <v>21</v>
      </c>
      <c r="L161" s="72"/>
      <c r="M161" s="240" t="s">
        <v>21</v>
      </c>
      <c r="N161" s="241" t="s">
        <v>42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71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79</v>
      </c>
      <c r="BK161" s="244">
        <f>ROUND(I161*H161,2)</f>
        <v>0</v>
      </c>
      <c r="BL161" s="24" t="s">
        <v>158</v>
      </c>
      <c r="BM161" s="24" t="s">
        <v>631</v>
      </c>
    </row>
    <row r="162" spans="2:65" s="1" customFormat="1" ht="16.5" customHeight="1">
      <c r="B162" s="46"/>
      <c r="C162" s="259" t="s">
        <v>333</v>
      </c>
      <c r="D162" s="259" t="s">
        <v>189</v>
      </c>
      <c r="E162" s="260" t="s">
        <v>718</v>
      </c>
      <c r="F162" s="261" t="s">
        <v>719</v>
      </c>
      <c r="G162" s="262" t="s">
        <v>189</v>
      </c>
      <c r="H162" s="263">
        <v>31.5</v>
      </c>
      <c r="I162" s="264"/>
      <c r="J162" s="265">
        <f>ROUND(I162*H162,2)</f>
        <v>0</v>
      </c>
      <c r="K162" s="261" t="s">
        <v>21</v>
      </c>
      <c r="L162" s="266"/>
      <c r="M162" s="267" t="s">
        <v>21</v>
      </c>
      <c r="N162" s="268" t="s">
        <v>42</v>
      </c>
      <c r="O162" s="47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AR162" s="24" t="s">
        <v>193</v>
      </c>
      <c r="AT162" s="24" t="s">
        <v>189</v>
      </c>
      <c r="AU162" s="24" t="s">
        <v>71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79</v>
      </c>
      <c r="BK162" s="244">
        <f>ROUND(I162*H162,2)</f>
        <v>0</v>
      </c>
      <c r="BL162" s="24" t="s">
        <v>158</v>
      </c>
      <c r="BM162" s="24" t="s">
        <v>639</v>
      </c>
    </row>
    <row r="163" spans="2:51" s="12" customFormat="1" ht="13.5">
      <c r="B163" s="248"/>
      <c r="C163" s="249"/>
      <c r="D163" s="245" t="s">
        <v>162</v>
      </c>
      <c r="E163" s="250" t="s">
        <v>21</v>
      </c>
      <c r="F163" s="251" t="s">
        <v>720</v>
      </c>
      <c r="G163" s="249"/>
      <c r="H163" s="252">
        <v>31.5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162</v>
      </c>
      <c r="AU163" s="258" t="s">
        <v>71</v>
      </c>
      <c r="AV163" s="12" t="s">
        <v>81</v>
      </c>
      <c r="AW163" s="12" t="s">
        <v>35</v>
      </c>
      <c r="AX163" s="12" t="s">
        <v>71</v>
      </c>
      <c r="AY163" s="258" t="s">
        <v>151</v>
      </c>
    </row>
    <row r="164" spans="2:51" s="14" customFormat="1" ht="13.5">
      <c r="B164" s="283"/>
      <c r="C164" s="284"/>
      <c r="D164" s="245" t="s">
        <v>162</v>
      </c>
      <c r="E164" s="285" t="s">
        <v>21</v>
      </c>
      <c r="F164" s="286" t="s">
        <v>430</v>
      </c>
      <c r="G164" s="284"/>
      <c r="H164" s="287">
        <v>31.5</v>
      </c>
      <c r="I164" s="288"/>
      <c r="J164" s="284"/>
      <c r="K164" s="284"/>
      <c r="L164" s="289"/>
      <c r="M164" s="290"/>
      <c r="N164" s="291"/>
      <c r="O164" s="291"/>
      <c r="P164" s="291"/>
      <c r="Q164" s="291"/>
      <c r="R164" s="291"/>
      <c r="S164" s="291"/>
      <c r="T164" s="292"/>
      <c r="AT164" s="293" t="s">
        <v>162</v>
      </c>
      <c r="AU164" s="293" t="s">
        <v>71</v>
      </c>
      <c r="AV164" s="14" t="s">
        <v>158</v>
      </c>
      <c r="AW164" s="14" t="s">
        <v>35</v>
      </c>
      <c r="AX164" s="14" t="s">
        <v>79</v>
      </c>
      <c r="AY164" s="293" t="s">
        <v>151</v>
      </c>
    </row>
    <row r="165" spans="2:65" s="1" customFormat="1" ht="16.5" customHeight="1">
      <c r="B165" s="46"/>
      <c r="C165" s="233" t="s">
        <v>339</v>
      </c>
      <c r="D165" s="233" t="s">
        <v>153</v>
      </c>
      <c r="E165" s="234" t="s">
        <v>721</v>
      </c>
      <c r="F165" s="235" t="s">
        <v>722</v>
      </c>
      <c r="G165" s="236" t="s">
        <v>687</v>
      </c>
      <c r="H165" s="237">
        <v>12</v>
      </c>
      <c r="I165" s="238"/>
      <c r="J165" s="239">
        <f>ROUND(I165*H165,2)</f>
        <v>0</v>
      </c>
      <c r="K165" s="235" t="s">
        <v>21</v>
      </c>
      <c r="L165" s="72"/>
      <c r="M165" s="240" t="s">
        <v>21</v>
      </c>
      <c r="N165" s="241" t="s">
        <v>42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158</v>
      </c>
      <c r="AT165" s="24" t="s">
        <v>153</v>
      </c>
      <c r="AU165" s="24" t="s">
        <v>71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79</v>
      </c>
      <c r="BK165" s="244">
        <f>ROUND(I165*H165,2)</f>
        <v>0</v>
      </c>
      <c r="BL165" s="24" t="s">
        <v>158</v>
      </c>
      <c r="BM165" s="24" t="s">
        <v>649</v>
      </c>
    </row>
    <row r="166" spans="2:65" s="1" customFormat="1" ht="16.5" customHeight="1">
      <c r="B166" s="46"/>
      <c r="C166" s="233" t="s">
        <v>343</v>
      </c>
      <c r="D166" s="233" t="s">
        <v>153</v>
      </c>
      <c r="E166" s="234" t="s">
        <v>723</v>
      </c>
      <c r="F166" s="235" t="s">
        <v>724</v>
      </c>
      <c r="G166" s="236" t="s">
        <v>687</v>
      </c>
      <c r="H166" s="237">
        <v>16</v>
      </c>
      <c r="I166" s="238"/>
      <c r="J166" s="239">
        <f>ROUND(I166*H166,2)</f>
        <v>0</v>
      </c>
      <c r="K166" s="235" t="s">
        <v>21</v>
      </c>
      <c r="L166" s="72"/>
      <c r="M166" s="240" t="s">
        <v>21</v>
      </c>
      <c r="N166" s="241" t="s">
        <v>42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71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79</v>
      </c>
      <c r="BK166" s="244">
        <f>ROUND(I166*H166,2)</f>
        <v>0</v>
      </c>
      <c r="BL166" s="24" t="s">
        <v>158</v>
      </c>
      <c r="BM166" s="24" t="s">
        <v>660</v>
      </c>
    </row>
    <row r="167" spans="2:65" s="1" customFormat="1" ht="16.5" customHeight="1">
      <c r="B167" s="46"/>
      <c r="C167" s="233" t="s">
        <v>494</v>
      </c>
      <c r="D167" s="233" t="s">
        <v>153</v>
      </c>
      <c r="E167" s="234" t="s">
        <v>725</v>
      </c>
      <c r="F167" s="235" t="s">
        <v>726</v>
      </c>
      <c r="G167" s="236" t="s">
        <v>727</v>
      </c>
      <c r="H167" s="237">
        <v>1</v>
      </c>
      <c r="I167" s="238"/>
      <c r="J167" s="239">
        <f>ROUND(I167*H167,2)</f>
        <v>0</v>
      </c>
      <c r="K167" s="235" t="s">
        <v>21</v>
      </c>
      <c r="L167" s="72"/>
      <c r="M167" s="240" t="s">
        <v>21</v>
      </c>
      <c r="N167" s="241" t="s">
        <v>42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71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79</v>
      </c>
      <c r="BK167" s="244">
        <f>ROUND(I167*H167,2)</f>
        <v>0</v>
      </c>
      <c r="BL167" s="24" t="s">
        <v>158</v>
      </c>
      <c r="BM167" s="24" t="s">
        <v>664</v>
      </c>
    </row>
    <row r="168" spans="2:65" s="1" customFormat="1" ht="16.5" customHeight="1">
      <c r="B168" s="46"/>
      <c r="C168" s="259" t="s">
        <v>498</v>
      </c>
      <c r="D168" s="259" t="s">
        <v>189</v>
      </c>
      <c r="E168" s="260" t="s">
        <v>730</v>
      </c>
      <c r="F168" s="261" t="s">
        <v>731</v>
      </c>
      <c r="G168" s="262" t="s">
        <v>687</v>
      </c>
      <c r="H168" s="263">
        <v>1</v>
      </c>
      <c r="I168" s="264"/>
      <c r="J168" s="265">
        <f>ROUND(I168*H168,2)</f>
        <v>0</v>
      </c>
      <c r="K168" s="261" t="s">
        <v>21</v>
      </c>
      <c r="L168" s="266"/>
      <c r="M168" s="267" t="s">
        <v>21</v>
      </c>
      <c r="N168" s="268" t="s">
        <v>42</v>
      </c>
      <c r="O168" s="47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24" t="s">
        <v>193</v>
      </c>
      <c r="AT168" s="24" t="s">
        <v>189</v>
      </c>
      <c r="AU168" s="24" t="s">
        <v>71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79</v>
      </c>
      <c r="BK168" s="244">
        <f>ROUND(I168*H168,2)</f>
        <v>0</v>
      </c>
      <c r="BL168" s="24" t="s">
        <v>158</v>
      </c>
      <c r="BM168" s="24" t="s">
        <v>669</v>
      </c>
    </row>
    <row r="169" spans="2:65" s="1" customFormat="1" ht="16.5" customHeight="1">
      <c r="B169" s="46"/>
      <c r="C169" s="259" t="s">
        <v>502</v>
      </c>
      <c r="D169" s="259" t="s">
        <v>189</v>
      </c>
      <c r="E169" s="260" t="s">
        <v>732</v>
      </c>
      <c r="F169" s="261" t="s">
        <v>733</v>
      </c>
      <c r="G169" s="262" t="s">
        <v>687</v>
      </c>
      <c r="H169" s="263">
        <v>1</v>
      </c>
      <c r="I169" s="264"/>
      <c r="J169" s="265">
        <f>ROUND(I169*H169,2)</f>
        <v>0</v>
      </c>
      <c r="K169" s="261" t="s">
        <v>21</v>
      </c>
      <c r="L169" s="266"/>
      <c r="M169" s="267" t="s">
        <v>21</v>
      </c>
      <c r="N169" s="268" t="s">
        <v>42</v>
      </c>
      <c r="O169" s="47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4" t="s">
        <v>193</v>
      </c>
      <c r="AT169" s="24" t="s">
        <v>189</v>
      </c>
      <c r="AU169" s="24" t="s">
        <v>71</v>
      </c>
      <c r="AY169" s="24" t="s">
        <v>151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79</v>
      </c>
      <c r="BK169" s="244">
        <f>ROUND(I169*H169,2)</f>
        <v>0</v>
      </c>
      <c r="BL169" s="24" t="s">
        <v>158</v>
      </c>
      <c r="BM169" s="24" t="s">
        <v>679</v>
      </c>
    </row>
    <row r="170" spans="2:65" s="1" customFormat="1" ht="16.5" customHeight="1">
      <c r="B170" s="46"/>
      <c r="C170" s="259" t="s">
        <v>506</v>
      </c>
      <c r="D170" s="259" t="s">
        <v>189</v>
      </c>
      <c r="E170" s="260" t="s">
        <v>1028</v>
      </c>
      <c r="F170" s="261" t="s">
        <v>1029</v>
      </c>
      <c r="G170" s="262" t="s">
        <v>687</v>
      </c>
      <c r="H170" s="263">
        <v>2</v>
      </c>
      <c r="I170" s="264"/>
      <c r="J170" s="265">
        <f>ROUND(I170*H170,2)</f>
        <v>0</v>
      </c>
      <c r="K170" s="261" t="s">
        <v>21</v>
      </c>
      <c r="L170" s="266"/>
      <c r="M170" s="267" t="s">
        <v>21</v>
      </c>
      <c r="N170" s="268" t="s">
        <v>42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193</v>
      </c>
      <c r="AT170" s="24" t="s">
        <v>189</v>
      </c>
      <c r="AU170" s="24" t="s">
        <v>71</v>
      </c>
      <c r="AY170" s="24" t="s">
        <v>151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79</v>
      </c>
      <c r="BK170" s="244">
        <f>ROUND(I170*H170,2)</f>
        <v>0</v>
      </c>
      <c r="BL170" s="24" t="s">
        <v>158</v>
      </c>
      <c r="BM170" s="24" t="s">
        <v>773</v>
      </c>
    </row>
    <row r="171" spans="2:47" s="1" customFormat="1" ht="13.5">
      <c r="B171" s="46"/>
      <c r="C171" s="74"/>
      <c r="D171" s="245" t="s">
        <v>160</v>
      </c>
      <c r="E171" s="74"/>
      <c r="F171" s="246" t="s">
        <v>1030</v>
      </c>
      <c r="G171" s="74"/>
      <c r="H171" s="74"/>
      <c r="I171" s="203"/>
      <c r="J171" s="74"/>
      <c r="K171" s="74"/>
      <c r="L171" s="72"/>
      <c r="M171" s="247"/>
      <c r="N171" s="47"/>
      <c r="O171" s="47"/>
      <c r="P171" s="47"/>
      <c r="Q171" s="47"/>
      <c r="R171" s="47"/>
      <c r="S171" s="47"/>
      <c r="T171" s="95"/>
      <c r="AT171" s="24" t="s">
        <v>160</v>
      </c>
      <c r="AU171" s="24" t="s">
        <v>71</v>
      </c>
    </row>
    <row r="172" spans="2:65" s="1" customFormat="1" ht="16.5" customHeight="1">
      <c r="B172" s="46"/>
      <c r="C172" s="259" t="s">
        <v>510</v>
      </c>
      <c r="D172" s="259" t="s">
        <v>189</v>
      </c>
      <c r="E172" s="260" t="s">
        <v>1079</v>
      </c>
      <c r="F172" s="261" t="s">
        <v>1080</v>
      </c>
      <c r="G172" s="262" t="s">
        <v>687</v>
      </c>
      <c r="H172" s="263">
        <v>2</v>
      </c>
      <c r="I172" s="264"/>
      <c r="J172" s="265">
        <f>ROUND(I172*H172,2)</f>
        <v>0</v>
      </c>
      <c r="K172" s="261" t="s">
        <v>21</v>
      </c>
      <c r="L172" s="266"/>
      <c r="M172" s="267" t="s">
        <v>21</v>
      </c>
      <c r="N172" s="268" t="s">
        <v>42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193</v>
      </c>
      <c r="AT172" s="24" t="s">
        <v>189</v>
      </c>
      <c r="AU172" s="24" t="s">
        <v>71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79</v>
      </c>
      <c r="BK172" s="244">
        <f>ROUND(I172*H172,2)</f>
        <v>0</v>
      </c>
      <c r="BL172" s="24" t="s">
        <v>158</v>
      </c>
      <c r="BM172" s="24" t="s">
        <v>777</v>
      </c>
    </row>
    <row r="173" spans="2:65" s="1" customFormat="1" ht="16.5" customHeight="1">
      <c r="B173" s="46"/>
      <c r="C173" s="233" t="s">
        <v>514</v>
      </c>
      <c r="D173" s="233" t="s">
        <v>153</v>
      </c>
      <c r="E173" s="234" t="s">
        <v>742</v>
      </c>
      <c r="F173" s="235" t="s">
        <v>743</v>
      </c>
      <c r="G173" s="236" t="s">
        <v>687</v>
      </c>
      <c r="H173" s="237">
        <v>4</v>
      </c>
      <c r="I173" s="238"/>
      <c r="J173" s="239">
        <f>ROUND(I173*H173,2)</f>
        <v>0</v>
      </c>
      <c r="K173" s="235" t="s">
        <v>21</v>
      </c>
      <c r="L173" s="72"/>
      <c r="M173" s="240" t="s">
        <v>21</v>
      </c>
      <c r="N173" s="241" t="s">
        <v>42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71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79</v>
      </c>
      <c r="BK173" s="244">
        <f>ROUND(I173*H173,2)</f>
        <v>0</v>
      </c>
      <c r="BL173" s="24" t="s">
        <v>158</v>
      </c>
      <c r="BM173" s="24" t="s">
        <v>780</v>
      </c>
    </row>
    <row r="174" spans="2:65" s="1" customFormat="1" ht="16.5" customHeight="1">
      <c r="B174" s="46"/>
      <c r="C174" s="233" t="s">
        <v>518</v>
      </c>
      <c r="D174" s="233" t="s">
        <v>153</v>
      </c>
      <c r="E174" s="234" t="s">
        <v>744</v>
      </c>
      <c r="F174" s="235" t="s">
        <v>745</v>
      </c>
      <c r="G174" s="236" t="s">
        <v>727</v>
      </c>
      <c r="H174" s="237">
        <v>3</v>
      </c>
      <c r="I174" s="238"/>
      <c r="J174" s="239">
        <f>ROUND(I174*H174,2)</f>
        <v>0</v>
      </c>
      <c r="K174" s="235" t="s">
        <v>21</v>
      </c>
      <c r="L174" s="72"/>
      <c r="M174" s="240" t="s">
        <v>21</v>
      </c>
      <c r="N174" s="241" t="s">
        <v>42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158</v>
      </c>
      <c r="AT174" s="24" t="s">
        <v>153</v>
      </c>
      <c r="AU174" s="24" t="s">
        <v>71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783</v>
      </c>
    </row>
    <row r="175" spans="2:65" s="1" customFormat="1" ht="16.5" customHeight="1">
      <c r="B175" s="46"/>
      <c r="C175" s="233" t="s">
        <v>522</v>
      </c>
      <c r="D175" s="233" t="s">
        <v>153</v>
      </c>
      <c r="E175" s="234" t="s">
        <v>746</v>
      </c>
      <c r="F175" s="235" t="s">
        <v>747</v>
      </c>
      <c r="G175" s="236" t="s">
        <v>189</v>
      </c>
      <c r="H175" s="237">
        <v>30</v>
      </c>
      <c r="I175" s="238"/>
      <c r="J175" s="239">
        <f>ROUND(I175*H175,2)</f>
        <v>0</v>
      </c>
      <c r="K175" s="235" t="s">
        <v>21</v>
      </c>
      <c r="L175" s="72"/>
      <c r="M175" s="240" t="s">
        <v>21</v>
      </c>
      <c r="N175" s="241" t="s">
        <v>42</v>
      </c>
      <c r="O175" s="47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AR175" s="24" t="s">
        <v>158</v>
      </c>
      <c r="AT175" s="24" t="s">
        <v>153</v>
      </c>
      <c r="AU175" s="24" t="s">
        <v>71</v>
      </c>
      <c r="AY175" s="24" t="s">
        <v>151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79</v>
      </c>
      <c r="BK175" s="244">
        <f>ROUND(I175*H175,2)</f>
        <v>0</v>
      </c>
      <c r="BL175" s="24" t="s">
        <v>158</v>
      </c>
      <c r="BM175" s="24" t="s">
        <v>786</v>
      </c>
    </row>
    <row r="176" spans="2:65" s="1" customFormat="1" ht="16.5" customHeight="1">
      <c r="B176" s="46"/>
      <c r="C176" s="259" t="s">
        <v>526</v>
      </c>
      <c r="D176" s="259" t="s">
        <v>189</v>
      </c>
      <c r="E176" s="260" t="s">
        <v>748</v>
      </c>
      <c r="F176" s="261" t="s">
        <v>749</v>
      </c>
      <c r="G176" s="262" t="s">
        <v>189</v>
      </c>
      <c r="H176" s="263">
        <v>31.5</v>
      </c>
      <c r="I176" s="264"/>
      <c r="J176" s="265">
        <f>ROUND(I176*H176,2)</f>
        <v>0</v>
      </c>
      <c r="K176" s="261" t="s">
        <v>21</v>
      </c>
      <c r="L176" s="266"/>
      <c r="M176" s="267" t="s">
        <v>21</v>
      </c>
      <c r="N176" s="268" t="s">
        <v>42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193</v>
      </c>
      <c r="AT176" s="24" t="s">
        <v>189</v>
      </c>
      <c r="AU176" s="24" t="s">
        <v>71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79</v>
      </c>
      <c r="BK176" s="244">
        <f>ROUND(I176*H176,2)</f>
        <v>0</v>
      </c>
      <c r="BL176" s="24" t="s">
        <v>158</v>
      </c>
      <c r="BM176" s="24" t="s">
        <v>789</v>
      </c>
    </row>
    <row r="177" spans="2:51" s="12" customFormat="1" ht="13.5">
      <c r="B177" s="248"/>
      <c r="C177" s="249"/>
      <c r="D177" s="245" t="s">
        <v>162</v>
      </c>
      <c r="E177" s="250" t="s">
        <v>21</v>
      </c>
      <c r="F177" s="251" t="s">
        <v>720</v>
      </c>
      <c r="G177" s="249"/>
      <c r="H177" s="252">
        <v>31.5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162</v>
      </c>
      <c r="AU177" s="258" t="s">
        <v>71</v>
      </c>
      <c r="AV177" s="12" t="s">
        <v>81</v>
      </c>
      <c r="AW177" s="12" t="s">
        <v>35</v>
      </c>
      <c r="AX177" s="12" t="s">
        <v>71</v>
      </c>
      <c r="AY177" s="258" t="s">
        <v>151</v>
      </c>
    </row>
    <row r="178" spans="2:51" s="14" customFormat="1" ht="13.5">
      <c r="B178" s="283"/>
      <c r="C178" s="284"/>
      <c r="D178" s="245" t="s">
        <v>162</v>
      </c>
      <c r="E178" s="285" t="s">
        <v>21</v>
      </c>
      <c r="F178" s="286" t="s">
        <v>430</v>
      </c>
      <c r="G178" s="284"/>
      <c r="H178" s="287">
        <v>31.5</v>
      </c>
      <c r="I178" s="288"/>
      <c r="J178" s="284"/>
      <c r="K178" s="284"/>
      <c r="L178" s="289"/>
      <c r="M178" s="290"/>
      <c r="N178" s="291"/>
      <c r="O178" s="291"/>
      <c r="P178" s="291"/>
      <c r="Q178" s="291"/>
      <c r="R178" s="291"/>
      <c r="S178" s="291"/>
      <c r="T178" s="292"/>
      <c r="AT178" s="293" t="s">
        <v>162</v>
      </c>
      <c r="AU178" s="293" t="s">
        <v>71</v>
      </c>
      <c r="AV178" s="14" t="s">
        <v>158</v>
      </c>
      <c r="AW178" s="14" t="s">
        <v>35</v>
      </c>
      <c r="AX178" s="14" t="s">
        <v>79</v>
      </c>
      <c r="AY178" s="293" t="s">
        <v>151</v>
      </c>
    </row>
    <row r="179" spans="2:65" s="1" customFormat="1" ht="16.5" customHeight="1">
      <c r="B179" s="46"/>
      <c r="C179" s="233" t="s">
        <v>530</v>
      </c>
      <c r="D179" s="233" t="s">
        <v>153</v>
      </c>
      <c r="E179" s="234" t="s">
        <v>1035</v>
      </c>
      <c r="F179" s="235" t="s">
        <v>1036</v>
      </c>
      <c r="G179" s="236" t="s">
        <v>189</v>
      </c>
      <c r="H179" s="237">
        <v>15</v>
      </c>
      <c r="I179" s="238"/>
      <c r="J179" s="239">
        <f>ROUND(I179*H179,2)</f>
        <v>0</v>
      </c>
      <c r="K179" s="235" t="s">
        <v>21</v>
      </c>
      <c r="L179" s="72"/>
      <c r="M179" s="240" t="s">
        <v>21</v>
      </c>
      <c r="N179" s="241" t="s">
        <v>42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158</v>
      </c>
      <c r="AT179" s="24" t="s">
        <v>153</v>
      </c>
      <c r="AU179" s="24" t="s">
        <v>71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79</v>
      </c>
      <c r="BK179" s="244">
        <f>ROUND(I179*H179,2)</f>
        <v>0</v>
      </c>
      <c r="BL179" s="24" t="s">
        <v>158</v>
      </c>
      <c r="BM179" s="24" t="s">
        <v>793</v>
      </c>
    </row>
    <row r="180" spans="2:65" s="1" customFormat="1" ht="16.5" customHeight="1">
      <c r="B180" s="46"/>
      <c r="C180" s="233" t="s">
        <v>534</v>
      </c>
      <c r="D180" s="233" t="s">
        <v>153</v>
      </c>
      <c r="E180" s="234" t="s">
        <v>754</v>
      </c>
      <c r="F180" s="235" t="s">
        <v>755</v>
      </c>
      <c r="G180" s="236" t="s">
        <v>189</v>
      </c>
      <c r="H180" s="237">
        <v>15</v>
      </c>
      <c r="I180" s="238"/>
      <c r="J180" s="239">
        <f>ROUND(I180*H180,2)</f>
        <v>0</v>
      </c>
      <c r="K180" s="235" t="s">
        <v>21</v>
      </c>
      <c r="L180" s="72"/>
      <c r="M180" s="240" t="s">
        <v>21</v>
      </c>
      <c r="N180" s="241" t="s">
        <v>42</v>
      </c>
      <c r="O180" s="47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AR180" s="24" t="s">
        <v>158</v>
      </c>
      <c r="AT180" s="24" t="s">
        <v>153</v>
      </c>
      <c r="AU180" s="24" t="s">
        <v>71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79</v>
      </c>
      <c r="BK180" s="244">
        <f>ROUND(I180*H180,2)</f>
        <v>0</v>
      </c>
      <c r="BL180" s="24" t="s">
        <v>158</v>
      </c>
      <c r="BM180" s="24" t="s">
        <v>796</v>
      </c>
    </row>
    <row r="181" spans="2:65" s="1" customFormat="1" ht="16.5" customHeight="1">
      <c r="B181" s="46"/>
      <c r="C181" s="233" t="s">
        <v>538</v>
      </c>
      <c r="D181" s="233" t="s">
        <v>153</v>
      </c>
      <c r="E181" s="234" t="s">
        <v>1037</v>
      </c>
      <c r="F181" s="235" t="s">
        <v>1038</v>
      </c>
      <c r="G181" s="236" t="s">
        <v>189</v>
      </c>
      <c r="H181" s="237">
        <v>15</v>
      </c>
      <c r="I181" s="238"/>
      <c r="J181" s="239">
        <f>ROUND(I181*H181,2)</f>
        <v>0</v>
      </c>
      <c r="K181" s="235" t="s">
        <v>21</v>
      </c>
      <c r="L181" s="72"/>
      <c r="M181" s="240" t="s">
        <v>21</v>
      </c>
      <c r="N181" s="241" t="s">
        <v>42</v>
      </c>
      <c r="O181" s="47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AR181" s="24" t="s">
        <v>158</v>
      </c>
      <c r="AT181" s="24" t="s">
        <v>153</v>
      </c>
      <c r="AU181" s="24" t="s">
        <v>71</v>
      </c>
      <c r="AY181" s="24" t="s">
        <v>151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24" t="s">
        <v>79</v>
      </c>
      <c r="BK181" s="244">
        <f>ROUND(I181*H181,2)</f>
        <v>0</v>
      </c>
      <c r="BL181" s="24" t="s">
        <v>158</v>
      </c>
      <c r="BM181" s="24" t="s">
        <v>800</v>
      </c>
    </row>
    <row r="182" spans="2:65" s="1" customFormat="1" ht="16.5" customHeight="1">
      <c r="B182" s="46"/>
      <c r="C182" s="233" t="s">
        <v>542</v>
      </c>
      <c r="D182" s="233" t="s">
        <v>153</v>
      </c>
      <c r="E182" s="234" t="s">
        <v>756</v>
      </c>
      <c r="F182" s="235" t="s">
        <v>757</v>
      </c>
      <c r="G182" s="236" t="s">
        <v>189</v>
      </c>
      <c r="H182" s="237">
        <v>15</v>
      </c>
      <c r="I182" s="238"/>
      <c r="J182" s="239">
        <f>ROUND(I182*H182,2)</f>
        <v>0</v>
      </c>
      <c r="K182" s="235" t="s">
        <v>21</v>
      </c>
      <c r="L182" s="72"/>
      <c r="M182" s="240" t="s">
        <v>21</v>
      </c>
      <c r="N182" s="241" t="s">
        <v>42</v>
      </c>
      <c r="O182" s="47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AR182" s="24" t="s">
        <v>158</v>
      </c>
      <c r="AT182" s="24" t="s">
        <v>153</v>
      </c>
      <c r="AU182" s="24" t="s">
        <v>71</v>
      </c>
      <c r="AY182" s="24" t="s">
        <v>151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4" t="s">
        <v>79</v>
      </c>
      <c r="BK182" s="244">
        <f>ROUND(I182*H182,2)</f>
        <v>0</v>
      </c>
      <c r="BL182" s="24" t="s">
        <v>158</v>
      </c>
      <c r="BM182" s="24" t="s">
        <v>805</v>
      </c>
    </row>
    <row r="183" spans="2:65" s="1" customFormat="1" ht="16.5" customHeight="1">
      <c r="B183" s="46"/>
      <c r="C183" s="259" t="s">
        <v>546</v>
      </c>
      <c r="D183" s="259" t="s">
        <v>189</v>
      </c>
      <c r="E183" s="260" t="s">
        <v>758</v>
      </c>
      <c r="F183" s="261" t="s">
        <v>759</v>
      </c>
      <c r="G183" s="262" t="s">
        <v>698</v>
      </c>
      <c r="H183" s="263">
        <v>30</v>
      </c>
      <c r="I183" s="264"/>
      <c r="J183" s="265">
        <f>ROUND(I183*H183,2)</f>
        <v>0</v>
      </c>
      <c r="K183" s="261" t="s">
        <v>21</v>
      </c>
      <c r="L183" s="266"/>
      <c r="M183" s="267" t="s">
        <v>21</v>
      </c>
      <c r="N183" s="268" t="s">
        <v>42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193</v>
      </c>
      <c r="AT183" s="24" t="s">
        <v>189</v>
      </c>
      <c r="AU183" s="24" t="s">
        <v>71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79</v>
      </c>
      <c r="BK183" s="244">
        <f>ROUND(I183*H183,2)</f>
        <v>0</v>
      </c>
      <c r="BL183" s="24" t="s">
        <v>158</v>
      </c>
      <c r="BM183" s="24" t="s">
        <v>808</v>
      </c>
    </row>
    <row r="184" spans="2:65" s="1" customFormat="1" ht="16.5" customHeight="1">
      <c r="B184" s="46"/>
      <c r="C184" s="233" t="s">
        <v>550</v>
      </c>
      <c r="D184" s="233" t="s">
        <v>153</v>
      </c>
      <c r="E184" s="234" t="s">
        <v>760</v>
      </c>
      <c r="F184" s="235" t="s">
        <v>761</v>
      </c>
      <c r="G184" s="236" t="s">
        <v>189</v>
      </c>
      <c r="H184" s="237">
        <v>50</v>
      </c>
      <c r="I184" s="238"/>
      <c r="J184" s="239">
        <f>ROUND(I184*H184,2)</f>
        <v>0</v>
      </c>
      <c r="K184" s="235" t="s">
        <v>21</v>
      </c>
      <c r="L184" s="72"/>
      <c r="M184" s="240" t="s">
        <v>21</v>
      </c>
      <c r="N184" s="241" t="s">
        <v>42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158</v>
      </c>
      <c r="AT184" s="24" t="s">
        <v>153</v>
      </c>
      <c r="AU184" s="24" t="s">
        <v>71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79</v>
      </c>
      <c r="BK184" s="244">
        <f>ROUND(I184*H184,2)</f>
        <v>0</v>
      </c>
      <c r="BL184" s="24" t="s">
        <v>158</v>
      </c>
      <c r="BM184" s="24" t="s">
        <v>812</v>
      </c>
    </row>
    <row r="185" spans="2:65" s="1" customFormat="1" ht="16.5" customHeight="1">
      <c r="B185" s="46"/>
      <c r="C185" s="233" t="s">
        <v>553</v>
      </c>
      <c r="D185" s="233" t="s">
        <v>153</v>
      </c>
      <c r="E185" s="234" t="s">
        <v>762</v>
      </c>
      <c r="F185" s="235" t="s">
        <v>763</v>
      </c>
      <c r="G185" s="236" t="s">
        <v>189</v>
      </c>
      <c r="H185" s="237">
        <v>50</v>
      </c>
      <c r="I185" s="238"/>
      <c r="J185" s="239">
        <f>ROUND(I185*H185,2)</f>
        <v>0</v>
      </c>
      <c r="K185" s="235" t="s">
        <v>21</v>
      </c>
      <c r="L185" s="72"/>
      <c r="M185" s="240" t="s">
        <v>21</v>
      </c>
      <c r="N185" s="241" t="s">
        <v>42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71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79</v>
      </c>
      <c r="BK185" s="244">
        <f>ROUND(I185*H185,2)</f>
        <v>0</v>
      </c>
      <c r="BL185" s="24" t="s">
        <v>158</v>
      </c>
      <c r="BM185" s="24" t="s">
        <v>815</v>
      </c>
    </row>
    <row r="186" spans="2:65" s="1" customFormat="1" ht="16.5" customHeight="1">
      <c r="B186" s="46"/>
      <c r="C186" s="259" t="s">
        <v>560</v>
      </c>
      <c r="D186" s="259" t="s">
        <v>189</v>
      </c>
      <c r="E186" s="260" t="s">
        <v>764</v>
      </c>
      <c r="F186" s="261" t="s">
        <v>765</v>
      </c>
      <c r="G186" s="262" t="s">
        <v>189</v>
      </c>
      <c r="H186" s="263">
        <v>50</v>
      </c>
      <c r="I186" s="264"/>
      <c r="J186" s="265">
        <f>ROUND(I186*H186,2)</f>
        <v>0</v>
      </c>
      <c r="K186" s="261" t="s">
        <v>21</v>
      </c>
      <c r="L186" s="266"/>
      <c r="M186" s="267" t="s">
        <v>21</v>
      </c>
      <c r="N186" s="268" t="s">
        <v>42</v>
      </c>
      <c r="O186" s="47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AR186" s="24" t="s">
        <v>193</v>
      </c>
      <c r="AT186" s="24" t="s">
        <v>189</v>
      </c>
      <c r="AU186" s="24" t="s">
        <v>71</v>
      </c>
      <c r="AY186" s="24" t="s">
        <v>151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4" t="s">
        <v>79</v>
      </c>
      <c r="BK186" s="244">
        <f>ROUND(I186*H186,2)</f>
        <v>0</v>
      </c>
      <c r="BL186" s="24" t="s">
        <v>158</v>
      </c>
      <c r="BM186" s="24" t="s">
        <v>818</v>
      </c>
    </row>
    <row r="187" spans="2:65" s="1" customFormat="1" ht="16.5" customHeight="1">
      <c r="B187" s="46"/>
      <c r="C187" s="233" t="s">
        <v>565</v>
      </c>
      <c r="D187" s="233" t="s">
        <v>153</v>
      </c>
      <c r="E187" s="234" t="s">
        <v>1039</v>
      </c>
      <c r="F187" s="235" t="s">
        <v>1040</v>
      </c>
      <c r="G187" s="236" t="s">
        <v>189</v>
      </c>
      <c r="H187" s="237">
        <v>10</v>
      </c>
      <c r="I187" s="238"/>
      <c r="J187" s="239">
        <f>ROUND(I187*H187,2)</f>
        <v>0</v>
      </c>
      <c r="K187" s="235" t="s">
        <v>21</v>
      </c>
      <c r="L187" s="72"/>
      <c r="M187" s="240" t="s">
        <v>21</v>
      </c>
      <c r="N187" s="241" t="s">
        <v>42</v>
      </c>
      <c r="O187" s="47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AR187" s="24" t="s">
        <v>158</v>
      </c>
      <c r="AT187" s="24" t="s">
        <v>153</v>
      </c>
      <c r="AU187" s="24" t="s">
        <v>71</v>
      </c>
      <c r="AY187" s="24" t="s">
        <v>151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79</v>
      </c>
      <c r="BK187" s="244">
        <f>ROUND(I187*H187,2)</f>
        <v>0</v>
      </c>
      <c r="BL187" s="24" t="s">
        <v>158</v>
      </c>
      <c r="BM187" s="24" t="s">
        <v>821</v>
      </c>
    </row>
    <row r="188" spans="2:65" s="1" customFormat="1" ht="16.5" customHeight="1">
      <c r="B188" s="46"/>
      <c r="C188" s="259" t="s">
        <v>570</v>
      </c>
      <c r="D188" s="259" t="s">
        <v>189</v>
      </c>
      <c r="E188" s="260" t="s">
        <v>1041</v>
      </c>
      <c r="F188" s="261" t="s">
        <v>1042</v>
      </c>
      <c r="G188" s="262" t="s">
        <v>189</v>
      </c>
      <c r="H188" s="263">
        <v>10</v>
      </c>
      <c r="I188" s="264"/>
      <c r="J188" s="265">
        <f>ROUND(I188*H188,2)</f>
        <v>0</v>
      </c>
      <c r="K188" s="261" t="s">
        <v>21</v>
      </c>
      <c r="L188" s="266"/>
      <c r="M188" s="267" t="s">
        <v>21</v>
      </c>
      <c r="N188" s="268" t="s">
        <v>42</v>
      </c>
      <c r="O188" s="47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AR188" s="24" t="s">
        <v>193</v>
      </c>
      <c r="AT188" s="24" t="s">
        <v>189</v>
      </c>
      <c r="AU188" s="24" t="s">
        <v>71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79</v>
      </c>
      <c r="BK188" s="244">
        <f>ROUND(I188*H188,2)</f>
        <v>0</v>
      </c>
      <c r="BL188" s="24" t="s">
        <v>158</v>
      </c>
      <c r="BM188" s="24" t="s">
        <v>824</v>
      </c>
    </row>
    <row r="189" spans="2:65" s="1" customFormat="1" ht="16.5" customHeight="1">
      <c r="B189" s="46"/>
      <c r="C189" s="233" t="s">
        <v>574</v>
      </c>
      <c r="D189" s="233" t="s">
        <v>153</v>
      </c>
      <c r="E189" s="234" t="s">
        <v>766</v>
      </c>
      <c r="F189" s="235" t="s">
        <v>767</v>
      </c>
      <c r="G189" s="236" t="s">
        <v>189</v>
      </c>
      <c r="H189" s="237">
        <v>15</v>
      </c>
      <c r="I189" s="238"/>
      <c r="J189" s="239">
        <f>ROUND(I189*H189,2)</f>
        <v>0</v>
      </c>
      <c r="K189" s="235" t="s">
        <v>21</v>
      </c>
      <c r="L189" s="72"/>
      <c r="M189" s="240" t="s">
        <v>21</v>
      </c>
      <c r="N189" s="241" t="s">
        <v>42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158</v>
      </c>
      <c r="AT189" s="24" t="s">
        <v>153</v>
      </c>
      <c r="AU189" s="24" t="s">
        <v>71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79</v>
      </c>
      <c r="BK189" s="244">
        <f>ROUND(I189*H189,2)</f>
        <v>0</v>
      </c>
      <c r="BL189" s="24" t="s">
        <v>158</v>
      </c>
      <c r="BM189" s="24" t="s">
        <v>828</v>
      </c>
    </row>
    <row r="190" spans="2:65" s="1" customFormat="1" ht="16.5" customHeight="1">
      <c r="B190" s="46"/>
      <c r="C190" s="259" t="s">
        <v>578</v>
      </c>
      <c r="D190" s="259" t="s">
        <v>189</v>
      </c>
      <c r="E190" s="260" t="s">
        <v>768</v>
      </c>
      <c r="F190" s="261" t="s">
        <v>769</v>
      </c>
      <c r="G190" s="262" t="s">
        <v>687</v>
      </c>
      <c r="H190" s="263">
        <v>0.12</v>
      </c>
      <c r="I190" s="264"/>
      <c r="J190" s="265">
        <f>ROUND(I190*H190,2)</f>
        <v>0</v>
      </c>
      <c r="K190" s="261" t="s">
        <v>21</v>
      </c>
      <c r="L190" s="266"/>
      <c r="M190" s="267" t="s">
        <v>21</v>
      </c>
      <c r="N190" s="268" t="s">
        <v>42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193</v>
      </c>
      <c r="AT190" s="24" t="s">
        <v>189</v>
      </c>
      <c r="AU190" s="24" t="s">
        <v>71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79</v>
      </c>
      <c r="BK190" s="244">
        <f>ROUND(I190*H190,2)</f>
        <v>0</v>
      </c>
      <c r="BL190" s="24" t="s">
        <v>158</v>
      </c>
      <c r="BM190" s="24" t="s">
        <v>832</v>
      </c>
    </row>
    <row r="191" spans="2:51" s="12" customFormat="1" ht="13.5">
      <c r="B191" s="248"/>
      <c r="C191" s="249"/>
      <c r="D191" s="245" t="s">
        <v>162</v>
      </c>
      <c r="E191" s="250" t="s">
        <v>21</v>
      </c>
      <c r="F191" s="251" t="s">
        <v>919</v>
      </c>
      <c r="G191" s="249"/>
      <c r="H191" s="252">
        <v>0.12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162</v>
      </c>
      <c r="AU191" s="258" t="s">
        <v>71</v>
      </c>
      <c r="AV191" s="12" t="s">
        <v>81</v>
      </c>
      <c r="AW191" s="12" t="s">
        <v>35</v>
      </c>
      <c r="AX191" s="12" t="s">
        <v>71</v>
      </c>
      <c r="AY191" s="258" t="s">
        <v>151</v>
      </c>
    </row>
    <row r="192" spans="2:51" s="14" customFormat="1" ht="13.5">
      <c r="B192" s="283"/>
      <c r="C192" s="284"/>
      <c r="D192" s="245" t="s">
        <v>162</v>
      </c>
      <c r="E192" s="285" t="s">
        <v>21</v>
      </c>
      <c r="F192" s="286" t="s">
        <v>430</v>
      </c>
      <c r="G192" s="284"/>
      <c r="H192" s="287">
        <v>0.12</v>
      </c>
      <c r="I192" s="288"/>
      <c r="J192" s="284"/>
      <c r="K192" s="284"/>
      <c r="L192" s="289"/>
      <c r="M192" s="290"/>
      <c r="N192" s="291"/>
      <c r="O192" s="291"/>
      <c r="P192" s="291"/>
      <c r="Q192" s="291"/>
      <c r="R192" s="291"/>
      <c r="S192" s="291"/>
      <c r="T192" s="292"/>
      <c r="AT192" s="293" t="s">
        <v>162</v>
      </c>
      <c r="AU192" s="293" t="s">
        <v>71</v>
      </c>
      <c r="AV192" s="14" t="s">
        <v>158</v>
      </c>
      <c r="AW192" s="14" t="s">
        <v>35</v>
      </c>
      <c r="AX192" s="14" t="s">
        <v>79</v>
      </c>
      <c r="AY192" s="293" t="s">
        <v>151</v>
      </c>
    </row>
    <row r="193" spans="2:65" s="1" customFormat="1" ht="16.5" customHeight="1">
      <c r="B193" s="46"/>
      <c r="C193" s="259" t="s">
        <v>583</v>
      </c>
      <c r="D193" s="259" t="s">
        <v>189</v>
      </c>
      <c r="E193" s="260" t="s">
        <v>1043</v>
      </c>
      <c r="F193" s="261" t="s">
        <v>1044</v>
      </c>
      <c r="G193" s="262" t="s">
        <v>687</v>
      </c>
      <c r="H193" s="263">
        <v>2</v>
      </c>
      <c r="I193" s="264"/>
      <c r="J193" s="265">
        <f>ROUND(I193*H193,2)</f>
        <v>0</v>
      </c>
      <c r="K193" s="261" t="s">
        <v>21</v>
      </c>
      <c r="L193" s="266"/>
      <c r="M193" s="267" t="s">
        <v>21</v>
      </c>
      <c r="N193" s="268" t="s">
        <v>42</v>
      </c>
      <c r="O193" s="47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AR193" s="24" t="s">
        <v>193</v>
      </c>
      <c r="AT193" s="24" t="s">
        <v>189</v>
      </c>
      <c r="AU193" s="24" t="s">
        <v>71</v>
      </c>
      <c r="AY193" s="24" t="s">
        <v>151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24" t="s">
        <v>79</v>
      </c>
      <c r="BK193" s="244">
        <f>ROUND(I193*H193,2)</f>
        <v>0</v>
      </c>
      <c r="BL193" s="24" t="s">
        <v>158</v>
      </c>
      <c r="BM193" s="24" t="s">
        <v>836</v>
      </c>
    </row>
    <row r="194" spans="2:65" s="1" customFormat="1" ht="16.5" customHeight="1">
      <c r="B194" s="46"/>
      <c r="C194" s="259" t="s">
        <v>587</v>
      </c>
      <c r="D194" s="259" t="s">
        <v>189</v>
      </c>
      <c r="E194" s="260" t="s">
        <v>1081</v>
      </c>
      <c r="F194" s="261" t="s">
        <v>1082</v>
      </c>
      <c r="G194" s="262" t="s">
        <v>189</v>
      </c>
      <c r="H194" s="263">
        <v>10</v>
      </c>
      <c r="I194" s="264"/>
      <c r="J194" s="265">
        <f>ROUND(I194*H194,2)</f>
        <v>0</v>
      </c>
      <c r="K194" s="261" t="s">
        <v>21</v>
      </c>
      <c r="L194" s="266"/>
      <c r="M194" s="267" t="s">
        <v>21</v>
      </c>
      <c r="N194" s="268" t="s">
        <v>42</v>
      </c>
      <c r="O194" s="47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AR194" s="24" t="s">
        <v>193</v>
      </c>
      <c r="AT194" s="24" t="s">
        <v>189</v>
      </c>
      <c r="AU194" s="24" t="s">
        <v>71</v>
      </c>
      <c r="AY194" s="24" t="s">
        <v>151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24" t="s">
        <v>79</v>
      </c>
      <c r="BK194" s="244">
        <f>ROUND(I194*H194,2)</f>
        <v>0</v>
      </c>
      <c r="BL194" s="24" t="s">
        <v>158</v>
      </c>
      <c r="BM194" s="24" t="s">
        <v>839</v>
      </c>
    </row>
    <row r="195" spans="2:65" s="1" customFormat="1" ht="16.5" customHeight="1">
      <c r="B195" s="46"/>
      <c r="C195" s="233" t="s">
        <v>591</v>
      </c>
      <c r="D195" s="233" t="s">
        <v>153</v>
      </c>
      <c r="E195" s="234" t="s">
        <v>1083</v>
      </c>
      <c r="F195" s="235" t="s">
        <v>1084</v>
      </c>
      <c r="G195" s="236" t="s">
        <v>189</v>
      </c>
      <c r="H195" s="237">
        <v>10</v>
      </c>
      <c r="I195" s="238"/>
      <c r="J195" s="239">
        <f>ROUND(I195*H195,2)</f>
        <v>0</v>
      </c>
      <c r="K195" s="235" t="s">
        <v>21</v>
      </c>
      <c r="L195" s="72"/>
      <c r="M195" s="240" t="s">
        <v>21</v>
      </c>
      <c r="N195" s="241" t="s">
        <v>42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158</v>
      </c>
      <c r="AT195" s="24" t="s">
        <v>153</v>
      </c>
      <c r="AU195" s="24" t="s">
        <v>71</v>
      </c>
      <c r="AY195" s="24" t="s">
        <v>151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79</v>
      </c>
      <c r="BK195" s="244">
        <f>ROUND(I195*H195,2)</f>
        <v>0</v>
      </c>
      <c r="BL195" s="24" t="s">
        <v>158</v>
      </c>
      <c r="BM195" s="24" t="s">
        <v>843</v>
      </c>
    </row>
    <row r="196" spans="2:65" s="1" customFormat="1" ht="16.5" customHeight="1">
      <c r="B196" s="46"/>
      <c r="C196" s="233" t="s">
        <v>597</v>
      </c>
      <c r="D196" s="233" t="s">
        <v>153</v>
      </c>
      <c r="E196" s="234" t="s">
        <v>784</v>
      </c>
      <c r="F196" s="235" t="s">
        <v>785</v>
      </c>
      <c r="G196" s="236" t="s">
        <v>189</v>
      </c>
      <c r="H196" s="237">
        <v>5</v>
      </c>
      <c r="I196" s="238"/>
      <c r="J196" s="239">
        <f>ROUND(I196*H196,2)</f>
        <v>0</v>
      </c>
      <c r="K196" s="235" t="s">
        <v>21</v>
      </c>
      <c r="L196" s="72"/>
      <c r="M196" s="240" t="s">
        <v>21</v>
      </c>
      <c r="N196" s="241" t="s">
        <v>42</v>
      </c>
      <c r="O196" s="47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AR196" s="24" t="s">
        <v>158</v>
      </c>
      <c r="AT196" s="24" t="s">
        <v>153</v>
      </c>
      <c r="AU196" s="24" t="s">
        <v>71</v>
      </c>
      <c r="AY196" s="24" t="s">
        <v>151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79</v>
      </c>
      <c r="BK196" s="244">
        <f>ROUND(I196*H196,2)</f>
        <v>0</v>
      </c>
      <c r="BL196" s="24" t="s">
        <v>158</v>
      </c>
      <c r="BM196" s="24" t="s">
        <v>847</v>
      </c>
    </row>
    <row r="197" spans="2:65" s="1" customFormat="1" ht="16.5" customHeight="1">
      <c r="B197" s="46"/>
      <c r="C197" s="259" t="s">
        <v>604</v>
      </c>
      <c r="D197" s="259" t="s">
        <v>189</v>
      </c>
      <c r="E197" s="260" t="s">
        <v>787</v>
      </c>
      <c r="F197" s="261" t="s">
        <v>788</v>
      </c>
      <c r="G197" s="262" t="s">
        <v>189</v>
      </c>
      <c r="H197" s="263">
        <v>5.25</v>
      </c>
      <c r="I197" s="264"/>
      <c r="J197" s="265">
        <f>ROUND(I197*H197,2)</f>
        <v>0</v>
      </c>
      <c r="K197" s="261" t="s">
        <v>21</v>
      </c>
      <c r="L197" s="266"/>
      <c r="M197" s="267" t="s">
        <v>21</v>
      </c>
      <c r="N197" s="268" t="s">
        <v>42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193</v>
      </c>
      <c r="AT197" s="24" t="s">
        <v>189</v>
      </c>
      <c r="AU197" s="24" t="s">
        <v>71</v>
      </c>
      <c r="AY197" s="24" t="s">
        <v>151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79</v>
      </c>
      <c r="BK197" s="244">
        <f>ROUND(I197*H197,2)</f>
        <v>0</v>
      </c>
      <c r="BL197" s="24" t="s">
        <v>158</v>
      </c>
      <c r="BM197" s="24" t="s">
        <v>850</v>
      </c>
    </row>
    <row r="198" spans="2:51" s="12" customFormat="1" ht="13.5">
      <c r="B198" s="248"/>
      <c r="C198" s="249"/>
      <c r="D198" s="245" t="s">
        <v>162</v>
      </c>
      <c r="E198" s="250" t="s">
        <v>21</v>
      </c>
      <c r="F198" s="251" t="s">
        <v>970</v>
      </c>
      <c r="G198" s="249"/>
      <c r="H198" s="252">
        <v>5.25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162</v>
      </c>
      <c r="AU198" s="258" t="s">
        <v>71</v>
      </c>
      <c r="AV198" s="12" t="s">
        <v>81</v>
      </c>
      <c r="AW198" s="12" t="s">
        <v>35</v>
      </c>
      <c r="AX198" s="12" t="s">
        <v>71</v>
      </c>
      <c r="AY198" s="258" t="s">
        <v>151</v>
      </c>
    </row>
    <row r="199" spans="2:51" s="14" customFormat="1" ht="13.5">
      <c r="B199" s="283"/>
      <c r="C199" s="284"/>
      <c r="D199" s="245" t="s">
        <v>162</v>
      </c>
      <c r="E199" s="285" t="s">
        <v>21</v>
      </c>
      <c r="F199" s="286" t="s">
        <v>430</v>
      </c>
      <c r="G199" s="284"/>
      <c r="H199" s="287">
        <v>5.25</v>
      </c>
      <c r="I199" s="288"/>
      <c r="J199" s="284"/>
      <c r="K199" s="284"/>
      <c r="L199" s="289"/>
      <c r="M199" s="290"/>
      <c r="N199" s="291"/>
      <c r="O199" s="291"/>
      <c r="P199" s="291"/>
      <c r="Q199" s="291"/>
      <c r="R199" s="291"/>
      <c r="S199" s="291"/>
      <c r="T199" s="292"/>
      <c r="AT199" s="293" t="s">
        <v>162</v>
      </c>
      <c r="AU199" s="293" t="s">
        <v>71</v>
      </c>
      <c r="AV199" s="14" t="s">
        <v>158</v>
      </c>
      <c r="AW199" s="14" t="s">
        <v>35</v>
      </c>
      <c r="AX199" s="14" t="s">
        <v>79</v>
      </c>
      <c r="AY199" s="293" t="s">
        <v>151</v>
      </c>
    </row>
    <row r="200" spans="2:65" s="1" customFormat="1" ht="16.5" customHeight="1">
      <c r="B200" s="46"/>
      <c r="C200" s="233" t="s">
        <v>610</v>
      </c>
      <c r="D200" s="233" t="s">
        <v>153</v>
      </c>
      <c r="E200" s="234" t="s">
        <v>791</v>
      </c>
      <c r="F200" s="235" t="s">
        <v>792</v>
      </c>
      <c r="G200" s="236" t="s">
        <v>687</v>
      </c>
      <c r="H200" s="237">
        <v>1</v>
      </c>
      <c r="I200" s="238"/>
      <c r="J200" s="239">
        <f>ROUND(I200*H200,2)</f>
        <v>0</v>
      </c>
      <c r="K200" s="235" t="s">
        <v>21</v>
      </c>
      <c r="L200" s="72"/>
      <c r="M200" s="240" t="s">
        <v>21</v>
      </c>
      <c r="N200" s="241" t="s">
        <v>42</v>
      </c>
      <c r="O200" s="47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AR200" s="24" t="s">
        <v>158</v>
      </c>
      <c r="AT200" s="24" t="s">
        <v>153</v>
      </c>
      <c r="AU200" s="24" t="s">
        <v>71</v>
      </c>
      <c r="AY200" s="24" t="s">
        <v>151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24" t="s">
        <v>79</v>
      </c>
      <c r="BK200" s="244">
        <f>ROUND(I200*H200,2)</f>
        <v>0</v>
      </c>
      <c r="BL200" s="24" t="s">
        <v>158</v>
      </c>
      <c r="BM200" s="24" t="s">
        <v>853</v>
      </c>
    </row>
    <row r="201" spans="2:65" s="1" customFormat="1" ht="16.5" customHeight="1">
      <c r="B201" s="46"/>
      <c r="C201" s="259" t="s">
        <v>618</v>
      </c>
      <c r="D201" s="259" t="s">
        <v>189</v>
      </c>
      <c r="E201" s="260" t="s">
        <v>794</v>
      </c>
      <c r="F201" s="261" t="s">
        <v>795</v>
      </c>
      <c r="G201" s="262" t="s">
        <v>687</v>
      </c>
      <c r="H201" s="263">
        <v>1</v>
      </c>
      <c r="I201" s="264"/>
      <c r="J201" s="265">
        <f>ROUND(I201*H201,2)</f>
        <v>0</v>
      </c>
      <c r="K201" s="261" t="s">
        <v>21</v>
      </c>
      <c r="L201" s="266"/>
      <c r="M201" s="267" t="s">
        <v>21</v>
      </c>
      <c r="N201" s="268" t="s">
        <v>42</v>
      </c>
      <c r="O201" s="47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AR201" s="24" t="s">
        <v>193</v>
      </c>
      <c r="AT201" s="24" t="s">
        <v>189</v>
      </c>
      <c r="AU201" s="24" t="s">
        <v>71</v>
      </c>
      <c r="AY201" s="24" t="s">
        <v>151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79</v>
      </c>
      <c r="BK201" s="244">
        <f>ROUND(I201*H201,2)</f>
        <v>0</v>
      </c>
      <c r="BL201" s="24" t="s">
        <v>158</v>
      </c>
      <c r="BM201" s="24" t="s">
        <v>857</v>
      </c>
    </row>
    <row r="202" spans="2:47" s="1" customFormat="1" ht="13.5">
      <c r="B202" s="46"/>
      <c r="C202" s="74"/>
      <c r="D202" s="245" t="s">
        <v>160</v>
      </c>
      <c r="E202" s="74"/>
      <c r="F202" s="246" t="s">
        <v>797</v>
      </c>
      <c r="G202" s="74"/>
      <c r="H202" s="74"/>
      <c r="I202" s="203"/>
      <c r="J202" s="74"/>
      <c r="K202" s="74"/>
      <c r="L202" s="72"/>
      <c r="M202" s="247"/>
      <c r="N202" s="47"/>
      <c r="O202" s="47"/>
      <c r="P202" s="47"/>
      <c r="Q202" s="47"/>
      <c r="R202" s="47"/>
      <c r="S202" s="47"/>
      <c r="T202" s="95"/>
      <c r="AT202" s="24" t="s">
        <v>160</v>
      </c>
      <c r="AU202" s="24" t="s">
        <v>71</v>
      </c>
    </row>
    <row r="203" spans="2:65" s="1" customFormat="1" ht="16.5" customHeight="1">
      <c r="B203" s="46"/>
      <c r="C203" s="259" t="s">
        <v>620</v>
      </c>
      <c r="D203" s="259" t="s">
        <v>189</v>
      </c>
      <c r="E203" s="260" t="s">
        <v>798</v>
      </c>
      <c r="F203" s="261" t="s">
        <v>799</v>
      </c>
      <c r="G203" s="262" t="s">
        <v>687</v>
      </c>
      <c r="H203" s="263">
        <v>4</v>
      </c>
      <c r="I203" s="264"/>
      <c r="J203" s="265">
        <f>ROUND(I203*H203,2)</f>
        <v>0</v>
      </c>
      <c r="K203" s="261" t="s">
        <v>21</v>
      </c>
      <c r="L203" s="266"/>
      <c r="M203" s="267" t="s">
        <v>21</v>
      </c>
      <c r="N203" s="268" t="s">
        <v>42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193</v>
      </c>
      <c r="AT203" s="24" t="s">
        <v>189</v>
      </c>
      <c r="AU203" s="24" t="s">
        <v>71</v>
      </c>
      <c r="AY203" s="24" t="s">
        <v>151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79</v>
      </c>
      <c r="BK203" s="244">
        <f>ROUND(I203*H203,2)</f>
        <v>0</v>
      </c>
      <c r="BL203" s="24" t="s">
        <v>158</v>
      </c>
      <c r="BM203" s="24" t="s">
        <v>860</v>
      </c>
    </row>
    <row r="204" spans="2:47" s="1" customFormat="1" ht="13.5">
      <c r="B204" s="46"/>
      <c r="C204" s="74"/>
      <c r="D204" s="245" t="s">
        <v>160</v>
      </c>
      <c r="E204" s="74"/>
      <c r="F204" s="246" t="s">
        <v>801</v>
      </c>
      <c r="G204" s="74"/>
      <c r="H204" s="74"/>
      <c r="I204" s="203"/>
      <c r="J204" s="74"/>
      <c r="K204" s="74"/>
      <c r="L204" s="72"/>
      <c r="M204" s="247"/>
      <c r="N204" s="47"/>
      <c r="O204" s="47"/>
      <c r="P204" s="47"/>
      <c r="Q204" s="47"/>
      <c r="R204" s="47"/>
      <c r="S204" s="47"/>
      <c r="T204" s="95"/>
      <c r="AT204" s="24" t="s">
        <v>160</v>
      </c>
      <c r="AU204" s="24" t="s">
        <v>71</v>
      </c>
    </row>
    <row r="205" spans="2:51" s="12" customFormat="1" ht="13.5">
      <c r="B205" s="248"/>
      <c r="C205" s="249"/>
      <c r="D205" s="245" t="s">
        <v>162</v>
      </c>
      <c r="E205" s="250" t="s">
        <v>21</v>
      </c>
      <c r="F205" s="251" t="s">
        <v>971</v>
      </c>
      <c r="G205" s="249"/>
      <c r="H205" s="252">
        <v>4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162</v>
      </c>
      <c r="AU205" s="258" t="s">
        <v>71</v>
      </c>
      <c r="AV205" s="12" t="s">
        <v>81</v>
      </c>
      <c r="AW205" s="12" t="s">
        <v>35</v>
      </c>
      <c r="AX205" s="12" t="s">
        <v>71</v>
      </c>
      <c r="AY205" s="258" t="s">
        <v>151</v>
      </c>
    </row>
    <row r="206" spans="2:51" s="14" customFormat="1" ht="13.5">
      <c r="B206" s="283"/>
      <c r="C206" s="284"/>
      <c r="D206" s="245" t="s">
        <v>162</v>
      </c>
      <c r="E206" s="285" t="s">
        <v>21</v>
      </c>
      <c r="F206" s="286" t="s">
        <v>430</v>
      </c>
      <c r="G206" s="284"/>
      <c r="H206" s="287">
        <v>4</v>
      </c>
      <c r="I206" s="288"/>
      <c r="J206" s="284"/>
      <c r="K206" s="284"/>
      <c r="L206" s="289"/>
      <c r="M206" s="290"/>
      <c r="N206" s="291"/>
      <c r="O206" s="291"/>
      <c r="P206" s="291"/>
      <c r="Q206" s="291"/>
      <c r="R206" s="291"/>
      <c r="S206" s="291"/>
      <c r="T206" s="292"/>
      <c r="AT206" s="293" t="s">
        <v>162</v>
      </c>
      <c r="AU206" s="293" t="s">
        <v>71</v>
      </c>
      <c r="AV206" s="14" t="s">
        <v>158</v>
      </c>
      <c r="AW206" s="14" t="s">
        <v>35</v>
      </c>
      <c r="AX206" s="14" t="s">
        <v>79</v>
      </c>
      <c r="AY206" s="293" t="s">
        <v>151</v>
      </c>
    </row>
    <row r="207" spans="2:65" s="1" customFormat="1" ht="16.5" customHeight="1">
      <c r="B207" s="46"/>
      <c r="C207" s="233" t="s">
        <v>624</v>
      </c>
      <c r="D207" s="233" t="s">
        <v>153</v>
      </c>
      <c r="E207" s="234" t="s">
        <v>803</v>
      </c>
      <c r="F207" s="235" t="s">
        <v>804</v>
      </c>
      <c r="G207" s="236" t="s">
        <v>189</v>
      </c>
      <c r="H207" s="237">
        <v>15</v>
      </c>
      <c r="I207" s="238"/>
      <c r="J207" s="239">
        <f>ROUND(I207*H207,2)</f>
        <v>0</v>
      </c>
      <c r="K207" s="235" t="s">
        <v>21</v>
      </c>
      <c r="L207" s="72"/>
      <c r="M207" s="240" t="s">
        <v>21</v>
      </c>
      <c r="N207" s="241" t="s">
        <v>42</v>
      </c>
      <c r="O207" s="47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AR207" s="24" t="s">
        <v>158</v>
      </c>
      <c r="AT207" s="24" t="s">
        <v>153</v>
      </c>
      <c r="AU207" s="24" t="s">
        <v>71</v>
      </c>
      <c r="AY207" s="24" t="s">
        <v>151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24" t="s">
        <v>79</v>
      </c>
      <c r="BK207" s="244">
        <f>ROUND(I207*H207,2)</f>
        <v>0</v>
      </c>
      <c r="BL207" s="24" t="s">
        <v>158</v>
      </c>
      <c r="BM207" s="24" t="s">
        <v>864</v>
      </c>
    </row>
    <row r="208" spans="2:65" s="1" customFormat="1" ht="16.5" customHeight="1">
      <c r="B208" s="46"/>
      <c r="C208" s="259" t="s">
        <v>626</v>
      </c>
      <c r="D208" s="259" t="s">
        <v>189</v>
      </c>
      <c r="E208" s="260" t="s">
        <v>806</v>
      </c>
      <c r="F208" s="261" t="s">
        <v>807</v>
      </c>
      <c r="G208" s="262" t="s">
        <v>698</v>
      </c>
      <c r="H208" s="263">
        <v>1920</v>
      </c>
      <c r="I208" s="264"/>
      <c r="J208" s="265">
        <f>ROUND(I208*H208,2)</f>
        <v>0</v>
      </c>
      <c r="K208" s="261" t="s">
        <v>21</v>
      </c>
      <c r="L208" s="266"/>
      <c r="M208" s="267" t="s">
        <v>21</v>
      </c>
      <c r="N208" s="268" t="s">
        <v>42</v>
      </c>
      <c r="O208" s="47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AR208" s="24" t="s">
        <v>193</v>
      </c>
      <c r="AT208" s="24" t="s">
        <v>189</v>
      </c>
      <c r="AU208" s="24" t="s">
        <v>71</v>
      </c>
      <c r="AY208" s="24" t="s">
        <v>151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24" t="s">
        <v>79</v>
      </c>
      <c r="BK208" s="244">
        <f>ROUND(I208*H208,2)</f>
        <v>0</v>
      </c>
      <c r="BL208" s="24" t="s">
        <v>158</v>
      </c>
      <c r="BM208" s="24" t="s">
        <v>866</v>
      </c>
    </row>
    <row r="209" spans="2:51" s="12" customFormat="1" ht="13.5">
      <c r="B209" s="248"/>
      <c r="C209" s="249"/>
      <c r="D209" s="245" t="s">
        <v>162</v>
      </c>
      <c r="E209" s="250" t="s">
        <v>21</v>
      </c>
      <c r="F209" s="251" t="s">
        <v>928</v>
      </c>
      <c r="G209" s="249"/>
      <c r="H209" s="252">
        <v>1920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162</v>
      </c>
      <c r="AU209" s="258" t="s">
        <v>71</v>
      </c>
      <c r="AV209" s="12" t="s">
        <v>81</v>
      </c>
      <c r="AW209" s="12" t="s">
        <v>35</v>
      </c>
      <c r="AX209" s="12" t="s">
        <v>71</v>
      </c>
      <c r="AY209" s="258" t="s">
        <v>151</v>
      </c>
    </row>
    <row r="210" spans="2:51" s="14" customFormat="1" ht="13.5">
      <c r="B210" s="283"/>
      <c r="C210" s="284"/>
      <c r="D210" s="245" t="s">
        <v>162</v>
      </c>
      <c r="E210" s="285" t="s">
        <v>21</v>
      </c>
      <c r="F210" s="286" t="s">
        <v>430</v>
      </c>
      <c r="G210" s="284"/>
      <c r="H210" s="287">
        <v>1920</v>
      </c>
      <c r="I210" s="288"/>
      <c r="J210" s="284"/>
      <c r="K210" s="284"/>
      <c r="L210" s="289"/>
      <c r="M210" s="290"/>
      <c r="N210" s="291"/>
      <c r="O210" s="291"/>
      <c r="P210" s="291"/>
      <c r="Q210" s="291"/>
      <c r="R210" s="291"/>
      <c r="S210" s="291"/>
      <c r="T210" s="292"/>
      <c r="AT210" s="293" t="s">
        <v>162</v>
      </c>
      <c r="AU210" s="293" t="s">
        <v>71</v>
      </c>
      <c r="AV210" s="14" t="s">
        <v>158</v>
      </c>
      <c r="AW210" s="14" t="s">
        <v>35</v>
      </c>
      <c r="AX210" s="14" t="s">
        <v>79</v>
      </c>
      <c r="AY210" s="293" t="s">
        <v>151</v>
      </c>
    </row>
    <row r="211" spans="2:65" s="1" customFormat="1" ht="16.5" customHeight="1">
      <c r="B211" s="46"/>
      <c r="C211" s="259" t="s">
        <v>631</v>
      </c>
      <c r="D211" s="259" t="s">
        <v>189</v>
      </c>
      <c r="E211" s="260" t="s">
        <v>810</v>
      </c>
      <c r="F211" s="261" t="s">
        <v>811</v>
      </c>
      <c r="G211" s="262" t="s">
        <v>698</v>
      </c>
      <c r="H211" s="263">
        <v>1</v>
      </c>
      <c r="I211" s="264"/>
      <c r="J211" s="265">
        <f>ROUND(I211*H211,2)</f>
        <v>0</v>
      </c>
      <c r="K211" s="261" t="s">
        <v>21</v>
      </c>
      <c r="L211" s="266"/>
      <c r="M211" s="267" t="s">
        <v>21</v>
      </c>
      <c r="N211" s="268" t="s">
        <v>42</v>
      </c>
      <c r="O211" s="47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AR211" s="24" t="s">
        <v>193</v>
      </c>
      <c r="AT211" s="24" t="s">
        <v>189</v>
      </c>
      <c r="AU211" s="24" t="s">
        <v>71</v>
      </c>
      <c r="AY211" s="24" t="s">
        <v>151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24" t="s">
        <v>79</v>
      </c>
      <c r="BK211" s="244">
        <f>ROUND(I211*H211,2)</f>
        <v>0</v>
      </c>
      <c r="BL211" s="24" t="s">
        <v>158</v>
      </c>
      <c r="BM211" s="24" t="s">
        <v>869</v>
      </c>
    </row>
    <row r="212" spans="2:65" s="1" customFormat="1" ht="16.5" customHeight="1">
      <c r="B212" s="46"/>
      <c r="C212" s="233" t="s">
        <v>635</v>
      </c>
      <c r="D212" s="233" t="s">
        <v>153</v>
      </c>
      <c r="E212" s="234" t="s">
        <v>813</v>
      </c>
      <c r="F212" s="235" t="s">
        <v>814</v>
      </c>
      <c r="G212" s="236" t="s">
        <v>727</v>
      </c>
      <c r="H212" s="237">
        <v>2</v>
      </c>
      <c r="I212" s="238"/>
      <c r="J212" s="239">
        <f>ROUND(I212*H212,2)</f>
        <v>0</v>
      </c>
      <c r="K212" s="235" t="s">
        <v>21</v>
      </c>
      <c r="L212" s="72"/>
      <c r="M212" s="240" t="s">
        <v>21</v>
      </c>
      <c r="N212" s="241" t="s">
        <v>42</v>
      </c>
      <c r="O212" s="47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AR212" s="24" t="s">
        <v>158</v>
      </c>
      <c r="AT212" s="24" t="s">
        <v>153</v>
      </c>
      <c r="AU212" s="24" t="s">
        <v>71</v>
      </c>
      <c r="AY212" s="24" t="s">
        <v>151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4" t="s">
        <v>79</v>
      </c>
      <c r="BK212" s="244">
        <f>ROUND(I212*H212,2)</f>
        <v>0</v>
      </c>
      <c r="BL212" s="24" t="s">
        <v>158</v>
      </c>
      <c r="BM212" s="24" t="s">
        <v>873</v>
      </c>
    </row>
    <row r="213" spans="2:65" s="1" customFormat="1" ht="16.5" customHeight="1">
      <c r="B213" s="46"/>
      <c r="C213" s="259" t="s">
        <v>639</v>
      </c>
      <c r="D213" s="259" t="s">
        <v>189</v>
      </c>
      <c r="E213" s="260" t="s">
        <v>816</v>
      </c>
      <c r="F213" s="261" t="s">
        <v>817</v>
      </c>
      <c r="G213" s="262" t="s">
        <v>727</v>
      </c>
      <c r="H213" s="263">
        <v>2</v>
      </c>
      <c r="I213" s="264"/>
      <c r="J213" s="265">
        <f>ROUND(I213*H213,2)</f>
        <v>0</v>
      </c>
      <c r="K213" s="261" t="s">
        <v>21</v>
      </c>
      <c r="L213" s="266"/>
      <c r="M213" s="267" t="s">
        <v>21</v>
      </c>
      <c r="N213" s="268" t="s">
        <v>42</v>
      </c>
      <c r="O213" s="47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AR213" s="24" t="s">
        <v>193</v>
      </c>
      <c r="AT213" s="24" t="s">
        <v>189</v>
      </c>
      <c r="AU213" s="24" t="s">
        <v>71</v>
      </c>
      <c r="AY213" s="24" t="s">
        <v>151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24" t="s">
        <v>79</v>
      </c>
      <c r="BK213" s="244">
        <f>ROUND(I213*H213,2)</f>
        <v>0</v>
      </c>
      <c r="BL213" s="24" t="s">
        <v>158</v>
      </c>
      <c r="BM213" s="24" t="s">
        <v>876</v>
      </c>
    </row>
    <row r="214" spans="2:65" s="1" customFormat="1" ht="16.5" customHeight="1">
      <c r="B214" s="46"/>
      <c r="C214" s="259" t="s">
        <v>645</v>
      </c>
      <c r="D214" s="259" t="s">
        <v>189</v>
      </c>
      <c r="E214" s="260" t="s">
        <v>819</v>
      </c>
      <c r="F214" s="261" t="s">
        <v>820</v>
      </c>
      <c r="G214" s="262" t="s">
        <v>687</v>
      </c>
      <c r="H214" s="263">
        <v>2</v>
      </c>
      <c r="I214" s="264"/>
      <c r="J214" s="265">
        <f>ROUND(I214*H214,2)</f>
        <v>0</v>
      </c>
      <c r="K214" s="261" t="s">
        <v>21</v>
      </c>
      <c r="L214" s="266"/>
      <c r="M214" s="267" t="s">
        <v>21</v>
      </c>
      <c r="N214" s="268" t="s">
        <v>42</v>
      </c>
      <c r="O214" s="47"/>
      <c r="P214" s="242">
        <f>O214*H214</f>
        <v>0</v>
      </c>
      <c r="Q214" s="242">
        <v>0</v>
      </c>
      <c r="R214" s="242">
        <f>Q214*H214</f>
        <v>0</v>
      </c>
      <c r="S214" s="242">
        <v>0</v>
      </c>
      <c r="T214" s="243">
        <f>S214*H214</f>
        <v>0</v>
      </c>
      <c r="AR214" s="24" t="s">
        <v>193</v>
      </c>
      <c r="AT214" s="24" t="s">
        <v>189</v>
      </c>
      <c r="AU214" s="24" t="s">
        <v>71</v>
      </c>
      <c r="AY214" s="24" t="s">
        <v>151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24" t="s">
        <v>79</v>
      </c>
      <c r="BK214" s="244">
        <f>ROUND(I214*H214,2)</f>
        <v>0</v>
      </c>
      <c r="BL214" s="24" t="s">
        <v>158</v>
      </c>
      <c r="BM214" s="24" t="s">
        <v>880</v>
      </c>
    </row>
    <row r="215" spans="2:65" s="1" customFormat="1" ht="16.5" customHeight="1">
      <c r="B215" s="46"/>
      <c r="C215" s="259" t="s">
        <v>649</v>
      </c>
      <c r="D215" s="259" t="s">
        <v>189</v>
      </c>
      <c r="E215" s="260" t="s">
        <v>822</v>
      </c>
      <c r="F215" s="261" t="s">
        <v>823</v>
      </c>
      <c r="G215" s="262" t="s">
        <v>687</v>
      </c>
      <c r="H215" s="263">
        <v>2</v>
      </c>
      <c r="I215" s="264"/>
      <c r="J215" s="265">
        <f>ROUND(I215*H215,2)</f>
        <v>0</v>
      </c>
      <c r="K215" s="261" t="s">
        <v>21</v>
      </c>
      <c r="L215" s="266"/>
      <c r="M215" s="267" t="s">
        <v>21</v>
      </c>
      <c r="N215" s="268" t="s">
        <v>42</v>
      </c>
      <c r="O215" s="47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AR215" s="24" t="s">
        <v>193</v>
      </c>
      <c r="AT215" s="24" t="s">
        <v>189</v>
      </c>
      <c r="AU215" s="24" t="s">
        <v>71</v>
      </c>
      <c r="AY215" s="24" t="s">
        <v>151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24" t="s">
        <v>79</v>
      </c>
      <c r="BK215" s="244">
        <f>ROUND(I215*H215,2)</f>
        <v>0</v>
      </c>
      <c r="BL215" s="24" t="s">
        <v>158</v>
      </c>
      <c r="BM215" s="24" t="s">
        <v>973</v>
      </c>
    </row>
    <row r="216" spans="2:47" s="1" customFormat="1" ht="13.5">
      <c r="B216" s="46"/>
      <c r="C216" s="74"/>
      <c r="D216" s="245" t="s">
        <v>160</v>
      </c>
      <c r="E216" s="74"/>
      <c r="F216" s="246" t="s">
        <v>825</v>
      </c>
      <c r="G216" s="74"/>
      <c r="H216" s="74"/>
      <c r="I216" s="203"/>
      <c r="J216" s="74"/>
      <c r="K216" s="74"/>
      <c r="L216" s="72"/>
      <c r="M216" s="247"/>
      <c r="N216" s="47"/>
      <c r="O216" s="47"/>
      <c r="P216" s="47"/>
      <c r="Q216" s="47"/>
      <c r="R216" s="47"/>
      <c r="S216" s="47"/>
      <c r="T216" s="95"/>
      <c r="AT216" s="24" t="s">
        <v>160</v>
      </c>
      <c r="AU216" s="24" t="s">
        <v>71</v>
      </c>
    </row>
    <row r="217" spans="2:65" s="1" customFormat="1" ht="16.5" customHeight="1">
      <c r="B217" s="46"/>
      <c r="C217" s="259" t="s">
        <v>655</v>
      </c>
      <c r="D217" s="259" t="s">
        <v>189</v>
      </c>
      <c r="E217" s="260" t="s">
        <v>826</v>
      </c>
      <c r="F217" s="261" t="s">
        <v>827</v>
      </c>
      <c r="G217" s="262" t="s">
        <v>687</v>
      </c>
      <c r="H217" s="263">
        <v>2</v>
      </c>
      <c r="I217" s="264"/>
      <c r="J217" s="265">
        <f>ROUND(I217*H217,2)</f>
        <v>0</v>
      </c>
      <c r="K217" s="261" t="s">
        <v>21</v>
      </c>
      <c r="L217" s="266"/>
      <c r="M217" s="267" t="s">
        <v>21</v>
      </c>
      <c r="N217" s="268" t="s">
        <v>42</v>
      </c>
      <c r="O217" s="47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AR217" s="24" t="s">
        <v>193</v>
      </c>
      <c r="AT217" s="24" t="s">
        <v>189</v>
      </c>
      <c r="AU217" s="24" t="s">
        <v>71</v>
      </c>
      <c r="AY217" s="24" t="s">
        <v>151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24" t="s">
        <v>79</v>
      </c>
      <c r="BK217" s="244">
        <f>ROUND(I217*H217,2)</f>
        <v>0</v>
      </c>
      <c r="BL217" s="24" t="s">
        <v>158</v>
      </c>
      <c r="BM217" s="24" t="s">
        <v>974</v>
      </c>
    </row>
    <row r="218" spans="2:47" s="1" customFormat="1" ht="13.5">
      <c r="B218" s="46"/>
      <c r="C218" s="74"/>
      <c r="D218" s="245" t="s">
        <v>160</v>
      </c>
      <c r="E218" s="74"/>
      <c r="F218" s="246" t="s">
        <v>829</v>
      </c>
      <c r="G218" s="74"/>
      <c r="H218" s="74"/>
      <c r="I218" s="203"/>
      <c r="J218" s="74"/>
      <c r="K218" s="74"/>
      <c r="L218" s="72"/>
      <c r="M218" s="247"/>
      <c r="N218" s="47"/>
      <c r="O218" s="47"/>
      <c r="P218" s="47"/>
      <c r="Q218" s="47"/>
      <c r="R218" s="47"/>
      <c r="S218" s="47"/>
      <c r="T218" s="95"/>
      <c r="AT218" s="24" t="s">
        <v>160</v>
      </c>
      <c r="AU218" s="24" t="s">
        <v>71</v>
      </c>
    </row>
    <row r="219" spans="2:65" s="1" customFormat="1" ht="16.5" customHeight="1">
      <c r="B219" s="46"/>
      <c r="C219" s="259" t="s">
        <v>660</v>
      </c>
      <c r="D219" s="259" t="s">
        <v>189</v>
      </c>
      <c r="E219" s="260" t="s">
        <v>830</v>
      </c>
      <c r="F219" s="261" t="s">
        <v>831</v>
      </c>
      <c r="G219" s="262" t="s">
        <v>687</v>
      </c>
      <c r="H219" s="263">
        <v>2</v>
      </c>
      <c r="I219" s="264"/>
      <c r="J219" s="265">
        <f>ROUND(I219*H219,2)</f>
        <v>0</v>
      </c>
      <c r="K219" s="261" t="s">
        <v>21</v>
      </c>
      <c r="L219" s="266"/>
      <c r="M219" s="267" t="s">
        <v>21</v>
      </c>
      <c r="N219" s="268" t="s">
        <v>42</v>
      </c>
      <c r="O219" s="47"/>
      <c r="P219" s="242">
        <f>O219*H219</f>
        <v>0</v>
      </c>
      <c r="Q219" s="242">
        <v>0</v>
      </c>
      <c r="R219" s="242">
        <f>Q219*H219</f>
        <v>0</v>
      </c>
      <c r="S219" s="242">
        <v>0</v>
      </c>
      <c r="T219" s="243">
        <f>S219*H219</f>
        <v>0</v>
      </c>
      <c r="AR219" s="24" t="s">
        <v>193</v>
      </c>
      <c r="AT219" s="24" t="s">
        <v>189</v>
      </c>
      <c r="AU219" s="24" t="s">
        <v>71</v>
      </c>
      <c r="AY219" s="24" t="s">
        <v>151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24" t="s">
        <v>79</v>
      </c>
      <c r="BK219" s="244">
        <f>ROUND(I219*H219,2)</f>
        <v>0</v>
      </c>
      <c r="BL219" s="24" t="s">
        <v>158</v>
      </c>
      <c r="BM219" s="24" t="s">
        <v>975</v>
      </c>
    </row>
    <row r="220" spans="2:47" s="1" customFormat="1" ht="13.5">
      <c r="B220" s="46"/>
      <c r="C220" s="74"/>
      <c r="D220" s="245" t="s">
        <v>160</v>
      </c>
      <c r="E220" s="74"/>
      <c r="F220" s="246" t="s">
        <v>833</v>
      </c>
      <c r="G220" s="74"/>
      <c r="H220" s="74"/>
      <c r="I220" s="203"/>
      <c r="J220" s="74"/>
      <c r="K220" s="74"/>
      <c r="L220" s="72"/>
      <c r="M220" s="247"/>
      <c r="N220" s="47"/>
      <c r="O220" s="47"/>
      <c r="P220" s="47"/>
      <c r="Q220" s="47"/>
      <c r="R220" s="47"/>
      <c r="S220" s="47"/>
      <c r="T220" s="95"/>
      <c r="AT220" s="24" t="s">
        <v>160</v>
      </c>
      <c r="AU220" s="24" t="s">
        <v>71</v>
      </c>
    </row>
    <row r="221" spans="2:65" s="1" customFormat="1" ht="16.5" customHeight="1">
      <c r="B221" s="46"/>
      <c r="C221" s="233" t="s">
        <v>662</v>
      </c>
      <c r="D221" s="233" t="s">
        <v>153</v>
      </c>
      <c r="E221" s="234" t="s">
        <v>834</v>
      </c>
      <c r="F221" s="235" t="s">
        <v>835</v>
      </c>
      <c r="G221" s="236" t="s">
        <v>693</v>
      </c>
      <c r="H221" s="237">
        <v>1.6</v>
      </c>
      <c r="I221" s="238"/>
      <c r="J221" s="239">
        <f>ROUND(I221*H221,2)</f>
        <v>0</v>
      </c>
      <c r="K221" s="235" t="s">
        <v>21</v>
      </c>
      <c r="L221" s="72"/>
      <c r="M221" s="240" t="s">
        <v>21</v>
      </c>
      <c r="N221" s="241" t="s">
        <v>42</v>
      </c>
      <c r="O221" s="47"/>
      <c r="P221" s="242">
        <f>O221*H221</f>
        <v>0</v>
      </c>
      <c r="Q221" s="242">
        <v>0</v>
      </c>
      <c r="R221" s="242">
        <f>Q221*H221</f>
        <v>0</v>
      </c>
      <c r="S221" s="242">
        <v>0</v>
      </c>
      <c r="T221" s="243">
        <f>S221*H221</f>
        <v>0</v>
      </c>
      <c r="AR221" s="24" t="s">
        <v>158</v>
      </c>
      <c r="AT221" s="24" t="s">
        <v>153</v>
      </c>
      <c r="AU221" s="24" t="s">
        <v>71</v>
      </c>
      <c r="AY221" s="24" t="s">
        <v>151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24" t="s">
        <v>79</v>
      </c>
      <c r="BK221" s="244">
        <f>ROUND(I221*H221,2)</f>
        <v>0</v>
      </c>
      <c r="BL221" s="24" t="s">
        <v>158</v>
      </c>
      <c r="BM221" s="24" t="s">
        <v>977</v>
      </c>
    </row>
    <row r="222" spans="2:65" s="1" customFormat="1" ht="16.5" customHeight="1">
      <c r="B222" s="46"/>
      <c r="C222" s="259" t="s">
        <v>664</v>
      </c>
      <c r="D222" s="259" t="s">
        <v>189</v>
      </c>
      <c r="E222" s="260" t="s">
        <v>837</v>
      </c>
      <c r="F222" s="261" t="s">
        <v>838</v>
      </c>
      <c r="G222" s="262" t="s">
        <v>727</v>
      </c>
      <c r="H222" s="263">
        <v>0.08</v>
      </c>
      <c r="I222" s="264"/>
      <c r="J222" s="265">
        <f>ROUND(I222*H222,2)</f>
        <v>0</v>
      </c>
      <c r="K222" s="261" t="s">
        <v>21</v>
      </c>
      <c r="L222" s="266"/>
      <c r="M222" s="267" t="s">
        <v>21</v>
      </c>
      <c r="N222" s="268" t="s">
        <v>42</v>
      </c>
      <c r="O222" s="47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AR222" s="24" t="s">
        <v>193</v>
      </c>
      <c r="AT222" s="24" t="s">
        <v>189</v>
      </c>
      <c r="AU222" s="24" t="s">
        <v>71</v>
      </c>
      <c r="AY222" s="24" t="s">
        <v>151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24" t="s">
        <v>79</v>
      </c>
      <c r="BK222" s="244">
        <f>ROUND(I222*H222,2)</f>
        <v>0</v>
      </c>
      <c r="BL222" s="24" t="s">
        <v>158</v>
      </c>
      <c r="BM222" s="24" t="s">
        <v>979</v>
      </c>
    </row>
    <row r="223" spans="2:51" s="12" customFormat="1" ht="13.5">
      <c r="B223" s="248"/>
      <c r="C223" s="249"/>
      <c r="D223" s="245" t="s">
        <v>162</v>
      </c>
      <c r="E223" s="250" t="s">
        <v>21</v>
      </c>
      <c r="F223" s="251" t="s">
        <v>976</v>
      </c>
      <c r="G223" s="249"/>
      <c r="H223" s="252">
        <v>0.08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162</v>
      </c>
      <c r="AU223" s="258" t="s">
        <v>71</v>
      </c>
      <c r="AV223" s="12" t="s">
        <v>81</v>
      </c>
      <c r="AW223" s="12" t="s">
        <v>35</v>
      </c>
      <c r="AX223" s="12" t="s">
        <v>71</v>
      </c>
      <c r="AY223" s="258" t="s">
        <v>151</v>
      </c>
    </row>
    <row r="224" spans="2:51" s="14" customFormat="1" ht="13.5">
      <c r="B224" s="283"/>
      <c r="C224" s="284"/>
      <c r="D224" s="245" t="s">
        <v>162</v>
      </c>
      <c r="E224" s="285" t="s">
        <v>21</v>
      </c>
      <c r="F224" s="286" t="s">
        <v>430</v>
      </c>
      <c r="G224" s="284"/>
      <c r="H224" s="287">
        <v>0.08</v>
      </c>
      <c r="I224" s="288"/>
      <c r="J224" s="284"/>
      <c r="K224" s="284"/>
      <c r="L224" s="289"/>
      <c r="M224" s="290"/>
      <c r="N224" s="291"/>
      <c r="O224" s="291"/>
      <c r="P224" s="291"/>
      <c r="Q224" s="291"/>
      <c r="R224" s="291"/>
      <c r="S224" s="291"/>
      <c r="T224" s="292"/>
      <c r="AT224" s="293" t="s">
        <v>162</v>
      </c>
      <c r="AU224" s="293" t="s">
        <v>71</v>
      </c>
      <c r="AV224" s="14" t="s">
        <v>158</v>
      </c>
      <c r="AW224" s="14" t="s">
        <v>35</v>
      </c>
      <c r="AX224" s="14" t="s">
        <v>79</v>
      </c>
      <c r="AY224" s="293" t="s">
        <v>151</v>
      </c>
    </row>
    <row r="225" spans="2:65" s="1" customFormat="1" ht="16.5" customHeight="1">
      <c r="B225" s="46"/>
      <c r="C225" s="259" t="s">
        <v>667</v>
      </c>
      <c r="D225" s="259" t="s">
        <v>189</v>
      </c>
      <c r="E225" s="260" t="s">
        <v>841</v>
      </c>
      <c r="F225" s="261" t="s">
        <v>842</v>
      </c>
      <c r="G225" s="262" t="s">
        <v>727</v>
      </c>
      <c r="H225" s="263">
        <v>0.16</v>
      </c>
      <c r="I225" s="264"/>
      <c r="J225" s="265">
        <f>ROUND(I225*H225,2)</f>
        <v>0</v>
      </c>
      <c r="K225" s="261" t="s">
        <v>21</v>
      </c>
      <c r="L225" s="266"/>
      <c r="M225" s="267" t="s">
        <v>21</v>
      </c>
      <c r="N225" s="268" t="s">
        <v>42</v>
      </c>
      <c r="O225" s="47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AR225" s="24" t="s">
        <v>193</v>
      </c>
      <c r="AT225" s="24" t="s">
        <v>189</v>
      </c>
      <c r="AU225" s="24" t="s">
        <v>71</v>
      </c>
      <c r="AY225" s="24" t="s">
        <v>151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24" t="s">
        <v>79</v>
      </c>
      <c r="BK225" s="244">
        <f>ROUND(I225*H225,2)</f>
        <v>0</v>
      </c>
      <c r="BL225" s="24" t="s">
        <v>158</v>
      </c>
      <c r="BM225" s="24" t="s">
        <v>980</v>
      </c>
    </row>
    <row r="226" spans="2:51" s="12" customFormat="1" ht="13.5">
      <c r="B226" s="248"/>
      <c r="C226" s="249"/>
      <c r="D226" s="245" t="s">
        <v>162</v>
      </c>
      <c r="E226" s="250" t="s">
        <v>21</v>
      </c>
      <c r="F226" s="251" t="s">
        <v>978</v>
      </c>
      <c r="G226" s="249"/>
      <c r="H226" s="252">
        <v>0.16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162</v>
      </c>
      <c r="AU226" s="258" t="s">
        <v>71</v>
      </c>
      <c r="AV226" s="12" t="s">
        <v>81</v>
      </c>
      <c r="AW226" s="12" t="s">
        <v>35</v>
      </c>
      <c r="AX226" s="12" t="s">
        <v>71</v>
      </c>
      <c r="AY226" s="258" t="s">
        <v>151</v>
      </c>
    </row>
    <row r="227" spans="2:51" s="14" customFormat="1" ht="13.5">
      <c r="B227" s="283"/>
      <c r="C227" s="284"/>
      <c r="D227" s="245" t="s">
        <v>162</v>
      </c>
      <c r="E227" s="285" t="s">
        <v>21</v>
      </c>
      <c r="F227" s="286" t="s">
        <v>430</v>
      </c>
      <c r="G227" s="284"/>
      <c r="H227" s="287">
        <v>0.16</v>
      </c>
      <c r="I227" s="288"/>
      <c r="J227" s="284"/>
      <c r="K227" s="284"/>
      <c r="L227" s="289"/>
      <c r="M227" s="290"/>
      <c r="N227" s="291"/>
      <c r="O227" s="291"/>
      <c r="P227" s="291"/>
      <c r="Q227" s="291"/>
      <c r="R227" s="291"/>
      <c r="S227" s="291"/>
      <c r="T227" s="292"/>
      <c r="AT227" s="293" t="s">
        <v>162</v>
      </c>
      <c r="AU227" s="293" t="s">
        <v>71</v>
      </c>
      <c r="AV227" s="14" t="s">
        <v>158</v>
      </c>
      <c r="AW227" s="14" t="s">
        <v>35</v>
      </c>
      <c r="AX227" s="14" t="s">
        <v>79</v>
      </c>
      <c r="AY227" s="293" t="s">
        <v>151</v>
      </c>
    </row>
    <row r="228" spans="2:65" s="1" customFormat="1" ht="16.5" customHeight="1">
      <c r="B228" s="46"/>
      <c r="C228" s="233" t="s">
        <v>669</v>
      </c>
      <c r="D228" s="233" t="s">
        <v>153</v>
      </c>
      <c r="E228" s="234" t="s">
        <v>179</v>
      </c>
      <c r="F228" s="235" t="s">
        <v>845</v>
      </c>
      <c r="G228" s="236" t="s">
        <v>846</v>
      </c>
      <c r="H228" s="237">
        <v>100</v>
      </c>
      <c r="I228" s="238"/>
      <c r="J228" s="239">
        <f>ROUND(I228*H228,2)</f>
        <v>0</v>
      </c>
      <c r="K228" s="235" t="s">
        <v>21</v>
      </c>
      <c r="L228" s="72"/>
      <c r="M228" s="240" t="s">
        <v>21</v>
      </c>
      <c r="N228" s="241" t="s">
        <v>42</v>
      </c>
      <c r="O228" s="47"/>
      <c r="P228" s="242">
        <f>O228*H228</f>
        <v>0</v>
      </c>
      <c r="Q228" s="242">
        <v>0</v>
      </c>
      <c r="R228" s="242">
        <f>Q228*H228</f>
        <v>0</v>
      </c>
      <c r="S228" s="242">
        <v>0</v>
      </c>
      <c r="T228" s="243">
        <f>S228*H228</f>
        <v>0</v>
      </c>
      <c r="AR228" s="24" t="s">
        <v>158</v>
      </c>
      <c r="AT228" s="24" t="s">
        <v>153</v>
      </c>
      <c r="AU228" s="24" t="s">
        <v>71</v>
      </c>
      <c r="AY228" s="24" t="s">
        <v>151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24" t="s">
        <v>79</v>
      </c>
      <c r="BK228" s="244">
        <f>ROUND(I228*H228,2)</f>
        <v>0</v>
      </c>
      <c r="BL228" s="24" t="s">
        <v>158</v>
      </c>
      <c r="BM228" s="24" t="s">
        <v>981</v>
      </c>
    </row>
    <row r="229" spans="2:65" s="1" customFormat="1" ht="16.5" customHeight="1">
      <c r="B229" s="46"/>
      <c r="C229" s="233" t="s">
        <v>675</v>
      </c>
      <c r="D229" s="233" t="s">
        <v>153</v>
      </c>
      <c r="E229" s="234" t="s">
        <v>188</v>
      </c>
      <c r="F229" s="235" t="s">
        <v>848</v>
      </c>
      <c r="G229" s="236" t="s">
        <v>849</v>
      </c>
      <c r="H229" s="237">
        <v>6</v>
      </c>
      <c r="I229" s="238"/>
      <c r="J229" s="239">
        <f>ROUND(I229*H229,2)</f>
        <v>0</v>
      </c>
      <c r="K229" s="235" t="s">
        <v>21</v>
      </c>
      <c r="L229" s="72"/>
      <c r="M229" s="240" t="s">
        <v>21</v>
      </c>
      <c r="N229" s="241" t="s">
        <v>42</v>
      </c>
      <c r="O229" s="47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AR229" s="24" t="s">
        <v>158</v>
      </c>
      <c r="AT229" s="24" t="s">
        <v>153</v>
      </c>
      <c r="AU229" s="24" t="s">
        <v>71</v>
      </c>
      <c r="AY229" s="24" t="s">
        <v>151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24" t="s">
        <v>79</v>
      </c>
      <c r="BK229" s="244">
        <f>ROUND(I229*H229,2)</f>
        <v>0</v>
      </c>
      <c r="BL229" s="24" t="s">
        <v>158</v>
      </c>
      <c r="BM229" s="24" t="s">
        <v>983</v>
      </c>
    </row>
    <row r="230" spans="2:65" s="1" customFormat="1" ht="16.5" customHeight="1">
      <c r="B230" s="46"/>
      <c r="C230" s="233" t="s">
        <v>679</v>
      </c>
      <c r="D230" s="233" t="s">
        <v>153</v>
      </c>
      <c r="E230" s="234" t="s">
        <v>193</v>
      </c>
      <c r="F230" s="235" t="s">
        <v>851</v>
      </c>
      <c r="G230" s="236" t="s">
        <v>852</v>
      </c>
      <c r="H230" s="237">
        <v>10.638</v>
      </c>
      <c r="I230" s="238"/>
      <c r="J230" s="239">
        <f>ROUND(I230*H230,2)</f>
        <v>0</v>
      </c>
      <c r="K230" s="235" t="s">
        <v>21</v>
      </c>
      <c r="L230" s="72"/>
      <c r="M230" s="240" t="s">
        <v>21</v>
      </c>
      <c r="N230" s="241" t="s">
        <v>42</v>
      </c>
      <c r="O230" s="47"/>
      <c r="P230" s="242">
        <f>O230*H230</f>
        <v>0</v>
      </c>
      <c r="Q230" s="242">
        <v>0</v>
      </c>
      <c r="R230" s="242">
        <f>Q230*H230</f>
        <v>0</v>
      </c>
      <c r="S230" s="242">
        <v>0</v>
      </c>
      <c r="T230" s="243">
        <f>S230*H230</f>
        <v>0</v>
      </c>
      <c r="AR230" s="24" t="s">
        <v>158</v>
      </c>
      <c r="AT230" s="24" t="s">
        <v>153</v>
      </c>
      <c r="AU230" s="24" t="s">
        <v>71</v>
      </c>
      <c r="AY230" s="24" t="s">
        <v>151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24" t="s">
        <v>79</v>
      </c>
      <c r="BK230" s="244">
        <f>ROUND(I230*H230,2)</f>
        <v>0</v>
      </c>
      <c r="BL230" s="24" t="s">
        <v>158</v>
      </c>
      <c r="BM230" s="24" t="s">
        <v>984</v>
      </c>
    </row>
    <row r="231" spans="2:51" s="12" customFormat="1" ht="13.5">
      <c r="B231" s="248"/>
      <c r="C231" s="249"/>
      <c r="D231" s="245" t="s">
        <v>162</v>
      </c>
      <c r="E231" s="250" t="s">
        <v>21</v>
      </c>
      <c r="F231" s="251" t="s">
        <v>982</v>
      </c>
      <c r="G231" s="249"/>
      <c r="H231" s="252">
        <v>10.638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162</v>
      </c>
      <c r="AU231" s="258" t="s">
        <v>71</v>
      </c>
      <c r="AV231" s="12" t="s">
        <v>81</v>
      </c>
      <c r="AW231" s="12" t="s">
        <v>35</v>
      </c>
      <c r="AX231" s="12" t="s">
        <v>71</v>
      </c>
      <c r="AY231" s="258" t="s">
        <v>151</v>
      </c>
    </row>
    <row r="232" spans="2:51" s="14" customFormat="1" ht="13.5">
      <c r="B232" s="283"/>
      <c r="C232" s="284"/>
      <c r="D232" s="245" t="s">
        <v>162</v>
      </c>
      <c r="E232" s="285" t="s">
        <v>21</v>
      </c>
      <c r="F232" s="286" t="s">
        <v>430</v>
      </c>
      <c r="G232" s="284"/>
      <c r="H232" s="287">
        <v>10.638</v>
      </c>
      <c r="I232" s="288"/>
      <c r="J232" s="284"/>
      <c r="K232" s="284"/>
      <c r="L232" s="289"/>
      <c r="M232" s="290"/>
      <c r="N232" s="291"/>
      <c r="O232" s="291"/>
      <c r="P232" s="291"/>
      <c r="Q232" s="291"/>
      <c r="R232" s="291"/>
      <c r="S232" s="291"/>
      <c r="T232" s="292"/>
      <c r="AT232" s="293" t="s">
        <v>162</v>
      </c>
      <c r="AU232" s="293" t="s">
        <v>71</v>
      </c>
      <c r="AV232" s="14" t="s">
        <v>158</v>
      </c>
      <c r="AW232" s="14" t="s">
        <v>35</v>
      </c>
      <c r="AX232" s="14" t="s">
        <v>79</v>
      </c>
      <c r="AY232" s="293" t="s">
        <v>151</v>
      </c>
    </row>
    <row r="233" spans="2:65" s="1" customFormat="1" ht="16.5" customHeight="1">
      <c r="B233" s="46"/>
      <c r="C233" s="233" t="s">
        <v>985</v>
      </c>
      <c r="D233" s="233" t="s">
        <v>153</v>
      </c>
      <c r="E233" s="234" t="s">
        <v>855</v>
      </c>
      <c r="F233" s="235" t="s">
        <v>856</v>
      </c>
      <c r="G233" s="236" t="s">
        <v>849</v>
      </c>
      <c r="H233" s="237">
        <v>16</v>
      </c>
      <c r="I233" s="238"/>
      <c r="J233" s="239">
        <f>ROUND(I233*H233,2)</f>
        <v>0</v>
      </c>
      <c r="K233" s="235" t="s">
        <v>21</v>
      </c>
      <c r="L233" s="72"/>
      <c r="M233" s="240" t="s">
        <v>21</v>
      </c>
      <c r="N233" s="241" t="s">
        <v>42</v>
      </c>
      <c r="O233" s="47"/>
      <c r="P233" s="242">
        <f>O233*H233</f>
        <v>0</v>
      </c>
      <c r="Q233" s="242">
        <v>0</v>
      </c>
      <c r="R233" s="242">
        <f>Q233*H233</f>
        <v>0</v>
      </c>
      <c r="S233" s="242">
        <v>0</v>
      </c>
      <c r="T233" s="243">
        <f>S233*H233</f>
        <v>0</v>
      </c>
      <c r="AR233" s="24" t="s">
        <v>158</v>
      </c>
      <c r="AT233" s="24" t="s">
        <v>153</v>
      </c>
      <c r="AU233" s="24" t="s">
        <v>71</v>
      </c>
      <c r="AY233" s="24" t="s">
        <v>151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24" t="s">
        <v>79</v>
      </c>
      <c r="BK233" s="244">
        <f>ROUND(I233*H233,2)</f>
        <v>0</v>
      </c>
      <c r="BL233" s="24" t="s">
        <v>158</v>
      </c>
      <c r="BM233" s="24" t="s">
        <v>986</v>
      </c>
    </row>
    <row r="234" spans="2:65" s="1" customFormat="1" ht="16.5" customHeight="1">
      <c r="B234" s="46"/>
      <c r="C234" s="259" t="s">
        <v>773</v>
      </c>
      <c r="D234" s="259" t="s">
        <v>189</v>
      </c>
      <c r="E234" s="260" t="s">
        <v>858</v>
      </c>
      <c r="F234" s="261" t="s">
        <v>859</v>
      </c>
      <c r="G234" s="262" t="s">
        <v>687</v>
      </c>
      <c r="H234" s="263">
        <v>8</v>
      </c>
      <c r="I234" s="264"/>
      <c r="J234" s="265">
        <f>ROUND(I234*H234,2)</f>
        <v>0</v>
      </c>
      <c r="K234" s="261" t="s">
        <v>21</v>
      </c>
      <c r="L234" s="266"/>
      <c r="M234" s="267" t="s">
        <v>21</v>
      </c>
      <c r="N234" s="268" t="s">
        <v>42</v>
      </c>
      <c r="O234" s="47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AR234" s="24" t="s">
        <v>193</v>
      </c>
      <c r="AT234" s="24" t="s">
        <v>189</v>
      </c>
      <c r="AU234" s="24" t="s">
        <v>71</v>
      </c>
      <c r="AY234" s="24" t="s">
        <v>151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24" t="s">
        <v>79</v>
      </c>
      <c r="BK234" s="244">
        <f>ROUND(I234*H234,2)</f>
        <v>0</v>
      </c>
      <c r="BL234" s="24" t="s">
        <v>158</v>
      </c>
      <c r="BM234" s="24" t="s">
        <v>987</v>
      </c>
    </row>
    <row r="235" spans="2:47" s="1" customFormat="1" ht="13.5">
      <c r="B235" s="46"/>
      <c r="C235" s="74"/>
      <c r="D235" s="245" t="s">
        <v>160</v>
      </c>
      <c r="E235" s="74"/>
      <c r="F235" s="246" t="s">
        <v>861</v>
      </c>
      <c r="G235" s="74"/>
      <c r="H235" s="74"/>
      <c r="I235" s="203"/>
      <c r="J235" s="74"/>
      <c r="K235" s="74"/>
      <c r="L235" s="72"/>
      <c r="M235" s="247"/>
      <c r="N235" s="47"/>
      <c r="O235" s="47"/>
      <c r="P235" s="47"/>
      <c r="Q235" s="47"/>
      <c r="R235" s="47"/>
      <c r="S235" s="47"/>
      <c r="T235" s="95"/>
      <c r="AT235" s="24" t="s">
        <v>160</v>
      </c>
      <c r="AU235" s="24" t="s">
        <v>71</v>
      </c>
    </row>
    <row r="236" spans="2:65" s="1" customFormat="1" ht="16.5" customHeight="1">
      <c r="B236" s="46"/>
      <c r="C236" s="259" t="s">
        <v>429</v>
      </c>
      <c r="D236" s="259" t="s">
        <v>189</v>
      </c>
      <c r="E236" s="260" t="s">
        <v>862</v>
      </c>
      <c r="F236" s="261" t="s">
        <v>863</v>
      </c>
      <c r="G236" s="262" t="s">
        <v>687</v>
      </c>
      <c r="H236" s="263">
        <v>2</v>
      </c>
      <c r="I236" s="264"/>
      <c r="J236" s="265">
        <f>ROUND(I236*H236,2)</f>
        <v>0</v>
      </c>
      <c r="K236" s="261" t="s">
        <v>21</v>
      </c>
      <c r="L236" s="266"/>
      <c r="M236" s="267" t="s">
        <v>21</v>
      </c>
      <c r="N236" s="268" t="s">
        <v>42</v>
      </c>
      <c r="O236" s="47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AR236" s="24" t="s">
        <v>193</v>
      </c>
      <c r="AT236" s="24" t="s">
        <v>189</v>
      </c>
      <c r="AU236" s="24" t="s">
        <v>71</v>
      </c>
      <c r="AY236" s="24" t="s">
        <v>151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24" t="s">
        <v>79</v>
      </c>
      <c r="BK236" s="244">
        <f>ROUND(I236*H236,2)</f>
        <v>0</v>
      </c>
      <c r="BL236" s="24" t="s">
        <v>158</v>
      </c>
      <c r="BM236" s="24" t="s">
        <v>988</v>
      </c>
    </row>
    <row r="237" spans="2:65" s="1" customFormat="1" ht="16.5" customHeight="1">
      <c r="B237" s="46"/>
      <c r="C237" s="233" t="s">
        <v>777</v>
      </c>
      <c r="D237" s="233" t="s">
        <v>153</v>
      </c>
      <c r="E237" s="234" t="s">
        <v>199</v>
      </c>
      <c r="F237" s="235" t="s">
        <v>930</v>
      </c>
      <c r="G237" s="236" t="s">
        <v>189</v>
      </c>
      <c r="H237" s="237">
        <v>100</v>
      </c>
      <c r="I237" s="238"/>
      <c r="J237" s="239">
        <f>ROUND(I237*H237,2)</f>
        <v>0</v>
      </c>
      <c r="K237" s="235" t="s">
        <v>21</v>
      </c>
      <c r="L237" s="72"/>
      <c r="M237" s="240" t="s">
        <v>21</v>
      </c>
      <c r="N237" s="241" t="s">
        <v>42</v>
      </c>
      <c r="O237" s="47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AR237" s="24" t="s">
        <v>158</v>
      </c>
      <c r="AT237" s="24" t="s">
        <v>153</v>
      </c>
      <c r="AU237" s="24" t="s">
        <v>71</v>
      </c>
      <c r="AY237" s="24" t="s">
        <v>151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24" t="s">
        <v>79</v>
      </c>
      <c r="BK237" s="244">
        <f>ROUND(I237*H237,2)</f>
        <v>0</v>
      </c>
      <c r="BL237" s="24" t="s">
        <v>158</v>
      </c>
      <c r="BM237" s="24" t="s">
        <v>989</v>
      </c>
    </row>
    <row r="238" spans="2:65" s="1" customFormat="1" ht="16.5" customHeight="1">
      <c r="B238" s="46"/>
      <c r="C238" s="233" t="s">
        <v>990</v>
      </c>
      <c r="D238" s="233" t="s">
        <v>153</v>
      </c>
      <c r="E238" s="234" t="s">
        <v>204</v>
      </c>
      <c r="F238" s="235" t="s">
        <v>865</v>
      </c>
      <c r="G238" s="236" t="s">
        <v>189</v>
      </c>
      <c r="H238" s="237">
        <v>50</v>
      </c>
      <c r="I238" s="238"/>
      <c r="J238" s="239">
        <f>ROUND(I238*H238,2)</f>
        <v>0</v>
      </c>
      <c r="K238" s="235" t="s">
        <v>21</v>
      </c>
      <c r="L238" s="72"/>
      <c r="M238" s="240" t="s">
        <v>21</v>
      </c>
      <c r="N238" s="241" t="s">
        <v>42</v>
      </c>
      <c r="O238" s="47"/>
      <c r="P238" s="242">
        <f>O238*H238</f>
        <v>0</v>
      </c>
      <c r="Q238" s="242">
        <v>0</v>
      </c>
      <c r="R238" s="242">
        <f>Q238*H238</f>
        <v>0</v>
      </c>
      <c r="S238" s="242">
        <v>0</v>
      </c>
      <c r="T238" s="243">
        <f>S238*H238</f>
        <v>0</v>
      </c>
      <c r="AR238" s="24" t="s">
        <v>158</v>
      </c>
      <c r="AT238" s="24" t="s">
        <v>153</v>
      </c>
      <c r="AU238" s="24" t="s">
        <v>71</v>
      </c>
      <c r="AY238" s="24" t="s">
        <v>151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24" t="s">
        <v>79</v>
      </c>
      <c r="BK238" s="244">
        <f>ROUND(I238*H238,2)</f>
        <v>0</v>
      </c>
      <c r="BL238" s="24" t="s">
        <v>158</v>
      </c>
      <c r="BM238" s="24" t="s">
        <v>991</v>
      </c>
    </row>
    <row r="239" spans="2:65" s="1" customFormat="1" ht="16.5" customHeight="1">
      <c r="B239" s="46"/>
      <c r="C239" s="233" t="s">
        <v>780</v>
      </c>
      <c r="D239" s="233" t="s">
        <v>153</v>
      </c>
      <c r="E239" s="234" t="s">
        <v>867</v>
      </c>
      <c r="F239" s="235" t="s">
        <v>868</v>
      </c>
      <c r="G239" s="236" t="s">
        <v>727</v>
      </c>
      <c r="H239" s="237">
        <v>6.438</v>
      </c>
      <c r="I239" s="238"/>
      <c r="J239" s="239">
        <f>ROUND(I239*H239,2)</f>
        <v>0</v>
      </c>
      <c r="K239" s="235" t="s">
        <v>21</v>
      </c>
      <c r="L239" s="72"/>
      <c r="M239" s="240" t="s">
        <v>21</v>
      </c>
      <c r="N239" s="241" t="s">
        <v>42</v>
      </c>
      <c r="O239" s="47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AR239" s="24" t="s">
        <v>158</v>
      </c>
      <c r="AT239" s="24" t="s">
        <v>153</v>
      </c>
      <c r="AU239" s="24" t="s">
        <v>71</v>
      </c>
      <c r="AY239" s="24" t="s">
        <v>151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24" t="s">
        <v>79</v>
      </c>
      <c r="BK239" s="244">
        <f>ROUND(I239*H239,2)</f>
        <v>0</v>
      </c>
      <c r="BL239" s="24" t="s">
        <v>158</v>
      </c>
      <c r="BM239" s="24" t="s">
        <v>992</v>
      </c>
    </row>
    <row r="240" spans="2:51" s="12" customFormat="1" ht="13.5">
      <c r="B240" s="248"/>
      <c r="C240" s="249"/>
      <c r="D240" s="245" t="s">
        <v>162</v>
      </c>
      <c r="E240" s="250" t="s">
        <v>21</v>
      </c>
      <c r="F240" s="251" t="s">
        <v>1085</v>
      </c>
      <c r="G240" s="249"/>
      <c r="H240" s="252">
        <v>6.438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162</v>
      </c>
      <c r="AU240" s="258" t="s">
        <v>71</v>
      </c>
      <c r="AV240" s="12" t="s">
        <v>81</v>
      </c>
      <c r="AW240" s="12" t="s">
        <v>35</v>
      </c>
      <c r="AX240" s="12" t="s">
        <v>71</v>
      </c>
      <c r="AY240" s="258" t="s">
        <v>151</v>
      </c>
    </row>
    <row r="241" spans="2:51" s="14" customFormat="1" ht="13.5">
      <c r="B241" s="283"/>
      <c r="C241" s="284"/>
      <c r="D241" s="245" t="s">
        <v>162</v>
      </c>
      <c r="E241" s="285" t="s">
        <v>21</v>
      </c>
      <c r="F241" s="286" t="s">
        <v>430</v>
      </c>
      <c r="G241" s="284"/>
      <c r="H241" s="287">
        <v>6.438</v>
      </c>
      <c r="I241" s="288"/>
      <c r="J241" s="284"/>
      <c r="K241" s="284"/>
      <c r="L241" s="289"/>
      <c r="M241" s="290"/>
      <c r="N241" s="291"/>
      <c r="O241" s="291"/>
      <c r="P241" s="291"/>
      <c r="Q241" s="291"/>
      <c r="R241" s="291"/>
      <c r="S241" s="291"/>
      <c r="T241" s="292"/>
      <c r="AT241" s="293" t="s">
        <v>162</v>
      </c>
      <c r="AU241" s="293" t="s">
        <v>71</v>
      </c>
      <c r="AV241" s="14" t="s">
        <v>158</v>
      </c>
      <c r="AW241" s="14" t="s">
        <v>35</v>
      </c>
      <c r="AX241" s="14" t="s">
        <v>79</v>
      </c>
      <c r="AY241" s="293" t="s">
        <v>151</v>
      </c>
    </row>
    <row r="242" spans="2:65" s="1" customFormat="1" ht="16.5" customHeight="1">
      <c r="B242" s="46"/>
      <c r="C242" s="233" t="s">
        <v>993</v>
      </c>
      <c r="D242" s="233" t="s">
        <v>153</v>
      </c>
      <c r="E242" s="234" t="s">
        <v>871</v>
      </c>
      <c r="F242" s="235" t="s">
        <v>872</v>
      </c>
      <c r="G242" s="236" t="s">
        <v>687</v>
      </c>
      <c r="H242" s="237">
        <v>16</v>
      </c>
      <c r="I242" s="238"/>
      <c r="J242" s="239">
        <f>ROUND(I242*H242,2)</f>
        <v>0</v>
      </c>
      <c r="K242" s="235" t="s">
        <v>21</v>
      </c>
      <c r="L242" s="72"/>
      <c r="M242" s="240" t="s">
        <v>21</v>
      </c>
      <c r="N242" s="241" t="s">
        <v>42</v>
      </c>
      <c r="O242" s="47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AR242" s="24" t="s">
        <v>158</v>
      </c>
      <c r="AT242" s="24" t="s">
        <v>153</v>
      </c>
      <c r="AU242" s="24" t="s">
        <v>71</v>
      </c>
      <c r="AY242" s="24" t="s">
        <v>151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24" t="s">
        <v>79</v>
      </c>
      <c r="BK242" s="244">
        <f>ROUND(I242*H242,2)</f>
        <v>0</v>
      </c>
      <c r="BL242" s="24" t="s">
        <v>158</v>
      </c>
      <c r="BM242" s="24" t="s">
        <v>994</v>
      </c>
    </row>
    <row r="243" spans="2:65" s="1" customFormat="1" ht="16.5" customHeight="1">
      <c r="B243" s="46"/>
      <c r="C243" s="259" t="s">
        <v>783</v>
      </c>
      <c r="D243" s="259" t="s">
        <v>189</v>
      </c>
      <c r="E243" s="260" t="s">
        <v>874</v>
      </c>
      <c r="F243" s="261" t="s">
        <v>875</v>
      </c>
      <c r="G243" s="262" t="s">
        <v>687</v>
      </c>
      <c r="H243" s="263">
        <v>16</v>
      </c>
      <c r="I243" s="264"/>
      <c r="J243" s="265">
        <f>ROUND(I243*H243,2)</f>
        <v>0</v>
      </c>
      <c r="K243" s="261" t="s">
        <v>21</v>
      </c>
      <c r="L243" s="266"/>
      <c r="M243" s="267" t="s">
        <v>21</v>
      </c>
      <c r="N243" s="268" t="s">
        <v>42</v>
      </c>
      <c r="O243" s="47"/>
      <c r="P243" s="242">
        <f>O243*H243</f>
        <v>0</v>
      </c>
      <c r="Q243" s="242">
        <v>0</v>
      </c>
      <c r="R243" s="242">
        <f>Q243*H243</f>
        <v>0</v>
      </c>
      <c r="S243" s="242">
        <v>0</v>
      </c>
      <c r="T243" s="243">
        <f>S243*H243</f>
        <v>0</v>
      </c>
      <c r="AR243" s="24" t="s">
        <v>193</v>
      </c>
      <c r="AT243" s="24" t="s">
        <v>189</v>
      </c>
      <c r="AU243" s="24" t="s">
        <v>71</v>
      </c>
      <c r="AY243" s="24" t="s">
        <v>151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24" t="s">
        <v>79</v>
      </c>
      <c r="BK243" s="244">
        <f>ROUND(I243*H243,2)</f>
        <v>0</v>
      </c>
      <c r="BL243" s="24" t="s">
        <v>158</v>
      </c>
      <c r="BM243" s="24" t="s">
        <v>1045</v>
      </c>
    </row>
    <row r="244" spans="2:65" s="1" customFormat="1" ht="16.5" customHeight="1">
      <c r="B244" s="46"/>
      <c r="C244" s="259" t="s">
        <v>1046</v>
      </c>
      <c r="D244" s="259" t="s">
        <v>189</v>
      </c>
      <c r="E244" s="260" t="s">
        <v>877</v>
      </c>
      <c r="F244" s="261" t="s">
        <v>878</v>
      </c>
      <c r="G244" s="262" t="s">
        <v>879</v>
      </c>
      <c r="H244" s="263">
        <v>0.16</v>
      </c>
      <c r="I244" s="264"/>
      <c r="J244" s="265">
        <f>ROUND(I244*H244,2)</f>
        <v>0</v>
      </c>
      <c r="K244" s="261" t="s">
        <v>21</v>
      </c>
      <c r="L244" s="266"/>
      <c r="M244" s="267" t="s">
        <v>21</v>
      </c>
      <c r="N244" s="268" t="s">
        <v>42</v>
      </c>
      <c r="O244" s="47"/>
      <c r="P244" s="242">
        <f>O244*H244</f>
        <v>0</v>
      </c>
      <c r="Q244" s="242">
        <v>0</v>
      </c>
      <c r="R244" s="242">
        <f>Q244*H244</f>
        <v>0</v>
      </c>
      <c r="S244" s="242">
        <v>0</v>
      </c>
      <c r="T244" s="243">
        <f>S244*H244</f>
        <v>0</v>
      </c>
      <c r="AR244" s="24" t="s">
        <v>193</v>
      </c>
      <c r="AT244" s="24" t="s">
        <v>189</v>
      </c>
      <c r="AU244" s="24" t="s">
        <v>71</v>
      </c>
      <c r="AY244" s="24" t="s">
        <v>151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24" t="s">
        <v>79</v>
      </c>
      <c r="BK244" s="244">
        <f>ROUND(I244*H244,2)</f>
        <v>0</v>
      </c>
      <c r="BL244" s="24" t="s">
        <v>158</v>
      </c>
      <c r="BM244" s="24" t="s">
        <v>1047</v>
      </c>
    </row>
    <row r="245" spans="2:51" s="12" customFormat="1" ht="13.5">
      <c r="B245" s="248"/>
      <c r="C245" s="249"/>
      <c r="D245" s="245" t="s">
        <v>162</v>
      </c>
      <c r="E245" s="250" t="s">
        <v>21</v>
      </c>
      <c r="F245" s="251" t="s">
        <v>995</v>
      </c>
      <c r="G245" s="249"/>
      <c r="H245" s="252">
        <v>0.16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162</v>
      </c>
      <c r="AU245" s="258" t="s">
        <v>71</v>
      </c>
      <c r="AV245" s="12" t="s">
        <v>81</v>
      </c>
      <c r="AW245" s="12" t="s">
        <v>35</v>
      </c>
      <c r="AX245" s="12" t="s">
        <v>71</v>
      </c>
      <c r="AY245" s="258" t="s">
        <v>151</v>
      </c>
    </row>
    <row r="246" spans="2:51" s="14" customFormat="1" ht="13.5">
      <c r="B246" s="283"/>
      <c r="C246" s="284"/>
      <c r="D246" s="245" t="s">
        <v>162</v>
      </c>
      <c r="E246" s="285" t="s">
        <v>21</v>
      </c>
      <c r="F246" s="286" t="s">
        <v>430</v>
      </c>
      <c r="G246" s="284"/>
      <c r="H246" s="287">
        <v>0.16</v>
      </c>
      <c r="I246" s="288"/>
      <c r="J246" s="284"/>
      <c r="K246" s="284"/>
      <c r="L246" s="289"/>
      <c r="M246" s="296"/>
      <c r="N246" s="297"/>
      <c r="O246" s="297"/>
      <c r="P246" s="297"/>
      <c r="Q246" s="297"/>
      <c r="R246" s="297"/>
      <c r="S246" s="297"/>
      <c r="T246" s="298"/>
      <c r="AT246" s="293" t="s">
        <v>162</v>
      </c>
      <c r="AU246" s="293" t="s">
        <v>71</v>
      </c>
      <c r="AV246" s="14" t="s">
        <v>158</v>
      </c>
      <c r="AW246" s="14" t="s">
        <v>35</v>
      </c>
      <c r="AX246" s="14" t="s">
        <v>79</v>
      </c>
      <c r="AY246" s="293" t="s">
        <v>151</v>
      </c>
    </row>
    <row r="247" spans="2:12" s="1" customFormat="1" ht="6.95" customHeight="1">
      <c r="B247" s="67"/>
      <c r="C247" s="68"/>
      <c r="D247" s="68"/>
      <c r="E247" s="68"/>
      <c r="F247" s="68"/>
      <c r="G247" s="68"/>
      <c r="H247" s="68"/>
      <c r="I247" s="178"/>
      <c r="J247" s="68"/>
      <c r="K247" s="68"/>
      <c r="L247" s="72"/>
    </row>
  </sheetData>
  <sheetProtection password="CC35" sheet="1" objects="1" scenarios="1" formatColumns="0" formatRows="0" autoFilter="0"/>
  <autoFilter ref="C81:K24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110</v>
      </c>
      <c r="G1" s="151" t="s">
        <v>111</v>
      </c>
      <c r="H1" s="151"/>
      <c r="I1" s="152"/>
      <c r="J1" s="151" t="s">
        <v>112</v>
      </c>
      <c r="K1" s="150" t="s">
        <v>113</v>
      </c>
      <c r="L1" s="151" t="s">
        <v>114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81</v>
      </c>
    </row>
    <row r="4" spans="2:46" ht="36.95" customHeight="1">
      <c r="B4" s="28"/>
      <c r="C4" s="29"/>
      <c r="D4" s="30" t="s">
        <v>115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II/186 KLATOVY - PLÁNICKÁ ULICE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116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683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684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1086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29</v>
      </c>
      <c r="G14" s="47"/>
      <c r="H14" s="47"/>
      <c r="I14" s="158" t="s">
        <v>25</v>
      </c>
      <c r="J14" s="159" t="str">
        <f>'Rekapitulace stavby'!AN8</f>
        <v>30. 1. 2018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>MACÁN PROJEKCE DS s.r.o.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37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39</v>
      </c>
      <c r="G31" s="47"/>
      <c r="H31" s="47"/>
      <c r="I31" s="168" t="s">
        <v>38</v>
      </c>
      <c r="J31" s="52" t="s">
        <v>40</v>
      </c>
      <c r="K31" s="51"/>
    </row>
    <row r="32" spans="2:11" s="1" customFormat="1" ht="14.4" customHeight="1">
      <c r="B32" s="46"/>
      <c r="C32" s="47"/>
      <c r="D32" s="55" t="s">
        <v>41</v>
      </c>
      <c r="E32" s="55" t="s">
        <v>42</v>
      </c>
      <c r="F32" s="169">
        <f>ROUND(SUM(BE82:BE194),2)</f>
        <v>0</v>
      </c>
      <c r="G32" s="47"/>
      <c r="H32" s="47"/>
      <c r="I32" s="170">
        <v>0.21</v>
      </c>
      <c r="J32" s="169">
        <f>ROUND(ROUND((SUM(BE82:BE194)),2)*I32,2)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43</v>
      </c>
      <c r="F33" s="169">
        <f>ROUND(SUM(BF82:BF194),2)</f>
        <v>0</v>
      </c>
      <c r="G33" s="47"/>
      <c r="H33" s="47"/>
      <c r="I33" s="170">
        <v>0.15</v>
      </c>
      <c r="J33" s="169">
        <f>ROUND(ROUND((SUM(BF82:BF194)),2)*I33,2)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69">
        <f>ROUND(SUM(BG82:BG194),2)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45</v>
      </c>
      <c r="F35" s="169">
        <f>ROUND(SUM(BH82:BH194),2)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46</v>
      </c>
      <c r="F36" s="169">
        <f>ROUND(SUM(BI82:BI194),2)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47</v>
      </c>
      <c r="E38" s="98"/>
      <c r="F38" s="98"/>
      <c r="G38" s="173" t="s">
        <v>48</v>
      </c>
      <c r="H38" s="174" t="s">
        <v>49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120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II/186 KLATOVY - PLÁNICKÁ ULICE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116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683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684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05 - 05 - přechod Plánická x Pod Vodojemem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30. 1. 2018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33</v>
      </c>
      <c r="J55" s="44" t="str">
        <f>E23</f>
        <v>MACÁN PROJEKCE DS s.r.o.</v>
      </c>
      <c r="K55" s="51"/>
    </row>
    <row r="56" spans="2:11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121</v>
      </c>
      <c r="D58" s="171"/>
      <c r="E58" s="171"/>
      <c r="F58" s="171"/>
      <c r="G58" s="171"/>
      <c r="H58" s="171"/>
      <c r="I58" s="185"/>
      <c r="J58" s="186" t="s">
        <v>122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123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124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II/186 KLATOVY - PLÁNICKÁ ULICE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116</v>
      </c>
      <c r="D71" s="294"/>
      <c r="E71" s="294"/>
      <c r="F71" s="294"/>
      <c r="G71" s="294"/>
      <c r="H71" s="294"/>
      <c r="I71" s="148"/>
      <c r="J71" s="294"/>
      <c r="K71" s="294"/>
      <c r="L71" s="295"/>
    </row>
    <row r="72" spans="2:12" s="1" customFormat="1" ht="16.5" customHeight="1">
      <c r="B72" s="46"/>
      <c r="C72" s="74"/>
      <c r="D72" s="74"/>
      <c r="E72" s="204" t="s">
        <v>683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684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>05 - 05 - přechod Plánická x Pod Vodojemem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205" t="str">
        <f>F14</f>
        <v xml:space="preserve"> </v>
      </c>
      <c r="G76" s="74"/>
      <c r="H76" s="74"/>
      <c r="I76" s="206" t="s">
        <v>25</v>
      </c>
      <c r="J76" s="85" t="str">
        <f>IF(J14="","",J14)</f>
        <v>30. 1. 2018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205" t="str">
        <f>E17</f>
        <v xml:space="preserve"> </v>
      </c>
      <c r="G78" s="74"/>
      <c r="H78" s="74"/>
      <c r="I78" s="206" t="s">
        <v>33</v>
      </c>
      <c r="J78" s="205" t="str">
        <f>E23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205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7"/>
      <c r="C81" s="208" t="s">
        <v>136</v>
      </c>
      <c r="D81" s="209" t="s">
        <v>56</v>
      </c>
      <c r="E81" s="209" t="s">
        <v>52</v>
      </c>
      <c r="F81" s="209" t="s">
        <v>137</v>
      </c>
      <c r="G81" s="209" t="s">
        <v>138</v>
      </c>
      <c r="H81" s="209" t="s">
        <v>139</v>
      </c>
      <c r="I81" s="210" t="s">
        <v>140</v>
      </c>
      <c r="J81" s="209" t="s">
        <v>122</v>
      </c>
      <c r="K81" s="211" t="s">
        <v>141</v>
      </c>
      <c r="L81" s="212"/>
      <c r="M81" s="102" t="s">
        <v>142</v>
      </c>
      <c r="N81" s="103" t="s">
        <v>41</v>
      </c>
      <c r="O81" s="103" t="s">
        <v>143</v>
      </c>
      <c r="P81" s="103" t="s">
        <v>144</v>
      </c>
      <c r="Q81" s="103" t="s">
        <v>145</v>
      </c>
      <c r="R81" s="103" t="s">
        <v>146</v>
      </c>
      <c r="S81" s="103" t="s">
        <v>147</v>
      </c>
      <c r="T81" s="104" t="s">
        <v>148</v>
      </c>
    </row>
    <row r="82" spans="2:63" s="1" customFormat="1" ht="29.25" customHeight="1">
      <c r="B82" s="46"/>
      <c r="C82" s="108" t="s">
        <v>123</v>
      </c>
      <c r="D82" s="74"/>
      <c r="E82" s="74"/>
      <c r="F82" s="74"/>
      <c r="G82" s="74"/>
      <c r="H82" s="74"/>
      <c r="I82" s="203"/>
      <c r="J82" s="213">
        <f>BK82</f>
        <v>0</v>
      </c>
      <c r="K82" s="74"/>
      <c r="L82" s="72"/>
      <c r="M82" s="105"/>
      <c r="N82" s="106"/>
      <c r="O82" s="106"/>
      <c r="P82" s="214">
        <f>SUM(P83:P194)</f>
        <v>0</v>
      </c>
      <c r="Q82" s="106"/>
      <c r="R82" s="214">
        <f>SUM(R83:R194)</f>
        <v>0</v>
      </c>
      <c r="S82" s="106"/>
      <c r="T82" s="215">
        <f>SUM(T83:T194)</f>
        <v>0</v>
      </c>
      <c r="AT82" s="24" t="s">
        <v>70</v>
      </c>
      <c r="AU82" s="24" t="s">
        <v>124</v>
      </c>
      <c r="BK82" s="216">
        <f>SUM(BK83:BK194)</f>
        <v>0</v>
      </c>
    </row>
    <row r="83" spans="2:65" s="1" customFormat="1" ht="16.5" customHeight="1">
      <c r="B83" s="46"/>
      <c r="C83" s="233" t="s">
        <v>79</v>
      </c>
      <c r="D83" s="233" t="s">
        <v>153</v>
      </c>
      <c r="E83" s="234" t="s">
        <v>210</v>
      </c>
      <c r="F83" s="235" t="s">
        <v>686</v>
      </c>
      <c r="G83" s="236" t="s">
        <v>687</v>
      </c>
      <c r="H83" s="237">
        <v>2</v>
      </c>
      <c r="I83" s="238"/>
      <c r="J83" s="239">
        <f>ROUND(I83*H83,2)</f>
        <v>0</v>
      </c>
      <c r="K83" s="235" t="s">
        <v>21</v>
      </c>
      <c r="L83" s="72"/>
      <c r="M83" s="240" t="s">
        <v>21</v>
      </c>
      <c r="N83" s="241" t="s">
        <v>42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71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79</v>
      </c>
      <c r="BK83" s="244">
        <f>ROUND(I83*H83,2)</f>
        <v>0</v>
      </c>
      <c r="BL83" s="24" t="s">
        <v>158</v>
      </c>
      <c r="BM83" s="24" t="s">
        <v>81</v>
      </c>
    </row>
    <row r="84" spans="2:65" s="1" customFormat="1" ht="16.5" customHeight="1">
      <c r="B84" s="46"/>
      <c r="C84" s="259" t="s">
        <v>81</v>
      </c>
      <c r="D84" s="259" t="s">
        <v>189</v>
      </c>
      <c r="E84" s="260" t="s">
        <v>968</v>
      </c>
      <c r="F84" s="261" t="s">
        <v>969</v>
      </c>
      <c r="G84" s="262" t="s">
        <v>687</v>
      </c>
      <c r="H84" s="263">
        <v>1</v>
      </c>
      <c r="I84" s="264"/>
      <c r="J84" s="265">
        <f>ROUND(I84*H84,2)</f>
        <v>0</v>
      </c>
      <c r="K84" s="261" t="s">
        <v>21</v>
      </c>
      <c r="L84" s="266"/>
      <c r="M84" s="267" t="s">
        <v>21</v>
      </c>
      <c r="N84" s="268" t="s">
        <v>42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193</v>
      </c>
      <c r="AT84" s="24" t="s">
        <v>189</v>
      </c>
      <c r="AU84" s="24" t="s">
        <v>71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79</v>
      </c>
      <c r="BK84" s="244">
        <f>ROUND(I84*H84,2)</f>
        <v>0</v>
      </c>
      <c r="BL84" s="24" t="s">
        <v>158</v>
      </c>
      <c r="BM84" s="24" t="s">
        <v>158</v>
      </c>
    </row>
    <row r="85" spans="2:65" s="1" customFormat="1" ht="16.5" customHeight="1">
      <c r="B85" s="46"/>
      <c r="C85" s="259" t="s">
        <v>168</v>
      </c>
      <c r="D85" s="259" t="s">
        <v>189</v>
      </c>
      <c r="E85" s="260" t="s">
        <v>1087</v>
      </c>
      <c r="F85" s="261" t="s">
        <v>1088</v>
      </c>
      <c r="G85" s="262" t="s">
        <v>687</v>
      </c>
      <c r="H85" s="263">
        <v>1</v>
      </c>
      <c r="I85" s="264"/>
      <c r="J85" s="265">
        <f>ROUND(I85*H85,2)</f>
        <v>0</v>
      </c>
      <c r="K85" s="261" t="s">
        <v>21</v>
      </c>
      <c r="L85" s="266"/>
      <c r="M85" s="267" t="s">
        <v>21</v>
      </c>
      <c r="N85" s="268" t="s">
        <v>42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193</v>
      </c>
      <c r="AT85" s="24" t="s">
        <v>189</v>
      </c>
      <c r="AU85" s="24" t="s">
        <v>71</v>
      </c>
      <c r="AY85" s="24" t="s">
        <v>151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79</v>
      </c>
      <c r="BK85" s="244">
        <f>ROUND(I85*H85,2)</f>
        <v>0</v>
      </c>
      <c r="BL85" s="24" t="s">
        <v>158</v>
      </c>
      <c r="BM85" s="24" t="s">
        <v>183</v>
      </c>
    </row>
    <row r="86" spans="2:65" s="1" customFormat="1" ht="16.5" customHeight="1">
      <c r="B86" s="46"/>
      <c r="C86" s="259" t="s">
        <v>158</v>
      </c>
      <c r="D86" s="259" t="s">
        <v>189</v>
      </c>
      <c r="E86" s="260" t="s">
        <v>1079</v>
      </c>
      <c r="F86" s="261" t="s">
        <v>1080</v>
      </c>
      <c r="G86" s="262" t="s">
        <v>687</v>
      </c>
      <c r="H86" s="263">
        <v>1</v>
      </c>
      <c r="I86" s="264"/>
      <c r="J86" s="265">
        <f>ROUND(I86*H86,2)</f>
        <v>0</v>
      </c>
      <c r="K86" s="261" t="s">
        <v>21</v>
      </c>
      <c r="L86" s="266"/>
      <c r="M86" s="267" t="s">
        <v>21</v>
      </c>
      <c r="N86" s="268" t="s">
        <v>42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193</v>
      </c>
      <c r="AT86" s="24" t="s">
        <v>189</v>
      </c>
      <c r="AU86" s="24" t="s">
        <v>71</v>
      </c>
      <c r="AY86" s="24" t="s">
        <v>151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79</v>
      </c>
      <c r="BK86" s="244">
        <f>ROUND(I86*H86,2)</f>
        <v>0</v>
      </c>
      <c r="BL86" s="24" t="s">
        <v>158</v>
      </c>
      <c r="BM86" s="24" t="s">
        <v>193</v>
      </c>
    </row>
    <row r="87" spans="2:65" s="1" customFormat="1" ht="16.5" customHeight="1">
      <c r="B87" s="46"/>
      <c r="C87" s="259" t="s">
        <v>179</v>
      </c>
      <c r="D87" s="259" t="s">
        <v>189</v>
      </c>
      <c r="E87" s="260" t="s">
        <v>1089</v>
      </c>
      <c r="F87" s="261" t="s">
        <v>1090</v>
      </c>
      <c r="G87" s="262" t="s">
        <v>687</v>
      </c>
      <c r="H87" s="263">
        <v>1</v>
      </c>
      <c r="I87" s="264"/>
      <c r="J87" s="265">
        <f>ROUND(I87*H87,2)</f>
        <v>0</v>
      </c>
      <c r="K87" s="261" t="s">
        <v>21</v>
      </c>
      <c r="L87" s="266"/>
      <c r="M87" s="267" t="s">
        <v>21</v>
      </c>
      <c r="N87" s="268" t="s">
        <v>42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193</v>
      </c>
      <c r="AT87" s="24" t="s">
        <v>189</v>
      </c>
      <c r="AU87" s="24" t="s">
        <v>71</v>
      </c>
      <c r="AY87" s="24" t="s">
        <v>151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79</v>
      </c>
      <c r="BK87" s="244">
        <f>ROUND(I87*H87,2)</f>
        <v>0</v>
      </c>
      <c r="BL87" s="24" t="s">
        <v>158</v>
      </c>
      <c r="BM87" s="24" t="s">
        <v>204</v>
      </c>
    </row>
    <row r="88" spans="2:65" s="1" customFormat="1" ht="16.5" customHeight="1">
      <c r="B88" s="46"/>
      <c r="C88" s="233" t="s">
        <v>183</v>
      </c>
      <c r="D88" s="233" t="s">
        <v>153</v>
      </c>
      <c r="E88" s="234" t="s">
        <v>81</v>
      </c>
      <c r="F88" s="235" t="s">
        <v>690</v>
      </c>
      <c r="G88" s="236" t="s">
        <v>687</v>
      </c>
      <c r="H88" s="237">
        <v>2</v>
      </c>
      <c r="I88" s="238"/>
      <c r="J88" s="239">
        <f>ROUND(I88*H88,2)</f>
        <v>0</v>
      </c>
      <c r="K88" s="235" t="s">
        <v>21</v>
      </c>
      <c r="L88" s="72"/>
      <c r="M88" s="240" t="s">
        <v>21</v>
      </c>
      <c r="N88" s="241" t="s">
        <v>42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158</v>
      </c>
      <c r="AT88" s="24" t="s">
        <v>153</v>
      </c>
      <c r="AU88" s="24" t="s">
        <v>71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79</v>
      </c>
      <c r="BK88" s="244">
        <f>ROUND(I88*H88,2)</f>
        <v>0</v>
      </c>
      <c r="BL88" s="24" t="s">
        <v>158</v>
      </c>
      <c r="BM88" s="24" t="s">
        <v>214</v>
      </c>
    </row>
    <row r="89" spans="2:65" s="1" customFormat="1" ht="16.5" customHeight="1">
      <c r="B89" s="46"/>
      <c r="C89" s="233" t="s">
        <v>188</v>
      </c>
      <c r="D89" s="233" t="s">
        <v>153</v>
      </c>
      <c r="E89" s="234" t="s">
        <v>691</v>
      </c>
      <c r="F89" s="235" t="s">
        <v>692</v>
      </c>
      <c r="G89" s="236" t="s">
        <v>693</v>
      </c>
      <c r="H89" s="237">
        <v>10</v>
      </c>
      <c r="I89" s="238"/>
      <c r="J89" s="239">
        <f>ROUND(I89*H89,2)</f>
        <v>0</v>
      </c>
      <c r="K89" s="235" t="s">
        <v>21</v>
      </c>
      <c r="L89" s="72"/>
      <c r="M89" s="240" t="s">
        <v>21</v>
      </c>
      <c r="N89" s="241" t="s">
        <v>42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71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79</v>
      </c>
      <c r="BK89" s="244">
        <f>ROUND(I89*H89,2)</f>
        <v>0</v>
      </c>
      <c r="BL89" s="24" t="s">
        <v>158</v>
      </c>
      <c r="BM89" s="24" t="s">
        <v>224</v>
      </c>
    </row>
    <row r="90" spans="2:65" s="1" customFormat="1" ht="16.5" customHeight="1">
      <c r="B90" s="46"/>
      <c r="C90" s="233" t="s">
        <v>193</v>
      </c>
      <c r="D90" s="233" t="s">
        <v>153</v>
      </c>
      <c r="E90" s="234" t="s">
        <v>694</v>
      </c>
      <c r="F90" s="235" t="s">
        <v>695</v>
      </c>
      <c r="G90" s="236" t="s">
        <v>693</v>
      </c>
      <c r="H90" s="237">
        <v>10</v>
      </c>
      <c r="I90" s="238"/>
      <c r="J90" s="239">
        <f>ROUND(I90*H90,2)</f>
        <v>0</v>
      </c>
      <c r="K90" s="235" t="s">
        <v>21</v>
      </c>
      <c r="L90" s="72"/>
      <c r="M90" s="240" t="s">
        <v>21</v>
      </c>
      <c r="N90" s="241" t="s">
        <v>42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158</v>
      </c>
      <c r="AT90" s="24" t="s">
        <v>153</v>
      </c>
      <c r="AU90" s="24" t="s">
        <v>71</v>
      </c>
      <c r="AY90" s="24" t="s">
        <v>151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79</v>
      </c>
      <c r="BK90" s="244">
        <f>ROUND(I90*H90,2)</f>
        <v>0</v>
      </c>
      <c r="BL90" s="24" t="s">
        <v>158</v>
      </c>
      <c r="BM90" s="24" t="s">
        <v>232</v>
      </c>
    </row>
    <row r="91" spans="2:65" s="1" customFormat="1" ht="16.5" customHeight="1">
      <c r="B91" s="46"/>
      <c r="C91" s="259" t="s">
        <v>199</v>
      </c>
      <c r="D91" s="259" t="s">
        <v>189</v>
      </c>
      <c r="E91" s="260" t="s">
        <v>696</v>
      </c>
      <c r="F91" s="261" t="s">
        <v>697</v>
      </c>
      <c r="G91" s="262" t="s">
        <v>698</v>
      </c>
      <c r="H91" s="263">
        <v>42.2</v>
      </c>
      <c r="I91" s="264"/>
      <c r="J91" s="265">
        <f>ROUND(I91*H91,2)</f>
        <v>0</v>
      </c>
      <c r="K91" s="261" t="s">
        <v>21</v>
      </c>
      <c r="L91" s="266"/>
      <c r="M91" s="267" t="s">
        <v>21</v>
      </c>
      <c r="N91" s="268" t="s">
        <v>42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193</v>
      </c>
      <c r="AT91" s="24" t="s">
        <v>189</v>
      </c>
      <c r="AU91" s="24" t="s">
        <v>71</v>
      </c>
      <c r="AY91" s="24" t="s">
        <v>151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79</v>
      </c>
      <c r="BK91" s="244">
        <f>ROUND(I91*H91,2)</f>
        <v>0</v>
      </c>
      <c r="BL91" s="24" t="s">
        <v>158</v>
      </c>
      <c r="BM91" s="24" t="s">
        <v>240</v>
      </c>
    </row>
    <row r="92" spans="2:51" s="12" customFormat="1" ht="13.5">
      <c r="B92" s="248"/>
      <c r="C92" s="249"/>
      <c r="D92" s="245" t="s">
        <v>162</v>
      </c>
      <c r="E92" s="250" t="s">
        <v>21</v>
      </c>
      <c r="F92" s="251" t="s">
        <v>1091</v>
      </c>
      <c r="G92" s="249"/>
      <c r="H92" s="252">
        <v>42.2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162</v>
      </c>
      <c r="AU92" s="258" t="s">
        <v>71</v>
      </c>
      <c r="AV92" s="12" t="s">
        <v>81</v>
      </c>
      <c r="AW92" s="12" t="s">
        <v>35</v>
      </c>
      <c r="AX92" s="12" t="s">
        <v>71</v>
      </c>
      <c r="AY92" s="258" t="s">
        <v>151</v>
      </c>
    </row>
    <row r="93" spans="2:51" s="14" customFormat="1" ht="13.5">
      <c r="B93" s="283"/>
      <c r="C93" s="284"/>
      <c r="D93" s="245" t="s">
        <v>162</v>
      </c>
      <c r="E93" s="285" t="s">
        <v>21</v>
      </c>
      <c r="F93" s="286" t="s">
        <v>430</v>
      </c>
      <c r="G93" s="284"/>
      <c r="H93" s="287">
        <v>42.2</v>
      </c>
      <c r="I93" s="288"/>
      <c r="J93" s="284"/>
      <c r="K93" s="284"/>
      <c r="L93" s="289"/>
      <c r="M93" s="290"/>
      <c r="N93" s="291"/>
      <c r="O93" s="291"/>
      <c r="P93" s="291"/>
      <c r="Q93" s="291"/>
      <c r="R93" s="291"/>
      <c r="S93" s="291"/>
      <c r="T93" s="292"/>
      <c r="AT93" s="293" t="s">
        <v>162</v>
      </c>
      <c r="AU93" s="293" t="s">
        <v>71</v>
      </c>
      <c r="AV93" s="14" t="s">
        <v>158</v>
      </c>
      <c r="AW93" s="14" t="s">
        <v>35</v>
      </c>
      <c r="AX93" s="14" t="s">
        <v>79</v>
      </c>
      <c r="AY93" s="293" t="s">
        <v>151</v>
      </c>
    </row>
    <row r="94" spans="2:65" s="1" customFormat="1" ht="16.5" customHeight="1">
      <c r="B94" s="46"/>
      <c r="C94" s="259" t="s">
        <v>204</v>
      </c>
      <c r="D94" s="259" t="s">
        <v>189</v>
      </c>
      <c r="E94" s="260" t="s">
        <v>700</v>
      </c>
      <c r="F94" s="261" t="s">
        <v>701</v>
      </c>
      <c r="G94" s="262" t="s">
        <v>698</v>
      </c>
      <c r="H94" s="263">
        <v>1281.2</v>
      </c>
      <c r="I94" s="264"/>
      <c r="J94" s="265">
        <f>ROUND(I94*H94,2)</f>
        <v>0</v>
      </c>
      <c r="K94" s="261" t="s">
        <v>21</v>
      </c>
      <c r="L94" s="266"/>
      <c r="M94" s="267" t="s">
        <v>21</v>
      </c>
      <c r="N94" s="268" t="s">
        <v>42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193</v>
      </c>
      <c r="AT94" s="24" t="s">
        <v>189</v>
      </c>
      <c r="AU94" s="24" t="s">
        <v>71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79</v>
      </c>
      <c r="BK94" s="244">
        <f>ROUND(I94*H94,2)</f>
        <v>0</v>
      </c>
      <c r="BL94" s="24" t="s">
        <v>158</v>
      </c>
      <c r="BM94" s="24" t="s">
        <v>249</v>
      </c>
    </row>
    <row r="95" spans="2:51" s="12" customFormat="1" ht="13.5">
      <c r="B95" s="248"/>
      <c r="C95" s="249"/>
      <c r="D95" s="245" t="s">
        <v>162</v>
      </c>
      <c r="E95" s="250" t="s">
        <v>21</v>
      </c>
      <c r="F95" s="251" t="s">
        <v>1092</v>
      </c>
      <c r="G95" s="249"/>
      <c r="H95" s="252">
        <v>1281.2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AT95" s="258" t="s">
        <v>162</v>
      </c>
      <c r="AU95" s="258" t="s">
        <v>71</v>
      </c>
      <c r="AV95" s="12" t="s">
        <v>81</v>
      </c>
      <c r="AW95" s="12" t="s">
        <v>35</v>
      </c>
      <c r="AX95" s="12" t="s">
        <v>71</v>
      </c>
      <c r="AY95" s="258" t="s">
        <v>151</v>
      </c>
    </row>
    <row r="96" spans="2:51" s="14" customFormat="1" ht="13.5">
      <c r="B96" s="283"/>
      <c r="C96" s="284"/>
      <c r="D96" s="245" t="s">
        <v>162</v>
      </c>
      <c r="E96" s="285" t="s">
        <v>21</v>
      </c>
      <c r="F96" s="286" t="s">
        <v>430</v>
      </c>
      <c r="G96" s="284"/>
      <c r="H96" s="287">
        <v>1281.2</v>
      </c>
      <c r="I96" s="288"/>
      <c r="J96" s="284"/>
      <c r="K96" s="284"/>
      <c r="L96" s="289"/>
      <c r="M96" s="290"/>
      <c r="N96" s="291"/>
      <c r="O96" s="291"/>
      <c r="P96" s="291"/>
      <c r="Q96" s="291"/>
      <c r="R96" s="291"/>
      <c r="S96" s="291"/>
      <c r="T96" s="292"/>
      <c r="AT96" s="293" t="s">
        <v>162</v>
      </c>
      <c r="AU96" s="293" t="s">
        <v>71</v>
      </c>
      <c r="AV96" s="14" t="s">
        <v>158</v>
      </c>
      <c r="AW96" s="14" t="s">
        <v>35</v>
      </c>
      <c r="AX96" s="14" t="s">
        <v>79</v>
      </c>
      <c r="AY96" s="293" t="s">
        <v>151</v>
      </c>
    </row>
    <row r="97" spans="2:65" s="1" customFormat="1" ht="16.5" customHeight="1">
      <c r="B97" s="46"/>
      <c r="C97" s="259" t="s">
        <v>210</v>
      </c>
      <c r="D97" s="259" t="s">
        <v>189</v>
      </c>
      <c r="E97" s="260" t="s">
        <v>703</v>
      </c>
      <c r="F97" s="261" t="s">
        <v>704</v>
      </c>
      <c r="G97" s="262" t="s">
        <v>698</v>
      </c>
      <c r="H97" s="263">
        <v>4328.1</v>
      </c>
      <c r="I97" s="264"/>
      <c r="J97" s="265">
        <f>ROUND(I97*H97,2)</f>
        <v>0</v>
      </c>
      <c r="K97" s="261" t="s">
        <v>21</v>
      </c>
      <c r="L97" s="266"/>
      <c r="M97" s="267" t="s">
        <v>21</v>
      </c>
      <c r="N97" s="268" t="s">
        <v>42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193</v>
      </c>
      <c r="AT97" s="24" t="s">
        <v>189</v>
      </c>
      <c r="AU97" s="24" t="s">
        <v>71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79</v>
      </c>
      <c r="BK97" s="244">
        <f>ROUND(I97*H97,2)</f>
        <v>0</v>
      </c>
      <c r="BL97" s="24" t="s">
        <v>158</v>
      </c>
      <c r="BM97" s="24" t="s">
        <v>258</v>
      </c>
    </row>
    <row r="98" spans="2:51" s="12" customFormat="1" ht="13.5">
      <c r="B98" s="248"/>
      <c r="C98" s="249"/>
      <c r="D98" s="245" t="s">
        <v>162</v>
      </c>
      <c r="E98" s="250" t="s">
        <v>21</v>
      </c>
      <c r="F98" s="251" t="s">
        <v>1093</v>
      </c>
      <c r="G98" s="249"/>
      <c r="H98" s="252">
        <v>4328.1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162</v>
      </c>
      <c r="AU98" s="258" t="s">
        <v>71</v>
      </c>
      <c r="AV98" s="12" t="s">
        <v>81</v>
      </c>
      <c r="AW98" s="12" t="s">
        <v>35</v>
      </c>
      <c r="AX98" s="12" t="s">
        <v>71</v>
      </c>
      <c r="AY98" s="258" t="s">
        <v>151</v>
      </c>
    </row>
    <row r="99" spans="2:51" s="14" customFormat="1" ht="13.5">
      <c r="B99" s="283"/>
      <c r="C99" s="284"/>
      <c r="D99" s="245" t="s">
        <v>162</v>
      </c>
      <c r="E99" s="285" t="s">
        <v>21</v>
      </c>
      <c r="F99" s="286" t="s">
        <v>430</v>
      </c>
      <c r="G99" s="284"/>
      <c r="H99" s="287">
        <v>4328.1</v>
      </c>
      <c r="I99" s="288"/>
      <c r="J99" s="284"/>
      <c r="K99" s="284"/>
      <c r="L99" s="289"/>
      <c r="M99" s="290"/>
      <c r="N99" s="291"/>
      <c r="O99" s="291"/>
      <c r="P99" s="291"/>
      <c r="Q99" s="291"/>
      <c r="R99" s="291"/>
      <c r="S99" s="291"/>
      <c r="T99" s="292"/>
      <c r="AT99" s="293" t="s">
        <v>162</v>
      </c>
      <c r="AU99" s="293" t="s">
        <v>71</v>
      </c>
      <c r="AV99" s="14" t="s">
        <v>158</v>
      </c>
      <c r="AW99" s="14" t="s">
        <v>35</v>
      </c>
      <c r="AX99" s="14" t="s">
        <v>79</v>
      </c>
      <c r="AY99" s="293" t="s">
        <v>151</v>
      </c>
    </row>
    <row r="100" spans="2:65" s="1" customFormat="1" ht="16.5" customHeight="1">
      <c r="B100" s="46"/>
      <c r="C100" s="259" t="s">
        <v>214</v>
      </c>
      <c r="D100" s="259" t="s">
        <v>189</v>
      </c>
      <c r="E100" s="260" t="s">
        <v>706</v>
      </c>
      <c r="F100" s="261" t="s">
        <v>707</v>
      </c>
      <c r="G100" s="262" t="s">
        <v>693</v>
      </c>
      <c r="H100" s="263">
        <v>1.5</v>
      </c>
      <c r="I100" s="264"/>
      <c r="J100" s="265">
        <f>ROUND(I100*H100,2)</f>
        <v>0</v>
      </c>
      <c r="K100" s="261" t="s">
        <v>21</v>
      </c>
      <c r="L100" s="266"/>
      <c r="M100" s="267" t="s">
        <v>21</v>
      </c>
      <c r="N100" s="268" t="s">
        <v>42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193</v>
      </c>
      <c r="AT100" s="24" t="s">
        <v>189</v>
      </c>
      <c r="AU100" s="24" t="s">
        <v>71</v>
      </c>
      <c r="AY100" s="24" t="s">
        <v>151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79</v>
      </c>
      <c r="BK100" s="244">
        <f>ROUND(I100*H100,2)</f>
        <v>0</v>
      </c>
      <c r="BL100" s="24" t="s">
        <v>158</v>
      </c>
      <c r="BM100" s="24" t="s">
        <v>268</v>
      </c>
    </row>
    <row r="101" spans="2:51" s="12" customFormat="1" ht="13.5">
      <c r="B101" s="248"/>
      <c r="C101" s="249"/>
      <c r="D101" s="245" t="s">
        <v>162</v>
      </c>
      <c r="E101" s="250" t="s">
        <v>21</v>
      </c>
      <c r="F101" s="251" t="s">
        <v>1094</v>
      </c>
      <c r="G101" s="249"/>
      <c r="H101" s="252">
        <v>1.5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162</v>
      </c>
      <c r="AU101" s="258" t="s">
        <v>71</v>
      </c>
      <c r="AV101" s="12" t="s">
        <v>81</v>
      </c>
      <c r="AW101" s="12" t="s">
        <v>35</v>
      </c>
      <c r="AX101" s="12" t="s">
        <v>71</v>
      </c>
      <c r="AY101" s="258" t="s">
        <v>151</v>
      </c>
    </row>
    <row r="102" spans="2:51" s="14" customFormat="1" ht="13.5">
      <c r="B102" s="283"/>
      <c r="C102" s="284"/>
      <c r="D102" s="245" t="s">
        <v>162</v>
      </c>
      <c r="E102" s="285" t="s">
        <v>21</v>
      </c>
      <c r="F102" s="286" t="s">
        <v>430</v>
      </c>
      <c r="G102" s="284"/>
      <c r="H102" s="287">
        <v>1.5</v>
      </c>
      <c r="I102" s="288"/>
      <c r="J102" s="284"/>
      <c r="K102" s="284"/>
      <c r="L102" s="289"/>
      <c r="M102" s="290"/>
      <c r="N102" s="291"/>
      <c r="O102" s="291"/>
      <c r="P102" s="291"/>
      <c r="Q102" s="291"/>
      <c r="R102" s="291"/>
      <c r="S102" s="291"/>
      <c r="T102" s="292"/>
      <c r="AT102" s="293" t="s">
        <v>162</v>
      </c>
      <c r="AU102" s="293" t="s">
        <v>71</v>
      </c>
      <c r="AV102" s="14" t="s">
        <v>158</v>
      </c>
      <c r="AW102" s="14" t="s">
        <v>35</v>
      </c>
      <c r="AX102" s="14" t="s">
        <v>79</v>
      </c>
      <c r="AY102" s="293" t="s">
        <v>151</v>
      </c>
    </row>
    <row r="103" spans="2:65" s="1" customFormat="1" ht="16.5" customHeight="1">
      <c r="B103" s="46"/>
      <c r="C103" s="233" t="s">
        <v>219</v>
      </c>
      <c r="D103" s="233" t="s">
        <v>153</v>
      </c>
      <c r="E103" s="234" t="s">
        <v>709</v>
      </c>
      <c r="F103" s="235" t="s">
        <v>710</v>
      </c>
      <c r="G103" s="236" t="s">
        <v>693</v>
      </c>
      <c r="H103" s="237">
        <v>10</v>
      </c>
      <c r="I103" s="238"/>
      <c r="J103" s="239">
        <f>ROUND(I103*H103,2)</f>
        <v>0</v>
      </c>
      <c r="K103" s="235" t="s">
        <v>21</v>
      </c>
      <c r="L103" s="72"/>
      <c r="M103" s="240" t="s">
        <v>21</v>
      </c>
      <c r="N103" s="241" t="s">
        <v>42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158</v>
      </c>
      <c r="AT103" s="24" t="s">
        <v>153</v>
      </c>
      <c r="AU103" s="24" t="s">
        <v>71</v>
      </c>
      <c r="AY103" s="24" t="s">
        <v>151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79</v>
      </c>
      <c r="BK103" s="244">
        <f>ROUND(I103*H103,2)</f>
        <v>0</v>
      </c>
      <c r="BL103" s="24" t="s">
        <v>158</v>
      </c>
      <c r="BM103" s="24" t="s">
        <v>278</v>
      </c>
    </row>
    <row r="104" spans="2:65" s="1" customFormat="1" ht="16.5" customHeight="1">
      <c r="B104" s="46"/>
      <c r="C104" s="233" t="s">
        <v>224</v>
      </c>
      <c r="D104" s="233" t="s">
        <v>153</v>
      </c>
      <c r="E104" s="234" t="s">
        <v>168</v>
      </c>
      <c r="F104" s="235" t="s">
        <v>714</v>
      </c>
      <c r="G104" s="236" t="s">
        <v>687</v>
      </c>
      <c r="H104" s="237">
        <v>2</v>
      </c>
      <c r="I104" s="238"/>
      <c r="J104" s="239">
        <f>ROUND(I104*H104,2)</f>
        <v>0</v>
      </c>
      <c r="K104" s="235" t="s">
        <v>21</v>
      </c>
      <c r="L104" s="72"/>
      <c r="M104" s="240" t="s">
        <v>21</v>
      </c>
      <c r="N104" s="241" t="s">
        <v>42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158</v>
      </c>
      <c r="AT104" s="24" t="s">
        <v>153</v>
      </c>
      <c r="AU104" s="24" t="s">
        <v>71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79</v>
      </c>
      <c r="BK104" s="244">
        <f>ROUND(I104*H104,2)</f>
        <v>0</v>
      </c>
      <c r="BL104" s="24" t="s">
        <v>158</v>
      </c>
      <c r="BM104" s="24" t="s">
        <v>287</v>
      </c>
    </row>
    <row r="105" spans="2:65" s="1" customFormat="1" ht="16.5" customHeight="1">
      <c r="B105" s="46"/>
      <c r="C105" s="233" t="s">
        <v>10</v>
      </c>
      <c r="D105" s="233" t="s">
        <v>153</v>
      </c>
      <c r="E105" s="234" t="s">
        <v>158</v>
      </c>
      <c r="F105" s="235" t="s">
        <v>715</v>
      </c>
      <c r="G105" s="236" t="s">
        <v>189</v>
      </c>
      <c r="H105" s="237">
        <v>50</v>
      </c>
      <c r="I105" s="238"/>
      <c r="J105" s="239">
        <f>ROUND(I105*H105,2)</f>
        <v>0</v>
      </c>
      <c r="K105" s="235" t="s">
        <v>21</v>
      </c>
      <c r="L105" s="72"/>
      <c r="M105" s="240" t="s">
        <v>21</v>
      </c>
      <c r="N105" s="241" t="s">
        <v>42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158</v>
      </c>
      <c r="AT105" s="24" t="s">
        <v>153</v>
      </c>
      <c r="AU105" s="24" t="s">
        <v>71</v>
      </c>
      <c r="AY105" s="24" t="s">
        <v>151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79</v>
      </c>
      <c r="BK105" s="244">
        <f>ROUND(I105*H105,2)</f>
        <v>0</v>
      </c>
      <c r="BL105" s="24" t="s">
        <v>158</v>
      </c>
      <c r="BM105" s="24" t="s">
        <v>295</v>
      </c>
    </row>
    <row r="106" spans="2:65" s="1" customFormat="1" ht="16.5" customHeight="1">
      <c r="B106" s="46"/>
      <c r="C106" s="233" t="s">
        <v>232</v>
      </c>
      <c r="D106" s="233" t="s">
        <v>153</v>
      </c>
      <c r="E106" s="234" t="s">
        <v>716</v>
      </c>
      <c r="F106" s="235" t="s">
        <v>717</v>
      </c>
      <c r="G106" s="236" t="s">
        <v>189</v>
      </c>
      <c r="H106" s="237">
        <v>20</v>
      </c>
      <c r="I106" s="238"/>
      <c r="J106" s="239">
        <f>ROUND(I106*H106,2)</f>
        <v>0</v>
      </c>
      <c r="K106" s="235" t="s">
        <v>21</v>
      </c>
      <c r="L106" s="72"/>
      <c r="M106" s="240" t="s">
        <v>21</v>
      </c>
      <c r="N106" s="241" t="s">
        <v>42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158</v>
      </c>
      <c r="AT106" s="24" t="s">
        <v>153</v>
      </c>
      <c r="AU106" s="24" t="s">
        <v>71</v>
      </c>
      <c r="AY106" s="24" t="s">
        <v>151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79</v>
      </c>
      <c r="BK106" s="244">
        <f>ROUND(I106*H106,2)</f>
        <v>0</v>
      </c>
      <c r="BL106" s="24" t="s">
        <v>158</v>
      </c>
      <c r="BM106" s="24" t="s">
        <v>309</v>
      </c>
    </row>
    <row r="107" spans="2:65" s="1" customFormat="1" ht="16.5" customHeight="1">
      <c r="B107" s="46"/>
      <c r="C107" s="259" t="s">
        <v>236</v>
      </c>
      <c r="D107" s="259" t="s">
        <v>189</v>
      </c>
      <c r="E107" s="260" t="s">
        <v>718</v>
      </c>
      <c r="F107" s="261" t="s">
        <v>719</v>
      </c>
      <c r="G107" s="262" t="s">
        <v>189</v>
      </c>
      <c r="H107" s="263">
        <v>21</v>
      </c>
      <c r="I107" s="264"/>
      <c r="J107" s="265">
        <f>ROUND(I107*H107,2)</f>
        <v>0</v>
      </c>
      <c r="K107" s="261" t="s">
        <v>21</v>
      </c>
      <c r="L107" s="266"/>
      <c r="M107" s="267" t="s">
        <v>21</v>
      </c>
      <c r="N107" s="268" t="s">
        <v>42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193</v>
      </c>
      <c r="AT107" s="24" t="s">
        <v>189</v>
      </c>
      <c r="AU107" s="24" t="s">
        <v>71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79</v>
      </c>
      <c r="BK107" s="244">
        <f>ROUND(I107*H107,2)</f>
        <v>0</v>
      </c>
      <c r="BL107" s="24" t="s">
        <v>158</v>
      </c>
      <c r="BM107" s="24" t="s">
        <v>324</v>
      </c>
    </row>
    <row r="108" spans="2:51" s="12" customFormat="1" ht="13.5">
      <c r="B108" s="248"/>
      <c r="C108" s="249"/>
      <c r="D108" s="245" t="s">
        <v>162</v>
      </c>
      <c r="E108" s="250" t="s">
        <v>21</v>
      </c>
      <c r="F108" s="251" t="s">
        <v>885</v>
      </c>
      <c r="G108" s="249"/>
      <c r="H108" s="252">
        <v>21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162</v>
      </c>
      <c r="AU108" s="258" t="s">
        <v>71</v>
      </c>
      <c r="AV108" s="12" t="s">
        <v>81</v>
      </c>
      <c r="AW108" s="12" t="s">
        <v>35</v>
      </c>
      <c r="AX108" s="12" t="s">
        <v>71</v>
      </c>
      <c r="AY108" s="258" t="s">
        <v>151</v>
      </c>
    </row>
    <row r="109" spans="2:51" s="14" customFormat="1" ht="13.5">
      <c r="B109" s="283"/>
      <c r="C109" s="284"/>
      <c r="D109" s="245" t="s">
        <v>162</v>
      </c>
      <c r="E109" s="285" t="s">
        <v>21</v>
      </c>
      <c r="F109" s="286" t="s">
        <v>430</v>
      </c>
      <c r="G109" s="284"/>
      <c r="H109" s="287">
        <v>21</v>
      </c>
      <c r="I109" s="288"/>
      <c r="J109" s="284"/>
      <c r="K109" s="284"/>
      <c r="L109" s="289"/>
      <c r="M109" s="290"/>
      <c r="N109" s="291"/>
      <c r="O109" s="291"/>
      <c r="P109" s="291"/>
      <c r="Q109" s="291"/>
      <c r="R109" s="291"/>
      <c r="S109" s="291"/>
      <c r="T109" s="292"/>
      <c r="AT109" s="293" t="s">
        <v>162</v>
      </c>
      <c r="AU109" s="293" t="s">
        <v>71</v>
      </c>
      <c r="AV109" s="14" t="s">
        <v>158</v>
      </c>
      <c r="AW109" s="14" t="s">
        <v>35</v>
      </c>
      <c r="AX109" s="14" t="s">
        <v>79</v>
      </c>
      <c r="AY109" s="293" t="s">
        <v>151</v>
      </c>
    </row>
    <row r="110" spans="2:65" s="1" customFormat="1" ht="16.5" customHeight="1">
      <c r="B110" s="46"/>
      <c r="C110" s="233" t="s">
        <v>240</v>
      </c>
      <c r="D110" s="233" t="s">
        <v>153</v>
      </c>
      <c r="E110" s="234" t="s">
        <v>721</v>
      </c>
      <c r="F110" s="235" t="s">
        <v>722</v>
      </c>
      <c r="G110" s="236" t="s">
        <v>687</v>
      </c>
      <c r="H110" s="237">
        <v>15</v>
      </c>
      <c r="I110" s="238"/>
      <c r="J110" s="239">
        <f>ROUND(I110*H110,2)</f>
        <v>0</v>
      </c>
      <c r="K110" s="235" t="s">
        <v>21</v>
      </c>
      <c r="L110" s="72"/>
      <c r="M110" s="240" t="s">
        <v>21</v>
      </c>
      <c r="N110" s="241" t="s">
        <v>42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158</v>
      </c>
      <c r="AT110" s="24" t="s">
        <v>153</v>
      </c>
      <c r="AU110" s="24" t="s">
        <v>71</v>
      </c>
      <c r="AY110" s="24" t="s">
        <v>151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79</v>
      </c>
      <c r="BK110" s="244">
        <f>ROUND(I110*H110,2)</f>
        <v>0</v>
      </c>
      <c r="BL110" s="24" t="s">
        <v>158</v>
      </c>
      <c r="BM110" s="24" t="s">
        <v>333</v>
      </c>
    </row>
    <row r="111" spans="2:65" s="1" customFormat="1" ht="16.5" customHeight="1">
      <c r="B111" s="46"/>
      <c r="C111" s="233" t="s">
        <v>244</v>
      </c>
      <c r="D111" s="233" t="s">
        <v>153</v>
      </c>
      <c r="E111" s="234" t="s">
        <v>723</v>
      </c>
      <c r="F111" s="235" t="s">
        <v>724</v>
      </c>
      <c r="G111" s="236" t="s">
        <v>687</v>
      </c>
      <c r="H111" s="237">
        <v>40</v>
      </c>
      <c r="I111" s="238"/>
      <c r="J111" s="239">
        <f>ROUND(I111*H111,2)</f>
        <v>0</v>
      </c>
      <c r="K111" s="235" t="s">
        <v>21</v>
      </c>
      <c r="L111" s="72"/>
      <c r="M111" s="240" t="s">
        <v>21</v>
      </c>
      <c r="N111" s="241" t="s">
        <v>42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158</v>
      </c>
      <c r="AT111" s="24" t="s">
        <v>153</v>
      </c>
      <c r="AU111" s="24" t="s">
        <v>71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79</v>
      </c>
      <c r="BK111" s="244">
        <f>ROUND(I111*H111,2)</f>
        <v>0</v>
      </c>
      <c r="BL111" s="24" t="s">
        <v>158</v>
      </c>
      <c r="BM111" s="24" t="s">
        <v>343</v>
      </c>
    </row>
    <row r="112" spans="2:65" s="1" customFormat="1" ht="16.5" customHeight="1">
      <c r="B112" s="46"/>
      <c r="C112" s="233" t="s">
        <v>249</v>
      </c>
      <c r="D112" s="233" t="s">
        <v>153</v>
      </c>
      <c r="E112" s="234" t="s">
        <v>725</v>
      </c>
      <c r="F112" s="235" t="s">
        <v>726</v>
      </c>
      <c r="G112" s="236" t="s">
        <v>727</v>
      </c>
      <c r="H112" s="237">
        <v>0.5</v>
      </c>
      <c r="I112" s="238"/>
      <c r="J112" s="239">
        <f>ROUND(I112*H112,2)</f>
        <v>0</v>
      </c>
      <c r="K112" s="235" t="s">
        <v>21</v>
      </c>
      <c r="L112" s="72"/>
      <c r="M112" s="240" t="s">
        <v>21</v>
      </c>
      <c r="N112" s="241" t="s">
        <v>42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158</v>
      </c>
      <c r="AT112" s="24" t="s">
        <v>153</v>
      </c>
      <c r="AU112" s="24" t="s">
        <v>71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79</v>
      </c>
      <c r="BK112" s="244">
        <f>ROUND(I112*H112,2)</f>
        <v>0</v>
      </c>
      <c r="BL112" s="24" t="s">
        <v>158</v>
      </c>
      <c r="BM112" s="24" t="s">
        <v>498</v>
      </c>
    </row>
    <row r="113" spans="2:65" s="1" customFormat="1" ht="16.5" customHeight="1">
      <c r="B113" s="46"/>
      <c r="C113" s="259" t="s">
        <v>9</v>
      </c>
      <c r="D113" s="259" t="s">
        <v>189</v>
      </c>
      <c r="E113" s="260" t="s">
        <v>730</v>
      </c>
      <c r="F113" s="261" t="s">
        <v>731</v>
      </c>
      <c r="G113" s="262" t="s">
        <v>687</v>
      </c>
      <c r="H113" s="263">
        <v>2</v>
      </c>
      <c r="I113" s="264"/>
      <c r="J113" s="265">
        <f>ROUND(I113*H113,2)</f>
        <v>0</v>
      </c>
      <c r="K113" s="261" t="s">
        <v>21</v>
      </c>
      <c r="L113" s="266"/>
      <c r="M113" s="267" t="s">
        <v>21</v>
      </c>
      <c r="N113" s="268" t="s">
        <v>42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193</v>
      </c>
      <c r="AT113" s="24" t="s">
        <v>189</v>
      </c>
      <c r="AU113" s="24" t="s">
        <v>71</v>
      </c>
      <c r="AY113" s="24" t="s">
        <v>151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79</v>
      </c>
      <c r="BK113" s="244">
        <f>ROUND(I113*H113,2)</f>
        <v>0</v>
      </c>
      <c r="BL113" s="24" t="s">
        <v>158</v>
      </c>
      <c r="BM113" s="24" t="s">
        <v>506</v>
      </c>
    </row>
    <row r="114" spans="2:65" s="1" customFormat="1" ht="16.5" customHeight="1">
      <c r="B114" s="46"/>
      <c r="C114" s="233" t="s">
        <v>258</v>
      </c>
      <c r="D114" s="233" t="s">
        <v>153</v>
      </c>
      <c r="E114" s="234" t="s">
        <v>711</v>
      </c>
      <c r="F114" s="235" t="s">
        <v>712</v>
      </c>
      <c r="G114" s="236" t="s">
        <v>693</v>
      </c>
      <c r="H114" s="237">
        <v>10</v>
      </c>
      <c r="I114" s="238"/>
      <c r="J114" s="239">
        <f>ROUND(I114*H114,2)</f>
        <v>0</v>
      </c>
      <c r="K114" s="235" t="s">
        <v>21</v>
      </c>
      <c r="L114" s="72"/>
      <c r="M114" s="240" t="s">
        <v>21</v>
      </c>
      <c r="N114" s="241" t="s">
        <v>42</v>
      </c>
      <c r="O114" s="47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AR114" s="24" t="s">
        <v>158</v>
      </c>
      <c r="AT114" s="24" t="s">
        <v>153</v>
      </c>
      <c r="AU114" s="24" t="s">
        <v>71</v>
      </c>
      <c r="AY114" s="24" t="s">
        <v>151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79</v>
      </c>
      <c r="BK114" s="244">
        <f>ROUND(I114*H114,2)</f>
        <v>0</v>
      </c>
      <c r="BL114" s="24" t="s">
        <v>158</v>
      </c>
      <c r="BM114" s="24" t="s">
        <v>514</v>
      </c>
    </row>
    <row r="115" spans="2:65" s="1" customFormat="1" ht="16.5" customHeight="1">
      <c r="B115" s="46"/>
      <c r="C115" s="259" t="s">
        <v>263</v>
      </c>
      <c r="D115" s="259" t="s">
        <v>189</v>
      </c>
      <c r="E115" s="260" t="s">
        <v>696</v>
      </c>
      <c r="F115" s="261" t="s">
        <v>697</v>
      </c>
      <c r="G115" s="262" t="s">
        <v>698</v>
      </c>
      <c r="H115" s="263">
        <v>42.2</v>
      </c>
      <c r="I115" s="264"/>
      <c r="J115" s="265">
        <f>ROUND(I115*H115,2)</f>
        <v>0</v>
      </c>
      <c r="K115" s="261" t="s">
        <v>21</v>
      </c>
      <c r="L115" s="266"/>
      <c r="M115" s="267" t="s">
        <v>21</v>
      </c>
      <c r="N115" s="268" t="s">
        <v>42</v>
      </c>
      <c r="O115" s="47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4" t="s">
        <v>193</v>
      </c>
      <c r="AT115" s="24" t="s">
        <v>189</v>
      </c>
      <c r="AU115" s="24" t="s">
        <v>71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79</v>
      </c>
      <c r="BK115" s="244">
        <f>ROUND(I115*H115,2)</f>
        <v>0</v>
      </c>
      <c r="BL115" s="24" t="s">
        <v>158</v>
      </c>
      <c r="BM115" s="24" t="s">
        <v>522</v>
      </c>
    </row>
    <row r="116" spans="2:51" s="12" customFormat="1" ht="13.5">
      <c r="B116" s="248"/>
      <c r="C116" s="249"/>
      <c r="D116" s="245" t="s">
        <v>162</v>
      </c>
      <c r="E116" s="250" t="s">
        <v>21</v>
      </c>
      <c r="F116" s="251" t="s">
        <v>1091</v>
      </c>
      <c r="G116" s="249"/>
      <c r="H116" s="252">
        <v>42.2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162</v>
      </c>
      <c r="AU116" s="258" t="s">
        <v>71</v>
      </c>
      <c r="AV116" s="12" t="s">
        <v>81</v>
      </c>
      <c r="AW116" s="12" t="s">
        <v>35</v>
      </c>
      <c r="AX116" s="12" t="s">
        <v>71</v>
      </c>
      <c r="AY116" s="258" t="s">
        <v>151</v>
      </c>
    </row>
    <row r="117" spans="2:51" s="14" customFormat="1" ht="13.5">
      <c r="B117" s="283"/>
      <c r="C117" s="284"/>
      <c r="D117" s="245" t="s">
        <v>162</v>
      </c>
      <c r="E117" s="285" t="s">
        <v>21</v>
      </c>
      <c r="F117" s="286" t="s">
        <v>430</v>
      </c>
      <c r="G117" s="284"/>
      <c r="H117" s="287">
        <v>42.2</v>
      </c>
      <c r="I117" s="288"/>
      <c r="J117" s="284"/>
      <c r="K117" s="284"/>
      <c r="L117" s="289"/>
      <c r="M117" s="290"/>
      <c r="N117" s="291"/>
      <c r="O117" s="291"/>
      <c r="P117" s="291"/>
      <c r="Q117" s="291"/>
      <c r="R117" s="291"/>
      <c r="S117" s="291"/>
      <c r="T117" s="292"/>
      <c r="AT117" s="293" t="s">
        <v>162</v>
      </c>
      <c r="AU117" s="293" t="s">
        <v>71</v>
      </c>
      <c r="AV117" s="14" t="s">
        <v>158</v>
      </c>
      <c r="AW117" s="14" t="s">
        <v>35</v>
      </c>
      <c r="AX117" s="14" t="s">
        <v>79</v>
      </c>
      <c r="AY117" s="293" t="s">
        <v>151</v>
      </c>
    </row>
    <row r="118" spans="2:65" s="1" customFormat="1" ht="16.5" customHeight="1">
      <c r="B118" s="46"/>
      <c r="C118" s="259" t="s">
        <v>268</v>
      </c>
      <c r="D118" s="259" t="s">
        <v>189</v>
      </c>
      <c r="E118" s="260" t="s">
        <v>700</v>
      </c>
      <c r="F118" s="261" t="s">
        <v>701</v>
      </c>
      <c r="G118" s="262" t="s">
        <v>698</v>
      </c>
      <c r="H118" s="263">
        <v>800.3</v>
      </c>
      <c r="I118" s="264"/>
      <c r="J118" s="265">
        <f>ROUND(I118*H118,2)</f>
        <v>0</v>
      </c>
      <c r="K118" s="261" t="s">
        <v>21</v>
      </c>
      <c r="L118" s="266"/>
      <c r="M118" s="267" t="s">
        <v>21</v>
      </c>
      <c r="N118" s="268" t="s">
        <v>42</v>
      </c>
      <c r="O118" s="47"/>
      <c r="P118" s="242">
        <f>O118*H118</f>
        <v>0</v>
      </c>
      <c r="Q118" s="242">
        <v>0</v>
      </c>
      <c r="R118" s="242">
        <f>Q118*H118</f>
        <v>0</v>
      </c>
      <c r="S118" s="242">
        <v>0</v>
      </c>
      <c r="T118" s="243">
        <f>S118*H118</f>
        <v>0</v>
      </c>
      <c r="AR118" s="24" t="s">
        <v>193</v>
      </c>
      <c r="AT118" s="24" t="s">
        <v>189</v>
      </c>
      <c r="AU118" s="24" t="s">
        <v>71</v>
      </c>
      <c r="AY118" s="24" t="s">
        <v>151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79</v>
      </c>
      <c r="BK118" s="244">
        <f>ROUND(I118*H118,2)</f>
        <v>0</v>
      </c>
      <c r="BL118" s="24" t="s">
        <v>158</v>
      </c>
      <c r="BM118" s="24" t="s">
        <v>530</v>
      </c>
    </row>
    <row r="119" spans="2:51" s="12" customFormat="1" ht="13.5">
      <c r="B119" s="248"/>
      <c r="C119" s="249"/>
      <c r="D119" s="245" t="s">
        <v>162</v>
      </c>
      <c r="E119" s="250" t="s">
        <v>21</v>
      </c>
      <c r="F119" s="251" t="s">
        <v>1095</v>
      </c>
      <c r="G119" s="249"/>
      <c r="H119" s="252">
        <v>800.3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162</v>
      </c>
      <c r="AU119" s="258" t="s">
        <v>71</v>
      </c>
      <c r="AV119" s="12" t="s">
        <v>81</v>
      </c>
      <c r="AW119" s="12" t="s">
        <v>35</v>
      </c>
      <c r="AX119" s="12" t="s">
        <v>71</v>
      </c>
      <c r="AY119" s="258" t="s">
        <v>151</v>
      </c>
    </row>
    <row r="120" spans="2:51" s="14" customFormat="1" ht="13.5">
      <c r="B120" s="283"/>
      <c r="C120" s="284"/>
      <c r="D120" s="245" t="s">
        <v>162</v>
      </c>
      <c r="E120" s="285" t="s">
        <v>21</v>
      </c>
      <c r="F120" s="286" t="s">
        <v>430</v>
      </c>
      <c r="G120" s="284"/>
      <c r="H120" s="287">
        <v>800.3</v>
      </c>
      <c r="I120" s="288"/>
      <c r="J120" s="284"/>
      <c r="K120" s="284"/>
      <c r="L120" s="289"/>
      <c r="M120" s="290"/>
      <c r="N120" s="291"/>
      <c r="O120" s="291"/>
      <c r="P120" s="291"/>
      <c r="Q120" s="291"/>
      <c r="R120" s="291"/>
      <c r="S120" s="291"/>
      <c r="T120" s="292"/>
      <c r="AT120" s="293" t="s">
        <v>162</v>
      </c>
      <c r="AU120" s="293" t="s">
        <v>71</v>
      </c>
      <c r="AV120" s="14" t="s">
        <v>158</v>
      </c>
      <c r="AW120" s="14" t="s">
        <v>35</v>
      </c>
      <c r="AX120" s="14" t="s">
        <v>79</v>
      </c>
      <c r="AY120" s="293" t="s">
        <v>151</v>
      </c>
    </row>
    <row r="121" spans="2:65" s="1" customFormat="1" ht="16.5" customHeight="1">
      <c r="B121" s="46"/>
      <c r="C121" s="259" t="s">
        <v>273</v>
      </c>
      <c r="D121" s="259" t="s">
        <v>189</v>
      </c>
      <c r="E121" s="260" t="s">
        <v>706</v>
      </c>
      <c r="F121" s="261" t="s">
        <v>707</v>
      </c>
      <c r="G121" s="262" t="s">
        <v>693</v>
      </c>
      <c r="H121" s="263">
        <v>1.5</v>
      </c>
      <c r="I121" s="264"/>
      <c r="J121" s="265">
        <f>ROUND(I121*H121,2)</f>
        <v>0</v>
      </c>
      <c r="K121" s="261" t="s">
        <v>21</v>
      </c>
      <c r="L121" s="266"/>
      <c r="M121" s="267" t="s">
        <v>21</v>
      </c>
      <c r="N121" s="268" t="s">
        <v>42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193</v>
      </c>
      <c r="AT121" s="24" t="s">
        <v>189</v>
      </c>
      <c r="AU121" s="24" t="s">
        <v>71</v>
      </c>
      <c r="AY121" s="24" t="s">
        <v>151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79</v>
      </c>
      <c r="BK121" s="244">
        <f>ROUND(I121*H121,2)</f>
        <v>0</v>
      </c>
      <c r="BL121" s="24" t="s">
        <v>158</v>
      </c>
      <c r="BM121" s="24" t="s">
        <v>538</v>
      </c>
    </row>
    <row r="122" spans="2:51" s="12" customFormat="1" ht="13.5">
      <c r="B122" s="248"/>
      <c r="C122" s="249"/>
      <c r="D122" s="245" t="s">
        <v>162</v>
      </c>
      <c r="E122" s="250" t="s">
        <v>21</v>
      </c>
      <c r="F122" s="251" t="s">
        <v>1094</v>
      </c>
      <c r="G122" s="249"/>
      <c r="H122" s="252">
        <v>1.5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162</v>
      </c>
      <c r="AU122" s="258" t="s">
        <v>71</v>
      </c>
      <c r="AV122" s="12" t="s">
        <v>81</v>
      </c>
      <c r="AW122" s="12" t="s">
        <v>35</v>
      </c>
      <c r="AX122" s="12" t="s">
        <v>71</v>
      </c>
      <c r="AY122" s="258" t="s">
        <v>151</v>
      </c>
    </row>
    <row r="123" spans="2:51" s="14" customFormat="1" ht="13.5">
      <c r="B123" s="283"/>
      <c r="C123" s="284"/>
      <c r="D123" s="245" t="s">
        <v>162</v>
      </c>
      <c r="E123" s="285" t="s">
        <v>21</v>
      </c>
      <c r="F123" s="286" t="s">
        <v>430</v>
      </c>
      <c r="G123" s="284"/>
      <c r="H123" s="287">
        <v>1.5</v>
      </c>
      <c r="I123" s="288"/>
      <c r="J123" s="284"/>
      <c r="K123" s="284"/>
      <c r="L123" s="289"/>
      <c r="M123" s="290"/>
      <c r="N123" s="291"/>
      <c r="O123" s="291"/>
      <c r="P123" s="291"/>
      <c r="Q123" s="291"/>
      <c r="R123" s="291"/>
      <c r="S123" s="291"/>
      <c r="T123" s="292"/>
      <c r="AT123" s="293" t="s">
        <v>162</v>
      </c>
      <c r="AU123" s="293" t="s">
        <v>71</v>
      </c>
      <c r="AV123" s="14" t="s">
        <v>158</v>
      </c>
      <c r="AW123" s="14" t="s">
        <v>35</v>
      </c>
      <c r="AX123" s="14" t="s">
        <v>79</v>
      </c>
      <c r="AY123" s="293" t="s">
        <v>151</v>
      </c>
    </row>
    <row r="124" spans="2:65" s="1" customFormat="1" ht="16.5" customHeight="1">
      <c r="B124" s="46"/>
      <c r="C124" s="259" t="s">
        <v>278</v>
      </c>
      <c r="D124" s="259" t="s">
        <v>189</v>
      </c>
      <c r="E124" s="260" t="s">
        <v>1096</v>
      </c>
      <c r="F124" s="261" t="s">
        <v>735</v>
      </c>
      <c r="G124" s="262" t="s">
        <v>687</v>
      </c>
      <c r="H124" s="263">
        <v>2</v>
      </c>
      <c r="I124" s="264"/>
      <c r="J124" s="265">
        <f>ROUND(I124*H124,2)</f>
        <v>0</v>
      </c>
      <c r="K124" s="261" t="s">
        <v>21</v>
      </c>
      <c r="L124" s="266"/>
      <c r="M124" s="267" t="s">
        <v>21</v>
      </c>
      <c r="N124" s="268" t="s">
        <v>42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193</v>
      </c>
      <c r="AT124" s="24" t="s">
        <v>189</v>
      </c>
      <c r="AU124" s="24" t="s">
        <v>71</v>
      </c>
      <c r="AY124" s="24" t="s">
        <v>151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79</v>
      </c>
      <c r="BK124" s="244">
        <f>ROUND(I124*H124,2)</f>
        <v>0</v>
      </c>
      <c r="BL124" s="24" t="s">
        <v>158</v>
      </c>
      <c r="BM124" s="24" t="s">
        <v>546</v>
      </c>
    </row>
    <row r="125" spans="2:47" s="1" customFormat="1" ht="13.5">
      <c r="B125" s="46"/>
      <c r="C125" s="74"/>
      <c r="D125" s="245" t="s">
        <v>160</v>
      </c>
      <c r="E125" s="74"/>
      <c r="F125" s="246" t="s">
        <v>1030</v>
      </c>
      <c r="G125" s="74"/>
      <c r="H125" s="74"/>
      <c r="I125" s="203"/>
      <c r="J125" s="74"/>
      <c r="K125" s="74"/>
      <c r="L125" s="72"/>
      <c r="M125" s="247"/>
      <c r="N125" s="47"/>
      <c r="O125" s="47"/>
      <c r="P125" s="47"/>
      <c r="Q125" s="47"/>
      <c r="R125" s="47"/>
      <c r="S125" s="47"/>
      <c r="T125" s="95"/>
      <c r="AT125" s="24" t="s">
        <v>160</v>
      </c>
      <c r="AU125" s="24" t="s">
        <v>71</v>
      </c>
    </row>
    <row r="126" spans="2:65" s="1" customFormat="1" ht="16.5" customHeight="1">
      <c r="B126" s="46"/>
      <c r="C126" s="233" t="s">
        <v>283</v>
      </c>
      <c r="D126" s="233" t="s">
        <v>153</v>
      </c>
      <c r="E126" s="234" t="s">
        <v>742</v>
      </c>
      <c r="F126" s="235" t="s">
        <v>743</v>
      </c>
      <c r="G126" s="236" t="s">
        <v>687</v>
      </c>
      <c r="H126" s="237">
        <v>10</v>
      </c>
      <c r="I126" s="238"/>
      <c r="J126" s="239">
        <f>ROUND(I126*H126,2)</f>
        <v>0</v>
      </c>
      <c r="K126" s="235" t="s">
        <v>21</v>
      </c>
      <c r="L126" s="72"/>
      <c r="M126" s="240" t="s">
        <v>21</v>
      </c>
      <c r="N126" s="241" t="s">
        <v>42</v>
      </c>
      <c r="O126" s="47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AR126" s="24" t="s">
        <v>158</v>
      </c>
      <c r="AT126" s="24" t="s">
        <v>153</v>
      </c>
      <c r="AU126" s="24" t="s">
        <v>71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79</v>
      </c>
      <c r="BK126" s="244">
        <f>ROUND(I126*H126,2)</f>
        <v>0</v>
      </c>
      <c r="BL126" s="24" t="s">
        <v>158</v>
      </c>
      <c r="BM126" s="24" t="s">
        <v>553</v>
      </c>
    </row>
    <row r="127" spans="2:65" s="1" customFormat="1" ht="16.5" customHeight="1">
      <c r="B127" s="46"/>
      <c r="C127" s="233" t="s">
        <v>287</v>
      </c>
      <c r="D127" s="233" t="s">
        <v>153</v>
      </c>
      <c r="E127" s="234" t="s">
        <v>744</v>
      </c>
      <c r="F127" s="235" t="s">
        <v>745</v>
      </c>
      <c r="G127" s="236" t="s">
        <v>727</v>
      </c>
      <c r="H127" s="237">
        <v>2.5</v>
      </c>
      <c r="I127" s="238"/>
      <c r="J127" s="239">
        <f>ROUND(I127*H127,2)</f>
        <v>0</v>
      </c>
      <c r="K127" s="235" t="s">
        <v>21</v>
      </c>
      <c r="L127" s="72"/>
      <c r="M127" s="240" t="s">
        <v>21</v>
      </c>
      <c r="N127" s="241" t="s">
        <v>42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158</v>
      </c>
      <c r="AT127" s="24" t="s">
        <v>153</v>
      </c>
      <c r="AU127" s="24" t="s">
        <v>71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79</v>
      </c>
      <c r="BK127" s="244">
        <f>ROUND(I127*H127,2)</f>
        <v>0</v>
      </c>
      <c r="BL127" s="24" t="s">
        <v>158</v>
      </c>
      <c r="BM127" s="24" t="s">
        <v>565</v>
      </c>
    </row>
    <row r="128" spans="2:65" s="1" customFormat="1" ht="16.5" customHeight="1">
      <c r="B128" s="46"/>
      <c r="C128" s="233" t="s">
        <v>291</v>
      </c>
      <c r="D128" s="233" t="s">
        <v>153</v>
      </c>
      <c r="E128" s="234" t="s">
        <v>746</v>
      </c>
      <c r="F128" s="235" t="s">
        <v>747</v>
      </c>
      <c r="G128" s="236" t="s">
        <v>189</v>
      </c>
      <c r="H128" s="237">
        <v>25</v>
      </c>
      <c r="I128" s="238"/>
      <c r="J128" s="239">
        <f>ROUND(I128*H128,2)</f>
        <v>0</v>
      </c>
      <c r="K128" s="235" t="s">
        <v>21</v>
      </c>
      <c r="L128" s="72"/>
      <c r="M128" s="240" t="s">
        <v>21</v>
      </c>
      <c r="N128" s="241" t="s">
        <v>42</v>
      </c>
      <c r="O128" s="47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AR128" s="24" t="s">
        <v>158</v>
      </c>
      <c r="AT128" s="24" t="s">
        <v>153</v>
      </c>
      <c r="AU128" s="24" t="s">
        <v>71</v>
      </c>
      <c r="AY128" s="24" t="s">
        <v>151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24" t="s">
        <v>79</v>
      </c>
      <c r="BK128" s="244">
        <f>ROUND(I128*H128,2)</f>
        <v>0</v>
      </c>
      <c r="BL128" s="24" t="s">
        <v>158</v>
      </c>
      <c r="BM128" s="24" t="s">
        <v>574</v>
      </c>
    </row>
    <row r="129" spans="2:65" s="1" customFormat="1" ht="16.5" customHeight="1">
      <c r="B129" s="46"/>
      <c r="C129" s="259" t="s">
        <v>295</v>
      </c>
      <c r="D129" s="259" t="s">
        <v>189</v>
      </c>
      <c r="E129" s="260" t="s">
        <v>748</v>
      </c>
      <c r="F129" s="261" t="s">
        <v>749</v>
      </c>
      <c r="G129" s="262" t="s">
        <v>189</v>
      </c>
      <c r="H129" s="263">
        <v>26.25</v>
      </c>
      <c r="I129" s="264"/>
      <c r="J129" s="265">
        <f>ROUND(I129*H129,2)</f>
        <v>0</v>
      </c>
      <c r="K129" s="261" t="s">
        <v>21</v>
      </c>
      <c r="L129" s="266"/>
      <c r="M129" s="267" t="s">
        <v>21</v>
      </c>
      <c r="N129" s="268" t="s">
        <v>42</v>
      </c>
      <c r="O129" s="47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4" t="s">
        <v>193</v>
      </c>
      <c r="AT129" s="24" t="s">
        <v>189</v>
      </c>
      <c r="AU129" s="24" t="s">
        <v>71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79</v>
      </c>
      <c r="BK129" s="244">
        <f>ROUND(I129*H129,2)</f>
        <v>0</v>
      </c>
      <c r="BL129" s="24" t="s">
        <v>158</v>
      </c>
      <c r="BM129" s="24" t="s">
        <v>583</v>
      </c>
    </row>
    <row r="130" spans="2:51" s="12" customFormat="1" ht="13.5">
      <c r="B130" s="248"/>
      <c r="C130" s="249"/>
      <c r="D130" s="245" t="s">
        <v>162</v>
      </c>
      <c r="E130" s="250" t="s">
        <v>21</v>
      </c>
      <c r="F130" s="251" t="s">
        <v>1097</v>
      </c>
      <c r="G130" s="249"/>
      <c r="H130" s="252">
        <v>26.25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162</v>
      </c>
      <c r="AU130" s="258" t="s">
        <v>71</v>
      </c>
      <c r="AV130" s="12" t="s">
        <v>81</v>
      </c>
      <c r="AW130" s="12" t="s">
        <v>35</v>
      </c>
      <c r="AX130" s="12" t="s">
        <v>71</v>
      </c>
      <c r="AY130" s="258" t="s">
        <v>151</v>
      </c>
    </row>
    <row r="131" spans="2:51" s="14" customFormat="1" ht="13.5">
      <c r="B131" s="283"/>
      <c r="C131" s="284"/>
      <c r="D131" s="245" t="s">
        <v>162</v>
      </c>
      <c r="E131" s="285" t="s">
        <v>21</v>
      </c>
      <c r="F131" s="286" t="s">
        <v>430</v>
      </c>
      <c r="G131" s="284"/>
      <c r="H131" s="287">
        <v>26.25</v>
      </c>
      <c r="I131" s="288"/>
      <c r="J131" s="284"/>
      <c r="K131" s="284"/>
      <c r="L131" s="289"/>
      <c r="M131" s="290"/>
      <c r="N131" s="291"/>
      <c r="O131" s="291"/>
      <c r="P131" s="291"/>
      <c r="Q131" s="291"/>
      <c r="R131" s="291"/>
      <c r="S131" s="291"/>
      <c r="T131" s="292"/>
      <c r="AT131" s="293" t="s">
        <v>162</v>
      </c>
      <c r="AU131" s="293" t="s">
        <v>71</v>
      </c>
      <c r="AV131" s="14" t="s">
        <v>158</v>
      </c>
      <c r="AW131" s="14" t="s">
        <v>35</v>
      </c>
      <c r="AX131" s="14" t="s">
        <v>79</v>
      </c>
      <c r="AY131" s="293" t="s">
        <v>151</v>
      </c>
    </row>
    <row r="132" spans="2:65" s="1" customFormat="1" ht="16.5" customHeight="1">
      <c r="B132" s="46"/>
      <c r="C132" s="233" t="s">
        <v>302</v>
      </c>
      <c r="D132" s="233" t="s">
        <v>153</v>
      </c>
      <c r="E132" s="234" t="s">
        <v>750</v>
      </c>
      <c r="F132" s="235" t="s">
        <v>751</v>
      </c>
      <c r="G132" s="236" t="s">
        <v>189</v>
      </c>
      <c r="H132" s="237">
        <v>5</v>
      </c>
      <c r="I132" s="238"/>
      <c r="J132" s="239">
        <f>ROUND(I132*H132,2)</f>
        <v>0</v>
      </c>
      <c r="K132" s="235" t="s">
        <v>21</v>
      </c>
      <c r="L132" s="72"/>
      <c r="M132" s="240" t="s">
        <v>21</v>
      </c>
      <c r="N132" s="241" t="s">
        <v>42</v>
      </c>
      <c r="O132" s="47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AR132" s="24" t="s">
        <v>158</v>
      </c>
      <c r="AT132" s="24" t="s">
        <v>153</v>
      </c>
      <c r="AU132" s="24" t="s">
        <v>71</v>
      </c>
      <c r="AY132" s="24" t="s">
        <v>151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4" t="s">
        <v>79</v>
      </c>
      <c r="BK132" s="244">
        <f>ROUND(I132*H132,2)</f>
        <v>0</v>
      </c>
      <c r="BL132" s="24" t="s">
        <v>158</v>
      </c>
      <c r="BM132" s="24" t="s">
        <v>591</v>
      </c>
    </row>
    <row r="133" spans="2:65" s="1" customFormat="1" ht="16.5" customHeight="1">
      <c r="B133" s="46"/>
      <c r="C133" s="233" t="s">
        <v>309</v>
      </c>
      <c r="D133" s="233" t="s">
        <v>153</v>
      </c>
      <c r="E133" s="234" t="s">
        <v>752</v>
      </c>
      <c r="F133" s="235" t="s">
        <v>753</v>
      </c>
      <c r="G133" s="236" t="s">
        <v>189</v>
      </c>
      <c r="H133" s="237">
        <v>5</v>
      </c>
      <c r="I133" s="238"/>
      <c r="J133" s="239">
        <f>ROUND(I133*H133,2)</f>
        <v>0</v>
      </c>
      <c r="K133" s="235" t="s">
        <v>21</v>
      </c>
      <c r="L133" s="72"/>
      <c r="M133" s="240" t="s">
        <v>21</v>
      </c>
      <c r="N133" s="241" t="s">
        <v>42</v>
      </c>
      <c r="O133" s="47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4" t="s">
        <v>158</v>
      </c>
      <c r="AT133" s="24" t="s">
        <v>153</v>
      </c>
      <c r="AU133" s="24" t="s">
        <v>71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79</v>
      </c>
      <c r="BK133" s="244">
        <f>ROUND(I133*H133,2)</f>
        <v>0</v>
      </c>
      <c r="BL133" s="24" t="s">
        <v>158</v>
      </c>
      <c r="BM133" s="24" t="s">
        <v>604</v>
      </c>
    </row>
    <row r="134" spans="2:65" s="1" customFormat="1" ht="16.5" customHeight="1">
      <c r="B134" s="46"/>
      <c r="C134" s="233" t="s">
        <v>317</v>
      </c>
      <c r="D134" s="233" t="s">
        <v>153</v>
      </c>
      <c r="E134" s="234" t="s">
        <v>1035</v>
      </c>
      <c r="F134" s="235" t="s">
        <v>1036</v>
      </c>
      <c r="G134" s="236" t="s">
        <v>189</v>
      </c>
      <c r="H134" s="237">
        <v>10</v>
      </c>
      <c r="I134" s="238"/>
      <c r="J134" s="239">
        <f>ROUND(I134*H134,2)</f>
        <v>0</v>
      </c>
      <c r="K134" s="235" t="s">
        <v>21</v>
      </c>
      <c r="L134" s="72"/>
      <c r="M134" s="240" t="s">
        <v>21</v>
      </c>
      <c r="N134" s="241" t="s">
        <v>42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158</v>
      </c>
      <c r="AT134" s="24" t="s">
        <v>153</v>
      </c>
      <c r="AU134" s="24" t="s">
        <v>71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79</v>
      </c>
      <c r="BK134" s="244">
        <f>ROUND(I134*H134,2)</f>
        <v>0</v>
      </c>
      <c r="BL134" s="24" t="s">
        <v>158</v>
      </c>
      <c r="BM134" s="24" t="s">
        <v>618</v>
      </c>
    </row>
    <row r="135" spans="2:65" s="1" customFormat="1" ht="16.5" customHeight="1">
      <c r="B135" s="46"/>
      <c r="C135" s="233" t="s">
        <v>324</v>
      </c>
      <c r="D135" s="233" t="s">
        <v>153</v>
      </c>
      <c r="E135" s="234" t="s">
        <v>754</v>
      </c>
      <c r="F135" s="235" t="s">
        <v>755</v>
      </c>
      <c r="G135" s="236" t="s">
        <v>189</v>
      </c>
      <c r="H135" s="237">
        <v>15</v>
      </c>
      <c r="I135" s="238"/>
      <c r="J135" s="239">
        <f>ROUND(I135*H135,2)</f>
        <v>0</v>
      </c>
      <c r="K135" s="235" t="s">
        <v>21</v>
      </c>
      <c r="L135" s="72"/>
      <c r="M135" s="240" t="s">
        <v>21</v>
      </c>
      <c r="N135" s="241" t="s">
        <v>42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158</v>
      </c>
      <c r="AT135" s="24" t="s">
        <v>153</v>
      </c>
      <c r="AU135" s="24" t="s">
        <v>71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79</v>
      </c>
      <c r="BK135" s="244">
        <f>ROUND(I135*H135,2)</f>
        <v>0</v>
      </c>
      <c r="BL135" s="24" t="s">
        <v>158</v>
      </c>
      <c r="BM135" s="24" t="s">
        <v>624</v>
      </c>
    </row>
    <row r="136" spans="2:65" s="1" customFormat="1" ht="16.5" customHeight="1">
      <c r="B136" s="46"/>
      <c r="C136" s="233" t="s">
        <v>328</v>
      </c>
      <c r="D136" s="233" t="s">
        <v>153</v>
      </c>
      <c r="E136" s="234" t="s">
        <v>1037</v>
      </c>
      <c r="F136" s="235" t="s">
        <v>1038</v>
      </c>
      <c r="G136" s="236" t="s">
        <v>189</v>
      </c>
      <c r="H136" s="237">
        <v>10</v>
      </c>
      <c r="I136" s="238"/>
      <c r="J136" s="239">
        <f>ROUND(I136*H136,2)</f>
        <v>0</v>
      </c>
      <c r="K136" s="235" t="s">
        <v>21</v>
      </c>
      <c r="L136" s="72"/>
      <c r="M136" s="240" t="s">
        <v>21</v>
      </c>
      <c r="N136" s="241" t="s">
        <v>42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158</v>
      </c>
      <c r="AT136" s="24" t="s">
        <v>153</v>
      </c>
      <c r="AU136" s="24" t="s">
        <v>71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79</v>
      </c>
      <c r="BK136" s="244">
        <f>ROUND(I136*H136,2)</f>
        <v>0</v>
      </c>
      <c r="BL136" s="24" t="s">
        <v>158</v>
      </c>
      <c r="BM136" s="24" t="s">
        <v>631</v>
      </c>
    </row>
    <row r="137" spans="2:65" s="1" customFormat="1" ht="16.5" customHeight="1">
      <c r="B137" s="46"/>
      <c r="C137" s="233" t="s">
        <v>333</v>
      </c>
      <c r="D137" s="233" t="s">
        <v>153</v>
      </c>
      <c r="E137" s="234" t="s">
        <v>756</v>
      </c>
      <c r="F137" s="235" t="s">
        <v>757</v>
      </c>
      <c r="G137" s="236" t="s">
        <v>189</v>
      </c>
      <c r="H137" s="237">
        <v>15</v>
      </c>
      <c r="I137" s="238"/>
      <c r="J137" s="239">
        <f>ROUND(I137*H137,2)</f>
        <v>0</v>
      </c>
      <c r="K137" s="235" t="s">
        <v>21</v>
      </c>
      <c r="L137" s="72"/>
      <c r="M137" s="240" t="s">
        <v>21</v>
      </c>
      <c r="N137" s="241" t="s">
        <v>42</v>
      </c>
      <c r="O137" s="47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71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79</v>
      </c>
      <c r="BK137" s="244">
        <f>ROUND(I137*H137,2)</f>
        <v>0</v>
      </c>
      <c r="BL137" s="24" t="s">
        <v>158</v>
      </c>
      <c r="BM137" s="24" t="s">
        <v>639</v>
      </c>
    </row>
    <row r="138" spans="2:65" s="1" customFormat="1" ht="16.5" customHeight="1">
      <c r="B138" s="46"/>
      <c r="C138" s="259" t="s">
        <v>339</v>
      </c>
      <c r="D138" s="259" t="s">
        <v>189</v>
      </c>
      <c r="E138" s="260" t="s">
        <v>758</v>
      </c>
      <c r="F138" s="261" t="s">
        <v>759</v>
      </c>
      <c r="G138" s="262" t="s">
        <v>698</v>
      </c>
      <c r="H138" s="263">
        <v>12</v>
      </c>
      <c r="I138" s="264"/>
      <c r="J138" s="265">
        <f>ROUND(I138*H138,2)</f>
        <v>0</v>
      </c>
      <c r="K138" s="261" t="s">
        <v>21</v>
      </c>
      <c r="L138" s="266"/>
      <c r="M138" s="267" t="s">
        <v>21</v>
      </c>
      <c r="N138" s="268" t="s">
        <v>42</v>
      </c>
      <c r="O138" s="47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AR138" s="24" t="s">
        <v>193</v>
      </c>
      <c r="AT138" s="24" t="s">
        <v>189</v>
      </c>
      <c r="AU138" s="24" t="s">
        <v>71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79</v>
      </c>
      <c r="BK138" s="244">
        <f>ROUND(I138*H138,2)</f>
        <v>0</v>
      </c>
      <c r="BL138" s="24" t="s">
        <v>158</v>
      </c>
      <c r="BM138" s="24" t="s">
        <v>649</v>
      </c>
    </row>
    <row r="139" spans="2:65" s="1" customFormat="1" ht="16.5" customHeight="1">
      <c r="B139" s="46"/>
      <c r="C139" s="233" t="s">
        <v>343</v>
      </c>
      <c r="D139" s="233" t="s">
        <v>153</v>
      </c>
      <c r="E139" s="234" t="s">
        <v>760</v>
      </c>
      <c r="F139" s="235" t="s">
        <v>761</v>
      </c>
      <c r="G139" s="236" t="s">
        <v>189</v>
      </c>
      <c r="H139" s="237">
        <v>20</v>
      </c>
      <c r="I139" s="238"/>
      <c r="J139" s="239">
        <f>ROUND(I139*H139,2)</f>
        <v>0</v>
      </c>
      <c r="K139" s="235" t="s">
        <v>21</v>
      </c>
      <c r="L139" s="72"/>
      <c r="M139" s="240" t="s">
        <v>21</v>
      </c>
      <c r="N139" s="241" t="s">
        <v>42</v>
      </c>
      <c r="O139" s="47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4" t="s">
        <v>158</v>
      </c>
      <c r="AT139" s="24" t="s">
        <v>153</v>
      </c>
      <c r="AU139" s="24" t="s">
        <v>71</v>
      </c>
      <c r="AY139" s="24" t="s">
        <v>151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79</v>
      </c>
      <c r="BK139" s="244">
        <f>ROUND(I139*H139,2)</f>
        <v>0</v>
      </c>
      <c r="BL139" s="24" t="s">
        <v>158</v>
      </c>
      <c r="BM139" s="24" t="s">
        <v>660</v>
      </c>
    </row>
    <row r="140" spans="2:65" s="1" customFormat="1" ht="16.5" customHeight="1">
      <c r="B140" s="46"/>
      <c r="C140" s="233" t="s">
        <v>494</v>
      </c>
      <c r="D140" s="233" t="s">
        <v>153</v>
      </c>
      <c r="E140" s="234" t="s">
        <v>762</v>
      </c>
      <c r="F140" s="235" t="s">
        <v>763</v>
      </c>
      <c r="G140" s="236" t="s">
        <v>189</v>
      </c>
      <c r="H140" s="237">
        <v>20</v>
      </c>
      <c r="I140" s="238"/>
      <c r="J140" s="239">
        <f>ROUND(I140*H140,2)</f>
        <v>0</v>
      </c>
      <c r="K140" s="235" t="s">
        <v>21</v>
      </c>
      <c r="L140" s="72"/>
      <c r="M140" s="240" t="s">
        <v>21</v>
      </c>
      <c r="N140" s="241" t="s">
        <v>42</v>
      </c>
      <c r="O140" s="47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AR140" s="24" t="s">
        <v>158</v>
      </c>
      <c r="AT140" s="24" t="s">
        <v>153</v>
      </c>
      <c r="AU140" s="24" t="s">
        <v>71</v>
      </c>
      <c r="AY140" s="24" t="s">
        <v>151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79</v>
      </c>
      <c r="BK140" s="244">
        <f>ROUND(I140*H140,2)</f>
        <v>0</v>
      </c>
      <c r="BL140" s="24" t="s">
        <v>158</v>
      </c>
      <c r="BM140" s="24" t="s">
        <v>664</v>
      </c>
    </row>
    <row r="141" spans="2:65" s="1" customFormat="1" ht="16.5" customHeight="1">
      <c r="B141" s="46"/>
      <c r="C141" s="259" t="s">
        <v>498</v>
      </c>
      <c r="D141" s="259" t="s">
        <v>189</v>
      </c>
      <c r="E141" s="260" t="s">
        <v>764</v>
      </c>
      <c r="F141" s="261" t="s">
        <v>765</v>
      </c>
      <c r="G141" s="262" t="s">
        <v>189</v>
      </c>
      <c r="H141" s="263">
        <v>20</v>
      </c>
      <c r="I141" s="264"/>
      <c r="J141" s="265">
        <f>ROUND(I141*H141,2)</f>
        <v>0</v>
      </c>
      <c r="K141" s="261" t="s">
        <v>21</v>
      </c>
      <c r="L141" s="266"/>
      <c r="M141" s="267" t="s">
        <v>21</v>
      </c>
      <c r="N141" s="268" t="s">
        <v>42</v>
      </c>
      <c r="O141" s="47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4" t="s">
        <v>193</v>
      </c>
      <c r="AT141" s="24" t="s">
        <v>189</v>
      </c>
      <c r="AU141" s="24" t="s">
        <v>71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79</v>
      </c>
      <c r="BK141" s="244">
        <f>ROUND(I141*H141,2)</f>
        <v>0</v>
      </c>
      <c r="BL141" s="24" t="s">
        <v>158</v>
      </c>
      <c r="BM141" s="24" t="s">
        <v>669</v>
      </c>
    </row>
    <row r="142" spans="2:65" s="1" customFormat="1" ht="16.5" customHeight="1">
      <c r="B142" s="46"/>
      <c r="C142" s="233" t="s">
        <v>502</v>
      </c>
      <c r="D142" s="233" t="s">
        <v>153</v>
      </c>
      <c r="E142" s="234" t="s">
        <v>1039</v>
      </c>
      <c r="F142" s="235" t="s">
        <v>1040</v>
      </c>
      <c r="G142" s="236" t="s">
        <v>189</v>
      </c>
      <c r="H142" s="237">
        <v>10</v>
      </c>
      <c r="I142" s="238"/>
      <c r="J142" s="239">
        <f>ROUND(I142*H142,2)</f>
        <v>0</v>
      </c>
      <c r="K142" s="235" t="s">
        <v>21</v>
      </c>
      <c r="L142" s="72"/>
      <c r="M142" s="240" t="s">
        <v>21</v>
      </c>
      <c r="N142" s="241" t="s">
        <v>42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71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79</v>
      </c>
      <c r="BK142" s="244">
        <f>ROUND(I142*H142,2)</f>
        <v>0</v>
      </c>
      <c r="BL142" s="24" t="s">
        <v>158</v>
      </c>
      <c r="BM142" s="24" t="s">
        <v>679</v>
      </c>
    </row>
    <row r="143" spans="2:65" s="1" customFormat="1" ht="16.5" customHeight="1">
      <c r="B143" s="46"/>
      <c r="C143" s="259" t="s">
        <v>506</v>
      </c>
      <c r="D143" s="259" t="s">
        <v>189</v>
      </c>
      <c r="E143" s="260" t="s">
        <v>1041</v>
      </c>
      <c r="F143" s="261" t="s">
        <v>1042</v>
      </c>
      <c r="G143" s="262" t="s">
        <v>189</v>
      </c>
      <c r="H143" s="263">
        <v>10</v>
      </c>
      <c r="I143" s="264"/>
      <c r="J143" s="265">
        <f>ROUND(I143*H143,2)</f>
        <v>0</v>
      </c>
      <c r="K143" s="261" t="s">
        <v>21</v>
      </c>
      <c r="L143" s="266"/>
      <c r="M143" s="267" t="s">
        <v>21</v>
      </c>
      <c r="N143" s="268" t="s">
        <v>42</v>
      </c>
      <c r="O143" s="47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4" t="s">
        <v>193</v>
      </c>
      <c r="AT143" s="24" t="s">
        <v>189</v>
      </c>
      <c r="AU143" s="24" t="s">
        <v>71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79</v>
      </c>
      <c r="BK143" s="244">
        <f>ROUND(I143*H143,2)</f>
        <v>0</v>
      </c>
      <c r="BL143" s="24" t="s">
        <v>158</v>
      </c>
      <c r="BM143" s="24" t="s">
        <v>773</v>
      </c>
    </row>
    <row r="144" spans="2:65" s="1" customFormat="1" ht="16.5" customHeight="1">
      <c r="B144" s="46"/>
      <c r="C144" s="233" t="s">
        <v>510</v>
      </c>
      <c r="D144" s="233" t="s">
        <v>153</v>
      </c>
      <c r="E144" s="234" t="s">
        <v>766</v>
      </c>
      <c r="F144" s="235" t="s">
        <v>767</v>
      </c>
      <c r="G144" s="236" t="s">
        <v>189</v>
      </c>
      <c r="H144" s="237">
        <v>15</v>
      </c>
      <c r="I144" s="238"/>
      <c r="J144" s="239">
        <f>ROUND(I144*H144,2)</f>
        <v>0</v>
      </c>
      <c r="K144" s="235" t="s">
        <v>21</v>
      </c>
      <c r="L144" s="72"/>
      <c r="M144" s="240" t="s">
        <v>21</v>
      </c>
      <c r="N144" s="241" t="s">
        <v>42</v>
      </c>
      <c r="O144" s="47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AR144" s="24" t="s">
        <v>158</v>
      </c>
      <c r="AT144" s="24" t="s">
        <v>153</v>
      </c>
      <c r="AU144" s="24" t="s">
        <v>71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79</v>
      </c>
      <c r="BK144" s="244">
        <f>ROUND(I144*H144,2)</f>
        <v>0</v>
      </c>
      <c r="BL144" s="24" t="s">
        <v>158</v>
      </c>
      <c r="BM144" s="24" t="s">
        <v>777</v>
      </c>
    </row>
    <row r="145" spans="2:65" s="1" customFormat="1" ht="16.5" customHeight="1">
      <c r="B145" s="46"/>
      <c r="C145" s="259" t="s">
        <v>514</v>
      </c>
      <c r="D145" s="259" t="s">
        <v>189</v>
      </c>
      <c r="E145" s="260" t="s">
        <v>768</v>
      </c>
      <c r="F145" s="261" t="s">
        <v>769</v>
      </c>
      <c r="G145" s="262" t="s">
        <v>687</v>
      </c>
      <c r="H145" s="263">
        <v>0.12</v>
      </c>
      <c r="I145" s="264"/>
      <c r="J145" s="265">
        <f>ROUND(I145*H145,2)</f>
        <v>0</v>
      </c>
      <c r="K145" s="261" t="s">
        <v>21</v>
      </c>
      <c r="L145" s="266"/>
      <c r="M145" s="267" t="s">
        <v>21</v>
      </c>
      <c r="N145" s="268" t="s">
        <v>42</v>
      </c>
      <c r="O145" s="47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AR145" s="24" t="s">
        <v>193</v>
      </c>
      <c r="AT145" s="24" t="s">
        <v>189</v>
      </c>
      <c r="AU145" s="24" t="s">
        <v>71</v>
      </c>
      <c r="AY145" s="24" t="s">
        <v>151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4" t="s">
        <v>79</v>
      </c>
      <c r="BK145" s="244">
        <f>ROUND(I145*H145,2)</f>
        <v>0</v>
      </c>
      <c r="BL145" s="24" t="s">
        <v>158</v>
      </c>
      <c r="BM145" s="24" t="s">
        <v>780</v>
      </c>
    </row>
    <row r="146" spans="2:51" s="12" customFormat="1" ht="13.5">
      <c r="B146" s="248"/>
      <c r="C146" s="249"/>
      <c r="D146" s="245" t="s">
        <v>162</v>
      </c>
      <c r="E146" s="250" t="s">
        <v>21</v>
      </c>
      <c r="F146" s="251" t="s">
        <v>919</v>
      </c>
      <c r="G146" s="249"/>
      <c r="H146" s="252">
        <v>0.12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162</v>
      </c>
      <c r="AU146" s="258" t="s">
        <v>71</v>
      </c>
      <c r="AV146" s="12" t="s">
        <v>81</v>
      </c>
      <c r="AW146" s="12" t="s">
        <v>35</v>
      </c>
      <c r="AX146" s="12" t="s">
        <v>71</v>
      </c>
      <c r="AY146" s="258" t="s">
        <v>151</v>
      </c>
    </row>
    <row r="147" spans="2:51" s="14" customFormat="1" ht="13.5">
      <c r="B147" s="283"/>
      <c r="C147" s="284"/>
      <c r="D147" s="245" t="s">
        <v>162</v>
      </c>
      <c r="E147" s="285" t="s">
        <v>21</v>
      </c>
      <c r="F147" s="286" t="s">
        <v>430</v>
      </c>
      <c r="G147" s="284"/>
      <c r="H147" s="287">
        <v>0.12</v>
      </c>
      <c r="I147" s="288"/>
      <c r="J147" s="284"/>
      <c r="K147" s="284"/>
      <c r="L147" s="289"/>
      <c r="M147" s="290"/>
      <c r="N147" s="291"/>
      <c r="O147" s="291"/>
      <c r="P147" s="291"/>
      <c r="Q147" s="291"/>
      <c r="R147" s="291"/>
      <c r="S147" s="291"/>
      <c r="T147" s="292"/>
      <c r="AT147" s="293" t="s">
        <v>162</v>
      </c>
      <c r="AU147" s="293" t="s">
        <v>71</v>
      </c>
      <c r="AV147" s="14" t="s">
        <v>158</v>
      </c>
      <c r="AW147" s="14" t="s">
        <v>35</v>
      </c>
      <c r="AX147" s="14" t="s">
        <v>79</v>
      </c>
      <c r="AY147" s="293" t="s">
        <v>151</v>
      </c>
    </row>
    <row r="148" spans="2:65" s="1" customFormat="1" ht="16.5" customHeight="1">
      <c r="B148" s="46"/>
      <c r="C148" s="233" t="s">
        <v>518</v>
      </c>
      <c r="D148" s="233" t="s">
        <v>153</v>
      </c>
      <c r="E148" s="234" t="s">
        <v>784</v>
      </c>
      <c r="F148" s="235" t="s">
        <v>785</v>
      </c>
      <c r="G148" s="236" t="s">
        <v>189</v>
      </c>
      <c r="H148" s="237">
        <v>5</v>
      </c>
      <c r="I148" s="238"/>
      <c r="J148" s="239">
        <f>ROUND(I148*H148,2)</f>
        <v>0</v>
      </c>
      <c r="K148" s="235" t="s">
        <v>21</v>
      </c>
      <c r="L148" s="72"/>
      <c r="M148" s="240" t="s">
        <v>21</v>
      </c>
      <c r="N148" s="241" t="s">
        <v>42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71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79</v>
      </c>
      <c r="BK148" s="244">
        <f>ROUND(I148*H148,2)</f>
        <v>0</v>
      </c>
      <c r="BL148" s="24" t="s">
        <v>158</v>
      </c>
      <c r="BM148" s="24" t="s">
        <v>783</v>
      </c>
    </row>
    <row r="149" spans="2:65" s="1" customFormat="1" ht="16.5" customHeight="1">
      <c r="B149" s="46"/>
      <c r="C149" s="259" t="s">
        <v>522</v>
      </c>
      <c r="D149" s="259" t="s">
        <v>189</v>
      </c>
      <c r="E149" s="260" t="s">
        <v>787</v>
      </c>
      <c r="F149" s="261" t="s">
        <v>788</v>
      </c>
      <c r="G149" s="262" t="s">
        <v>189</v>
      </c>
      <c r="H149" s="263">
        <v>5.25</v>
      </c>
      <c r="I149" s="264"/>
      <c r="J149" s="265">
        <f>ROUND(I149*H149,2)</f>
        <v>0</v>
      </c>
      <c r="K149" s="261" t="s">
        <v>21</v>
      </c>
      <c r="L149" s="266"/>
      <c r="M149" s="267" t="s">
        <v>21</v>
      </c>
      <c r="N149" s="268" t="s">
        <v>42</v>
      </c>
      <c r="O149" s="47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AR149" s="24" t="s">
        <v>193</v>
      </c>
      <c r="AT149" s="24" t="s">
        <v>189</v>
      </c>
      <c r="AU149" s="24" t="s">
        <v>71</v>
      </c>
      <c r="AY149" s="24" t="s">
        <v>151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4" t="s">
        <v>79</v>
      </c>
      <c r="BK149" s="244">
        <f>ROUND(I149*H149,2)</f>
        <v>0</v>
      </c>
      <c r="BL149" s="24" t="s">
        <v>158</v>
      </c>
      <c r="BM149" s="24" t="s">
        <v>786</v>
      </c>
    </row>
    <row r="150" spans="2:51" s="12" customFormat="1" ht="13.5">
      <c r="B150" s="248"/>
      <c r="C150" s="249"/>
      <c r="D150" s="245" t="s">
        <v>162</v>
      </c>
      <c r="E150" s="250" t="s">
        <v>21</v>
      </c>
      <c r="F150" s="251" t="s">
        <v>970</v>
      </c>
      <c r="G150" s="249"/>
      <c r="H150" s="252">
        <v>5.25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162</v>
      </c>
      <c r="AU150" s="258" t="s">
        <v>71</v>
      </c>
      <c r="AV150" s="12" t="s">
        <v>81</v>
      </c>
      <c r="AW150" s="12" t="s">
        <v>35</v>
      </c>
      <c r="AX150" s="12" t="s">
        <v>71</v>
      </c>
      <c r="AY150" s="258" t="s">
        <v>151</v>
      </c>
    </row>
    <row r="151" spans="2:51" s="14" customFormat="1" ht="13.5">
      <c r="B151" s="283"/>
      <c r="C151" s="284"/>
      <c r="D151" s="245" t="s">
        <v>162</v>
      </c>
      <c r="E151" s="285" t="s">
        <v>21</v>
      </c>
      <c r="F151" s="286" t="s">
        <v>430</v>
      </c>
      <c r="G151" s="284"/>
      <c r="H151" s="287">
        <v>5.25</v>
      </c>
      <c r="I151" s="288"/>
      <c r="J151" s="284"/>
      <c r="K151" s="284"/>
      <c r="L151" s="289"/>
      <c r="M151" s="290"/>
      <c r="N151" s="291"/>
      <c r="O151" s="291"/>
      <c r="P151" s="291"/>
      <c r="Q151" s="291"/>
      <c r="R151" s="291"/>
      <c r="S151" s="291"/>
      <c r="T151" s="292"/>
      <c r="AT151" s="293" t="s">
        <v>162</v>
      </c>
      <c r="AU151" s="293" t="s">
        <v>71</v>
      </c>
      <c r="AV151" s="14" t="s">
        <v>158</v>
      </c>
      <c r="AW151" s="14" t="s">
        <v>35</v>
      </c>
      <c r="AX151" s="14" t="s">
        <v>79</v>
      </c>
      <c r="AY151" s="293" t="s">
        <v>151</v>
      </c>
    </row>
    <row r="152" spans="2:65" s="1" customFormat="1" ht="16.5" customHeight="1">
      <c r="B152" s="46"/>
      <c r="C152" s="233" t="s">
        <v>526</v>
      </c>
      <c r="D152" s="233" t="s">
        <v>153</v>
      </c>
      <c r="E152" s="234" t="s">
        <v>791</v>
      </c>
      <c r="F152" s="235" t="s">
        <v>792</v>
      </c>
      <c r="G152" s="236" t="s">
        <v>687</v>
      </c>
      <c r="H152" s="237">
        <v>1</v>
      </c>
      <c r="I152" s="238"/>
      <c r="J152" s="239">
        <f>ROUND(I152*H152,2)</f>
        <v>0</v>
      </c>
      <c r="K152" s="235" t="s">
        <v>21</v>
      </c>
      <c r="L152" s="72"/>
      <c r="M152" s="240" t="s">
        <v>21</v>
      </c>
      <c r="N152" s="241" t="s">
        <v>42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158</v>
      </c>
      <c r="AT152" s="24" t="s">
        <v>153</v>
      </c>
      <c r="AU152" s="24" t="s">
        <v>71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79</v>
      </c>
      <c r="BK152" s="244">
        <f>ROUND(I152*H152,2)</f>
        <v>0</v>
      </c>
      <c r="BL152" s="24" t="s">
        <v>158</v>
      </c>
      <c r="BM152" s="24" t="s">
        <v>789</v>
      </c>
    </row>
    <row r="153" spans="2:65" s="1" customFormat="1" ht="16.5" customHeight="1">
      <c r="B153" s="46"/>
      <c r="C153" s="259" t="s">
        <v>530</v>
      </c>
      <c r="D153" s="259" t="s">
        <v>189</v>
      </c>
      <c r="E153" s="260" t="s">
        <v>794</v>
      </c>
      <c r="F153" s="261" t="s">
        <v>795</v>
      </c>
      <c r="G153" s="262" t="s">
        <v>687</v>
      </c>
      <c r="H153" s="263">
        <v>1</v>
      </c>
      <c r="I153" s="264"/>
      <c r="J153" s="265">
        <f>ROUND(I153*H153,2)</f>
        <v>0</v>
      </c>
      <c r="K153" s="261" t="s">
        <v>21</v>
      </c>
      <c r="L153" s="266"/>
      <c r="M153" s="267" t="s">
        <v>21</v>
      </c>
      <c r="N153" s="268" t="s">
        <v>42</v>
      </c>
      <c r="O153" s="47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AR153" s="24" t="s">
        <v>193</v>
      </c>
      <c r="AT153" s="24" t="s">
        <v>189</v>
      </c>
      <c r="AU153" s="24" t="s">
        <v>71</v>
      </c>
      <c r="AY153" s="24" t="s">
        <v>151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4" t="s">
        <v>79</v>
      </c>
      <c r="BK153" s="244">
        <f>ROUND(I153*H153,2)</f>
        <v>0</v>
      </c>
      <c r="BL153" s="24" t="s">
        <v>158</v>
      </c>
      <c r="BM153" s="24" t="s">
        <v>793</v>
      </c>
    </row>
    <row r="154" spans="2:47" s="1" customFormat="1" ht="13.5">
      <c r="B154" s="46"/>
      <c r="C154" s="74"/>
      <c r="D154" s="245" t="s">
        <v>160</v>
      </c>
      <c r="E154" s="74"/>
      <c r="F154" s="246" t="s">
        <v>797</v>
      </c>
      <c r="G154" s="74"/>
      <c r="H154" s="74"/>
      <c r="I154" s="203"/>
      <c r="J154" s="74"/>
      <c r="K154" s="74"/>
      <c r="L154" s="72"/>
      <c r="M154" s="247"/>
      <c r="N154" s="47"/>
      <c r="O154" s="47"/>
      <c r="P154" s="47"/>
      <c r="Q154" s="47"/>
      <c r="R154" s="47"/>
      <c r="S154" s="47"/>
      <c r="T154" s="95"/>
      <c r="AT154" s="24" t="s">
        <v>160</v>
      </c>
      <c r="AU154" s="24" t="s">
        <v>71</v>
      </c>
    </row>
    <row r="155" spans="2:65" s="1" customFormat="1" ht="16.5" customHeight="1">
      <c r="B155" s="46"/>
      <c r="C155" s="259" t="s">
        <v>534</v>
      </c>
      <c r="D155" s="259" t="s">
        <v>189</v>
      </c>
      <c r="E155" s="260" t="s">
        <v>798</v>
      </c>
      <c r="F155" s="261" t="s">
        <v>799</v>
      </c>
      <c r="G155" s="262" t="s">
        <v>687</v>
      </c>
      <c r="H155" s="263">
        <v>4</v>
      </c>
      <c r="I155" s="264"/>
      <c r="J155" s="265">
        <f>ROUND(I155*H155,2)</f>
        <v>0</v>
      </c>
      <c r="K155" s="261" t="s">
        <v>21</v>
      </c>
      <c r="L155" s="266"/>
      <c r="M155" s="267" t="s">
        <v>21</v>
      </c>
      <c r="N155" s="268" t="s">
        <v>42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193</v>
      </c>
      <c r="AT155" s="24" t="s">
        <v>189</v>
      </c>
      <c r="AU155" s="24" t="s">
        <v>71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79</v>
      </c>
      <c r="BK155" s="244">
        <f>ROUND(I155*H155,2)</f>
        <v>0</v>
      </c>
      <c r="BL155" s="24" t="s">
        <v>158</v>
      </c>
      <c r="BM155" s="24" t="s">
        <v>796</v>
      </c>
    </row>
    <row r="156" spans="2:47" s="1" customFormat="1" ht="13.5">
      <c r="B156" s="46"/>
      <c r="C156" s="74"/>
      <c r="D156" s="245" t="s">
        <v>160</v>
      </c>
      <c r="E156" s="74"/>
      <c r="F156" s="246" t="s">
        <v>801</v>
      </c>
      <c r="G156" s="74"/>
      <c r="H156" s="74"/>
      <c r="I156" s="203"/>
      <c r="J156" s="74"/>
      <c r="K156" s="74"/>
      <c r="L156" s="72"/>
      <c r="M156" s="247"/>
      <c r="N156" s="47"/>
      <c r="O156" s="47"/>
      <c r="P156" s="47"/>
      <c r="Q156" s="47"/>
      <c r="R156" s="47"/>
      <c r="S156" s="47"/>
      <c r="T156" s="95"/>
      <c r="AT156" s="24" t="s">
        <v>160</v>
      </c>
      <c r="AU156" s="24" t="s">
        <v>71</v>
      </c>
    </row>
    <row r="157" spans="2:51" s="12" customFormat="1" ht="13.5">
      <c r="B157" s="248"/>
      <c r="C157" s="249"/>
      <c r="D157" s="245" t="s">
        <v>162</v>
      </c>
      <c r="E157" s="250" t="s">
        <v>21</v>
      </c>
      <c r="F157" s="251" t="s">
        <v>971</v>
      </c>
      <c r="G157" s="249"/>
      <c r="H157" s="252">
        <v>4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162</v>
      </c>
      <c r="AU157" s="258" t="s">
        <v>71</v>
      </c>
      <c r="AV157" s="12" t="s">
        <v>81</v>
      </c>
      <c r="AW157" s="12" t="s">
        <v>35</v>
      </c>
      <c r="AX157" s="12" t="s">
        <v>71</v>
      </c>
      <c r="AY157" s="258" t="s">
        <v>151</v>
      </c>
    </row>
    <row r="158" spans="2:51" s="14" customFormat="1" ht="13.5">
      <c r="B158" s="283"/>
      <c r="C158" s="284"/>
      <c r="D158" s="245" t="s">
        <v>162</v>
      </c>
      <c r="E158" s="285" t="s">
        <v>21</v>
      </c>
      <c r="F158" s="286" t="s">
        <v>430</v>
      </c>
      <c r="G158" s="284"/>
      <c r="H158" s="287">
        <v>4</v>
      </c>
      <c r="I158" s="288"/>
      <c r="J158" s="284"/>
      <c r="K158" s="284"/>
      <c r="L158" s="289"/>
      <c r="M158" s="290"/>
      <c r="N158" s="291"/>
      <c r="O158" s="291"/>
      <c r="P158" s="291"/>
      <c r="Q158" s="291"/>
      <c r="R158" s="291"/>
      <c r="S158" s="291"/>
      <c r="T158" s="292"/>
      <c r="AT158" s="293" t="s">
        <v>162</v>
      </c>
      <c r="AU158" s="293" t="s">
        <v>71</v>
      </c>
      <c r="AV158" s="14" t="s">
        <v>158</v>
      </c>
      <c r="AW158" s="14" t="s">
        <v>35</v>
      </c>
      <c r="AX158" s="14" t="s">
        <v>79</v>
      </c>
      <c r="AY158" s="293" t="s">
        <v>151</v>
      </c>
    </row>
    <row r="159" spans="2:65" s="1" customFormat="1" ht="16.5" customHeight="1">
      <c r="B159" s="46"/>
      <c r="C159" s="233" t="s">
        <v>538</v>
      </c>
      <c r="D159" s="233" t="s">
        <v>153</v>
      </c>
      <c r="E159" s="234" t="s">
        <v>803</v>
      </c>
      <c r="F159" s="235" t="s">
        <v>804</v>
      </c>
      <c r="G159" s="236" t="s">
        <v>189</v>
      </c>
      <c r="H159" s="237">
        <v>15</v>
      </c>
      <c r="I159" s="238"/>
      <c r="J159" s="239">
        <f>ROUND(I159*H159,2)</f>
        <v>0</v>
      </c>
      <c r="K159" s="235" t="s">
        <v>21</v>
      </c>
      <c r="L159" s="72"/>
      <c r="M159" s="240" t="s">
        <v>21</v>
      </c>
      <c r="N159" s="241" t="s">
        <v>42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158</v>
      </c>
      <c r="AT159" s="24" t="s">
        <v>153</v>
      </c>
      <c r="AU159" s="24" t="s">
        <v>71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79</v>
      </c>
      <c r="BK159" s="244">
        <f>ROUND(I159*H159,2)</f>
        <v>0</v>
      </c>
      <c r="BL159" s="24" t="s">
        <v>158</v>
      </c>
      <c r="BM159" s="24" t="s">
        <v>800</v>
      </c>
    </row>
    <row r="160" spans="2:65" s="1" customFormat="1" ht="16.5" customHeight="1">
      <c r="B160" s="46"/>
      <c r="C160" s="259" t="s">
        <v>542</v>
      </c>
      <c r="D160" s="259" t="s">
        <v>189</v>
      </c>
      <c r="E160" s="260" t="s">
        <v>806</v>
      </c>
      <c r="F160" s="261" t="s">
        <v>807</v>
      </c>
      <c r="G160" s="262" t="s">
        <v>698</v>
      </c>
      <c r="H160" s="263">
        <v>1920</v>
      </c>
      <c r="I160" s="264"/>
      <c r="J160" s="265">
        <f>ROUND(I160*H160,2)</f>
        <v>0</v>
      </c>
      <c r="K160" s="261" t="s">
        <v>21</v>
      </c>
      <c r="L160" s="266"/>
      <c r="M160" s="267" t="s">
        <v>21</v>
      </c>
      <c r="N160" s="268" t="s">
        <v>42</v>
      </c>
      <c r="O160" s="47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AR160" s="24" t="s">
        <v>193</v>
      </c>
      <c r="AT160" s="24" t="s">
        <v>189</v>
      </c>
      <c r="AU160" s="24" t="s">
        <v>71</v>
      </c>
      <c r="AY160" s="24" t="s">
        <v>151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79</v>
      </c>
      <c r="BK160" s="244">
        <f>ROUND(I160*H160,2)</f>
        <v>0</v>
      </c>
      <c r="BL160" s="24" t="s">
        <v>158</v>
      </c>
      <c r="BM160" s="24" t="s">
        <v>805</v>
      </c>
    </row>
    <row r="161" spans="2:51" s="12" customFormat="1" ht="13.5">
      <c r="B161" s="248"/>
      <c r="C161" s="249"/>
      <c r="D161" s="245" t="s">
        <v>162</v>
      </c>
      <c r="E161" s="250" t="s">
        <v>21</v>
      </c>
      <c r="F161" s="251" t="s">
        <v>928</v>
      </c>
      <c r="G161" s="249"/>
      <c r="H161" s="252">
        <v>1920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162</v>
      </c>
      <c r="AU161" s="258" t="s">
        <v>71</v>
      </c>
      <c r="AV161" s="12" t="s">
        <v>81</v>
      </c>
      <c r="AW161" s="12" t="s">
        <v>35</v>
      </c>
      <c r="AX161" s="12" t="s">
        <v>71</v>
      </c>
      <c r="AY161" s="258" t="s">
        <v>151</v>
      </c>
    </row>
    <row r="162" spans="2:51" s="14" customFormat="1" ht="13.5">
      <c r="B162" s="283"/>
      <c r="C162" s="284"/>
      <c r="D162" s="245" t="s">
        <v>162</v>
      </c>
      <c r="E162" s="285" t="s">
        <v>21</v>
      </c>
      <c r="F162" s="286" t="s">
        <v>430</v>
      </c>
      <c r="G162" s="284"/>
      <c r="H162" s="287">
        <v>1920</v>
      </c>
      <c r="I162" s="288"/>
      <c r="J162" s="284"/>
      <c r="K162" s="284"/>
      <c r="L162" s="289"/>
      <c r="M162" s="290"/>
      <c r="N162" s="291"/>
      <c r="O162" s="291"/>
      <c r="P162" s="291"/>
      <c r="Q162" s="291"/>
      <c r="R162" s="291"/>
      <c r="S162" s="291"/>
      <c r="T162" s="292"/>
      <c r="AT162" s="293" t="s">
        <v>162</v>
      </c>
      <c r="AU162" s="293" t="s">
        <v>71</v>
      </c>
      <c r="AV162" s="14" t="s">
        <v>158</v>
      </c>
      <c r="AW162" s="14" t="s">
        <v>35</v>
      </c>
      <c r="AX162" s="14" t="s">
        <v>79</v>
      </c>
      <c r="AY162" s="293" t="s">
        <v>151</v>
      </c>
    </row>
    <row r="163" spans="2:65" s="1" customFormat="1" ht="16.5" customHeight="1">
      <c r="B163" s="46"/>
      <c r="C163" s="259" t="s">
        <v>546</v>
      </c>
      <c r="D163" s="259" t="s">
        <v>189</v>
      </c>
      <c r="E163" s="260" t="s">
        <v>810</v>
      </c>
      <c r="F163" s="261" t="s">
        <v>811</v>
      </c>
      <c r="G163" s="262" t="s">
        <v>698</v>
      </c>
      <c r="H163" s="263">
        <v>1</v>
      </c>
      <c r="I163" s="264"/>
      <c r="J163" s="265">
        <f>ROUND(I163*H163,2)</f>
        <v>0</v>
      </c>
      <c r="K163" s="261" t="s">
        <v>21</v>
      </c>
      <c r="L163" s="266"/>
      <c r="M163" s="267" t="s">
        <v>21</v>
      </c>
      <c r="N163" s="268" t="s">
        <v>42</v>
      </c>
      <c r="O163" s="47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4" t="s">
        <v>193</v>
      </c>
      <c r="AT163" s="24" t="s">
        <v>189</v>
      </c>
      <c r="AU163" s="24" t="s">
        <v>71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79</v>
      </c>
      <c r="BK163" s="244">
        <f>ROUND(I163*H163,2)</f>
        <v>0</v>
      </c>
      <c r="BL163" s="24" t="s">
        <v>158</v>
      </c>
      <c r="BM163" s="24" t="s">
        <v>808</v>
      </c>
    </row>
    <row r="164" spans="2:65" s="1" customFormat="1" ht="16.5" customHeight="1">
      <c r="B164" s="46"/>
      <c r="C164" s="233" t="s">
        <v>550</v>
      </c>
      <c r="D164" s="233" t="s">
        <v>153</v>
      </c>
      <c r="E164" s="234" t="s">
        <v>813</v>
      </c>
      <c r="F164" s="235" t="s">
        <v>814</v>
      </c>
      <c r="G164" s="236" t="s">
        <v>727</v>
      </c>
      <c r="H164" s="237">
        <v>2</v>
      </c>
      <c r="I164" s="238"/>
      <c r="J164" s="239">
        <f>ROUND(I164*H164,2)</f>
        <v>0</v>
      </c>
      <c r="K164" s="235" t="s">
        <v>21</v>
      </c>
      <c r="L164" s="72"/>
      <c r="M164" s="240" t="s">
        <v>21</v>
      </c>
      <c r="N164" s="241" t="s">
        <v>42</v>
      </c>
      <c r="O164" s="47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AR164" s="24" t="s">
        <v>158</v>
      </c>
      <c r="AT164" s="24" t="s">
        <v>153</v>
      </c>
      <c r="AU164" s="24" t="s">
        <v>71</v>
      </c>
      <c r="AY164" s="24" t="s">
        <v>151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24" t="s">
        <v>79</v>
      </c>
      <c r="BK164" s="244">
        <f>ROUND(I164*H164,2)</f>
        <v>0</v>
      </c>
      <c r="BL164" s="24" t="s">
        <v>158</v>
      </c>
      <c r="BM164" s="24" t="s">
        <v>812</v>
      </c>
    </row>
    <row r="165" spans="2:65" s="1" customFormat="1" ht="16.5" customHeight="1">
      <c r="B165" s="46"/>
      <c r="C165" s="259" t="s">
        <v>553</v>
      </c>
      <c r="D165" s="259" t="s">
        <v>189</v>
      </c>
      <c r="E165" s="260" t="s">
        <v>816</v>
      </c>
      <c r="F165" s="261" t="s">
        <v>817</v>
      </c>
      <c r="G165" s="262" t="s">
        <v>727</v>
      </c>
      <c r="H165" s="263">
        <v>2</v>
      </c>
      <c r="I165" s="264"/>
      <c r="J165" s="265">
        <f>ROUND(I165*H165,2)</f>
        <v>0</v>
      </c>
      <c r="K165" s="261" t="s">
        <v>21</v>
      </c>
      <c r="L165" s="266"/>
      <c r="M165" s="267" t="s">
        <v>21</v>
      </c>
      <c r="N165" s="268" t="s">
        <v>42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193</v>
      </c>
      <c r="AT165" s="24" t="s">
        <v>189</v>
      </c>
      <c r="AU165" s="24" t="s">
        <v>71</v>
      </c>
      <c r="AY165" s="24" t="s">
        <v>151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79</v>
      </c>
      <c r="BK165" s="244">
        <f>ROUND(I165*H165,2)</f>
        <v>0</v>
      </c>
      <c r="BL165" s="24" t="s">
        <v>158</v>
      </c>
      <c r="BM165" s="24" t="s">
        <v>815</v>
      </c>
    </row>
    <row r="166" spans="2:65" s="1" customFormat="1" ht="16.5" customHeight="1">
      <c r="B166" s="46"/>
      <c r="C166" s="259" t="s">
        <v>560</v>
      </c>
      <c r="D166" s="259" t="s">
        <v>189</v>
      </c>
      <c r="E166" s="260" t="s">
        <v>819</v>
      </c>
      <c r="F166" s="261" t="s">
        <v>820</v>
      </c>
      <c r="G166" s="262" t="s">
        <v>687</v>
      </c>
      <c r="H166" s="263">
        <v>2</v>
      </c>
      <c r="I166" s="264"/>
      <c r="J166" s="265">
        <f>ROUND(I166*H166,2)</f>
        <v>0</v>
      </c>
      <c r="K166" s="261" t="s">
        <v>21</v>
      </c>
      <c r="L166" s="266"/>
      <c r="M166" s="267" t="s">
        <v>21</v>
      </c>
      <c r="N166" s="268" t="s">
        <v>42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193</v>
      </c>
      <c r="AT166" s="24" t="s">
        <v>189</v>
      </c>
      <c r="AU166" s="24" t="s">
        <v>71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79</v>
      </c>
      <c r="BK166" s="244">
        <f>ROUND(I166*H166,2)</f>
        <v>0</v>
      </c>
      <c r="BL166" s="24" t="s">
        <v>158</v>
      </c>
      <c r="BM166" s="24" t="s">
        <v>818</v>
      </c>
    </row>
    <row r="167" spans="2:65" s="1" customFormat="1" ht="16.5" customHeight="1">
      <c r="B167" s="46"/>
      <c r="C167" s="259" t="s">
        <v>565</v>
      </c>
      <c r="D167" s="259" t="s">
        <v>189</v>
      </c>
      <c r="E167" s="260" t="s">
        <v>822</v>
      </c>
      <c r="F167" s="261" t="s">
        <v>823</v>
      </c>
      <c r="G167" s="262" t="s">
        <v>687</v>
      </c>
      <c r="H167" s="263">
        <v>2</v>
      </c>
      <c r="I167" s="264"/>
      <c r="J167" s="265">
        <f>ROUND(I167*H167,2)</f>
        <v>0</v>
      </c>
      <c r="K167" s="261" t="s">
        <v>21</v>
      </c>
      <c r="L167" s="266"/>
      <c r="M167" s="267" t="s">
        <v>21</v>
      </c>
      <c r="N167" s="268" t="s">
        <v>42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193</v>
      </c>
      <c r="AT167" s="24" t="s">
        <v>189</v>
      </c>
      <c r="AU167" s="24" t="s">
        <v>71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79</v>
      </c>
      <c r="BK167" s="244">
        <f>ROUND(I167*H167,2)</f>
        <v>0</v>
      </c>
      <c r="BL167" s="24" t="s">
        <v>158</v>
      </c>
      <c r="BM167" s="24" t="s">
        <v>821</v>
      </c>
    </row>
    <row r="168" spans="2:47" s="1" customFormat="1" ht="13.5">
      <c r="B168" s="46"/>
      <c r="C168" s="74"/>
      <c r="D168" s="245" t="s">
        <v>160</v>
      </c>
      <c r="E168" s="74"/>
      <c r="F168" s="246" t="s">
        <v>825</v>
      </c>
      <c r="G168" s="74"/>
      <c r="H168" s="74"/>
      <c r="I168" s="203"/>
      <c r="J168" s="74"/>
      <c r="K168" s="74"/>
      <c r="L168" s="72"/>
      <c r="M168" s="247"/>
      <c r="N168" s="47"/>
      <c r="O168" s="47"/>
      <c r="P168" s="47"/>
      <c r="Q168" s="47"/>
      <c r="R168" s="47"/>
      <c r="S168" s="47"/>
      <c r="T168" s="95"/>
      <c r="AT168" s="24" t="s">
        <v>160</v>
      </c>
      <c r="AU168" s="24" t="s">
        <v>71</v>
      </c>
    </row>
    <row r="169" spans="2:65" s="1" customFormat="1" ht="16.5" customHeight="1">
      <c r="B169" s="46"/>
      <c r="C169" s="259" t="s">
        <v>570</v>
      </c>
      <c r="D169" s="259" t="s">
        <v>189</v>
      </c>
      <c r="E169" s="260" t="s">
        <v>826</v>
      </c>
      <c r="F169" s="261" t="s">
        <v>827</v>
      </c>
      <c r="G169" s="262" t="s">
        <v>687</v>
      </c>
      <c r="H169" s="263">
        <v>2</v>
      </c>
      <c r="I169" s="264"/>
      <c r="J169" s="265">
        <f>ROUND(I169*H169,2)</f>
        <v>0</v>
      </c>
      <c r="K169" s="261" t="s">
        <v>21</v>
      </c>
      <c r="L169" s="266"/>
      <c r="M169" s="267" t="s">
        <v>21</v>
      </c>
      <c r="N169" s="268" t="s">
        <v>42</v>
      </c>
      <c r="O169" s="47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4" t="s">
        <v>193</v>
      </c>
      <c r="AT169" s="24" t="s">
        <v>189</v>
      </c>
      <c r="AU169" s="24" t="s">
        <v>71</v>
      </c>
      <c r="AY169" s="24" t="s">
        <v>151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79</v>
      </c>
      <c r="BK169" s="244">
        <f>ROUND(I169*H169,2)</f>
        <v>0</v>
      </c>
      <c r="BL169" s="24" t="s">
        <v>158</v>
      </c>
      <c r="BM169" s="24" t="s">
        <v>824</v>
      </c>
    </row>
    <row r="170" spans="2:47" s="1" customFormat="1" ht="13.5">
      <c r="B170" s="46"/>
      <c r="C170" s="74"/>
      <c r="D170" s="245" t="s">
        <v>160</v>
      </c>
      <c r="E170" s="74"/>
      <c r="F170" s="246" t="s">
        <v>829</v>
      </c>
      <c r="G170" s="74"/>
      <c r="H170" s="74"/>
      <c r="I170" s="203"/>
      <c r="J170" s="74"/>
      <c r="K170" s="74"/>
      <c r="L170" s="72"/>
      <c r="M170" s="247"/>
      <c r="N170" s="47"/>
      <c r="O170" s="47"/>
      <c r="P170" s="47"/>
      <c r="Q170" s="47"/>
      <c r="R170" s="47"/>
      <c r="S170" s="47"/>
      <c r="T170" s="95"/>
      <c r="AT170" s="24" t="s">
        <v>160</v>
      </c>
      <c r="AU170" s="24" t="s">
        <v>71</v>
      </c>
    </row>
    <row r="171" spans="2:65" s="1" customFormat="1" ht="16.5" customHeight="1">
      <c r="B171" s="46"/>
      <c r="C171" s="259" t="s">
        <v>574</v>
      </c>
      <c r="D171" s="259" t="s">
        <v>189</v>
      </c>
      <c r="E171" s="260" t="s">
        <v>830</v>
      </c>
      <c r="F171" s="261" t="s">
        <v>831</v>
      </c>
      <c r="G171" s="262" t="s">
        <v>687</v>
      </c>
      <c r="H171" s="263">
        <v>2</v>
      </c>
      <c r="I171" s="264"/>
      <c r="J171" s="265">
        <f>ROUND(I171*H171,2)</f>
        <v>0</v>
      </c>
      <c r="K171" s="261" t="s">
        <v>21</v>
      </c>
      <c r="L171" s="266"/>
      <c r="M171" s="267" t="s">
        <v>21</v>
      </c>
      <c r="N171" s="268" t="s">
        <v>42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193</v>
      </c>
      <c r="AT171" s="24" t="s">
        <v>189</v>
      </c>
      <c r="AU171" s="24" t="s">
        <v>71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79</v>
      </c>
      <c r="BK171" s="244">
        <f>ROUND(I171*H171,2)</f>
        <v>0</v>
      </c>
      <c r="BL171" s="24" t="s">
        <v>158</v>
      </c>
      <c r="BM171" s="24" t="s">
        <v>828</v>
      </c>
    </row>
    <row r="172" spans="2:47" s="1" customFormat="1" ht="13.5">
      <c r="B172" s="46"/>
      <c r="C172" s="74"/>
      <c r="D172" s="245" t="s">
        <v>160</v>
      </c>
      <c r="E172" s="74"/>
      <c r="F172" s="246" t="s">
        <v>833</v>
      </c>
      <c r="G172" s="74"/>
      <c r="H172" s="74"/>
      <c r="I172" s="203"/>
      <c r="J172" s="74"/>
      <c r="K172" s="74"/>
      <c r="L172" s="72"/>
      <c r="M172" s="247"/>
      <c r="N172" s="47"/>
      <c r="O172" s="47"/>
      <c r="P172" s="47"/>
      <c r="Q172" s="47"/>
      <c r="R172" s="47"/>
      <c r="S172" s="47"/>
      <c r="T172" s="95"/>
      <c r="AT172" s="24" t="s">
        <v>160</v>
      </c>
      <c r="AU172" s="24" t="s">
        <v>71</v>
      </c>
    </row>
    <row r="173" spans="2:65" s="1" customFormat="1" ht="16.5" customHeight="1">
      <c r="B173" s="46"/>
      <c r="C173" s="233" t="s">
        <v>578</v>
      </c>
      <c r="D173" s="233" t="s">
        <v>153</v>
      </c>
      <c r="E173" s="234" t="s">
        <v>834</v>
      </c>
      <c r="F173" s="235" t="s">
        <v>835</v>
      </c>
      <c r="G173" s="236" t="s">
        <v>693</v>
      </c>
      <c r="H173" s="237">
        <v>1.6</v>
      </c>
      <c r="I173" s="238"/>
      <c r="J173" s="239">
        <f>ROUND(I173*H173,2)</f>
        <v>0</v>
      </c>
      <c r="K173" s="235" t="s">
        <v>21</v>
      </c>
      <c r="L173" s="72"/>
      <c r="M173" s="240" t="s">
        <v>21</v>
      </c>
      <c r="N173" s="241" t="s">
        <v>42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71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79</v>
      </c>
      <c r="BK173" s="244">
        <f>ROUND(I173*H173,2)</f>
        <v>0</v>
      </c>
      <c r="BL173" s="24" t="s">
        <v>158</v>
      </c>
      <c r="BM173" s="24" t="s">
        <v>832</v>
      </c>
    </row>
    <row r="174" spans="2:65" s="1" customFormat="1" ht="16.5" customHeight="1">
      <c r="B174" s="46"/>
      <c r="C174" s="259" t="s">
        <v>583</v>
      </c>
      <c r="D174" s="259" t="s">
        <v>189</v>
      </c>
      <c r="E174" s="260" t="s">
        <v>837</v>
      </c>
      <c r="F174" s="261" t="s">
        <v>838</v>
      </c>
      <c r="G174" s="262" t="s">
        <v>727</v>
      </c>
      <c r="H174" s="263">
        <v>0.08</v>
      </c>
      <c r="I174" s="264"/>
      <c r="J174" s="265">
        <f>ROUND(I174*H174,2)</f>
        <v>0</v>
      </c>
      <c r="K174" s="261" t="s">
        <v>21</v>
      </c>
      <c r="L174" s="266"/>
      <c r="M174" s="267" t="s">
        <v>21</v>
      </c>
      <c r="N174" s="268" t="s">
        <v>42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193</v>
      </c>
      <c r="AT174" s="24" t="s">
        <v>189</v>
      </c>
      <c r="AU174" s="24" t="s">
        <v>71</v>
      </c>
      <c r="AY174" s="24" t="s">
        <v>151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79</v>
      </c>
      <c r="BK174" s="244">
        <f>ROUND(I174*H174,2)</f>
        <v>0</v>
      </c>
      <c r="BL174" s="24" t="s">
        <v>158</v>
      </c>
      <c r="BM174" s="24" t="s">
        <v>836</v>
      </c>
    </row>
    <row r="175" spans="2:51" s="12" customFormat="1" ht="13.5">
      <c r="B175" s="248"/>
      <c r="C175" s="249"/>
      <c r="D175" s="245" t="s">
        <v>162</v>
      </c>
      <c r="E175" s="250" t="s">
        <v>21</v>
      </c>
      <c r="F175" s="251" t="s">
        <v>976</v>
      </c>
      <c r="G175" s="249"/>
      <c r="H175" s="252">
        <v>0.08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162</v>
      </c>
      <c r="AU175" s="258" t="s">
        <v>71</v>
      </c>
      <c r="AV175" s="12" t="s">
        <v>81</v>
      </c>
      <c r="AW175" s="12" t="s">
        <v>35</v>
      </c>
      <c r="AX175" s="12" t="s">
        <v>71</v>
      </c>
      <c r="AY175" s="258" t="s">
        <v>151</v>
      </c>
    </row>
    <row r="176" spans="2:51" s="14" customFormat="1" ht="13.5">
      <c r="B176" s="283"/>
      <c r="C176" s="284"/>
      <c r="D176" s="245" t="s">
        <v>162</v>
      </c>
      <c r="E176" s="285" t="s">
        <v>21</v>
      </c>
      <c r="F176" s="286" t="s">
        <v>430</v>
      </c>
      <c r="G176" s="284"/>
      <c r="H176" s="287">
        <v>0.08</v>
      </c>
      <c r="I176" s="288"/>
      <c r="J176" s="284"/>
      <c r="K176" s="284"/>
      <c r="L176" s="289"/>
      <c r="M176" s="290"/>
      <c r="N176" s="291"/>
      <c r="O176" s="291"/>
      <c r="P176" s="291"/>
      <c r="Q176" s="291"/>
      <c r="R176" s="291"/>
      <c r="S176" s="291"/>
      <c r="T176" s="292"/>
      <c r="AT176" s="293" t="s">
        <v>162</v>
      </c>
      <c r="AU176" s="293" t="s">
        <v>71</v>
      </c>
      <c r="AV176" s="14" t="s">
        <v>158</v>
      </c>
      <c r="AW176" s="14" t="s">
        <v>35</v>
      </c>
      <c r="AX176" s="14" t="s">
        <v>79</v>
      </c>
      <c r="AY176" s="293" t="s">
        <v>151</v>
      </c>
    </row>
    <row r="177" spans="2:65" s="1" customFormat="1" ht="16.5" customHeight="1">
      <c r="B177" s="46"/>
      <c r="C177" s="259" t="s">
        <v>587</v>
      </c>
      <c r="D177" s="259" t="s">
        <v>189</v>
      </c>
      <c r="E177" s="260" t="s">
        <v>841</v>
      </c>
      <c r="F177" s="261" t="s">
        <v>842</v>
      </c>
      <c r="G177" s="262" t="s">
        <v>727</v>
      </c>
      <c r="H177" s="263">
        <v>0.16</v>
      </c>
      <c r="I177" s="264"/>
      <c r="J177" s="265">
        <f>ROUND(I177*H177,2)</f>
        <v>0</v>
      </c>
      <c r="K177" s="261" t="s">
        <v>21</v>
      </c>
      <c r="L177" s="266"/>
      <c r="M177" s="267" t="s">
        <v>21</v>
      </c>
      <c r="N177" s="268" t="s">
        <v>42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193</v>
      </c>
      <c r="AT177" s="24" t="s">
        <v>189</v>
      </c>
      <c r="AU177" s="24" t="s">
        <v>71</v>
      </c>
      <c r="AY177" s="24" t="s">
        <v>151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79</v>
      </c>
      <c r="BK177" s="244">
        <f>ROUND(I177*H177,2)</f>
        <v>0</v>
      </c>
      <c r="BL177" s="24" t="s">
        <v>158</v>
      </c>
      <c r="BM177" s="24" t="s">
        <v>839</v>
      </c>
    </row>
    <row r="178" spans="2:51" s="12" customFormat="1" ht="13.5">
      <c r="B178" s="248"/>
      <c r="C178" s="249"/>
      <c r="D178" s="245" t="s">
        <v>162</v>
      </c>
      <c r="E178" s="250" t="s">
        <v>21</v>
      </c>
      <c r="F178" s="251" t="s">
        <v>978</v>
      </c>
      <c r="G178" s="249"/>
      <c r="H178" s="252">
        <v>0.16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162</v>
      </c>
      <c r="AU178" s="258" t="s">
        <v>71</v>
      </c>
      <c r="AV178" s="12" t="s">
        <v>81</v>
      </c>
      <c r="AW178" s="12" t="s">
        <v>35</v>
      </c>
      <c r="AX178" s="12" t="s">
        <v>71</v>
      </c>
      <c r="AY178" s="258" t="s">
        <v>151</v>
      </c>
    </row>
    <row r="179" spans="2:51" s="14" customFormat="1" ht="13.5">
      <c r="B179" s="283"/>
      <c r="C179" s="284"/>
      <c r="D179" s="245" t="s">
        <v>162</v>
      </c>
      <c r="E179" s="285" t="s">
        <v>21</v>
      </c>
      <c r="F179" s="286" t="s">
        <v>430</v>
      </c>
      <c r="G179" s="284"/>
      <c r="H179" s="287">
        <v>0.16</v>
      </c>
      <c r="I179" s="288"/>
      <c r="J179" s="284"/>
      <c r="K179" s="284"/>
      <c r="L179" s="289"/>
      <c r="M179" s="290"/>
      <c r="N179" s="291"/>
      <c r="O179" s="291"/>
      <c r="P179" s="291"/>
      <c r="Q179" s="291"/>
      <c r="R179" s="291"/>
      <c r="S179" s="291"/>
      <c r="T179" s="292"/>
      <c r="AT179" s="293" t="s">
        <v>162</v>
      </c>
      <c r="AU179" s="293" t="s">
        <v>71</v>
      </c>
      <c r="AV179" s="14" t="s">
        <v>158</v>
      </c>
      <c r="AW179" s="14" t="s">
        <v>35</v>
      </c>
      <c r="AX179" s="14" t="s">
        <v>79</v>
      </c>
      <c r="AY179" s="293" t="s">
        <v>151</v>
      </c>
    </row>
    <row r="180" spans="2:65" s="1" customFormat="1" ht="16.5" customHeight="1">
      <c r="B180" s="46"/>
      <c r="C180" s="233" t="s">
        <v>591</v>
      </c>
      <c r="D180" s="233" t="s">
        <v>153</v>
      </c>
      <c r="E180" s="234" t="s">
        <v>179</v>
      </c>
      <c r="F180" s="235" t="s">
        <v>845</v>
      </c>
      <c r="G180" s="236" t="s">
        <v>846</v>
      </c>
      <c r="H180" s="237">
        <v>50</v>
      </c>
      <c r="I180" s="238"/>
      <c r="J180" s="239">
        <f>ROUND(I180*H180,2)</f>
        <v>0</v>
      </c>
      <c r="K180" s="235" t="s">
        <v>21</v>
      </c>
      <c r="L180" s="72"/>
      <c r="M180" s="240" t="s">
        <v>21</v>
      </c>
      <c r="N180" s="241" t="s">
        <v>42</v>
      </c>
      <c r="O180" s="47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AR180" s="24" t="s">
        <v>158</v>
      </c>
      <c r="AT180" s="24" t="s">
        <v>153</v>
      </c>
      <c r="AU180" s="24" t="s">
        <v>71</v>
      </c>
      <c r="AY180" s="24" t="s">
        <v>151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24" t="s">
        <v>79</v>
      </c>
      <c r="BK180" s="244">
        <f>ROUND(I180*H180,2)</f>
        <v>0</v>
      </c>
      <c r="BL180" s="24" t="s">
        <v>158</v>
      </c>
      <c r="BM180" s="24" t="s">
        <v>843</v>
      </c>
    </row>
    <row r="181" spans="2:65" s="1" customFormat="1" ht="16.5" customHeight="1">
      <c r="B181" s="46"/>
      <c r="C181" s="233" t="s">
        <v>597</v>
      </c>
      <c r="D181" s="233" t="s">
        <v>153</v>
      </c>
      <c r="E181" s="234" t="s">
        <v>188</v>
      </c>
      <c r="F181" s="235" t="s">
        <v>848</v>
      </c>
      <c r="G181" s="236" t="s">
        <v>849</v>
      </c>
      <c r="H181" s="237">
        <v>4</v>
      </c>
      <c r="I181" s="238"/>
      <c r="J181" s="239">
        <f>ROUND(I181*H181,2)</f>
        <v>0</v>
      </c>
      <c r="K181" s="235" t="s">
        <v>21</v>
      </c>
      <c r="L181" s="72"/>
      <c r="M181" s="240" t="s">
        <v>21</v>
      </c>
      <c r="N181" s="241" t="s">
        <v>42</v>
      </c>
      <c r="O181" s="47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AR181" s="24" t="s">
        <v>158</v>
      </c>
      <c r="AT181" s="24" t="s">
        <v>153</v>
      </c>
      <c r="AU181" s="24" t="s">
        <v>71</v>
      </c>
      <c r="AY181" s="24" t="s">
        <v>151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24" t="s">
        <v>79</v>
      </c>
      <c r="BK181" s="244">
        <f>ROUND(I181*H181,2)</f>
        <v>0</v>
      </c>
      <c r="BL181" s="24" t="s">
        <v>158</v>
      </c>
      <c r="BM181" s="24" t="s">
        <v>847</v>
      </c>
    </row>
    <row r="182" spans="2:65" s="1" customFormat="1" ht="16.5" customHeight="1">
      <c r="B182" s="46"/>
      <c r="C182" s="233" t="s">
        <v>604</v>
      </c>
      <c r="D182" s="233" t="s">
        <v>153</v>
      </c>
      <c r="E182" s="234" t="s">
        <v>193</v>
      </c>
      <c r="F182" s="235" t="s">
        <v>851</v>
      </c>
      <c r="G182" s="236" t="s">
        <v>852</v>
      </c>
      <c r="H182" s="237">
        <v>9</v>
      </c>
      <c r="I182" s="238"/>
      <c r="J182" s="239">
        <f>ROUND(I182*H182,2)</f>
        <v>0</v>
      </c>
      <c r="K182" s="235" t="s">
        <v>21</v>
      </c>
      <c r="L182" s="72"/>
      <c r="M182" s="240" t="s">
        <v>21</v>
      </c>
      <c r="N182" s="241" t="s">
        <v>42</v>
      </c>
      <c r="O182" s="47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AR182" s="24" t="s">
        <v>158</v>
      </c>
      <c r="AT182" s="24" t="s">
        <v>153</v>
      </c>
      <c r="AU182" s="24" t="s">
        <v>71</v>
      </c>
      <c r="AY182" s="24" t="s">
        <v>151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4" t="s">
        <v>79</v>
      </c>
      <c r="BK182" s="244">
        <f>ROUND(I182*H182,2)</f>
        <v>0</v>
      </c>
      <c r="BL182" s="24" t="s">
        <v>158</v>
      </c>
      <c r="BM182" s="24" t="s">
        <v>850</v>
      </c>
    </row>
    <row r="183" spans="2:65" s="1" customFormat="1" ht="16.5" customHeight="1">
      <c r="B183" s="46"/>
      <c r="C183" s="233" t="s">
        <v>610</v>
      </c>
      <c r="D183" s="233" t="s">
        <v>153</v>
      </c>
      <c r="E183" s="234" t="s">
        <v>855</v>
      </c>
      <c r="F183" s="235" t="s">
        <v>856</v>
      </c>
      <c r="G183" s="236" t="s">
        <v>849</v>
      </c>
      <c r="H183" s="237">
        <v>8</v>
      </c>
      <c r="I183" s="238"/>
      <c r="J183" s="239">
        <f>ROUND(I183*H183,2)</f>
        <v>0</v>
      </c>
      <c r="K183" s="235" t="s">
        <v>21</v>
      </c>
      <c r="L183" s="72"/>
      <c r="M183" s="240" t="s">
        <v>21</v>
      </c>
      <c r="N183" s="241" t="s">
        <v>42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71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79</v>
      </c>
      <c r="BK183" s="244">
        <f>ROUND(I183*H183,2)</f>
        <v>0</v>
      </c>
      <c r="BL183" s="24" t="s">
        <v>158</v>
      </c>
      <c r="BM183" s="24" t="s">
        <v>853</v>
      </c>
    </row>
    <row r="184" spans="2:65" s="1" customFormat="1" ht="16.5" customHeight="1">
      <c r="B184" s="46"/>
      <c r="C184" s="259" t="s">
        <v>618</v>
      </c>
      <c r="D184" s="259" t="s">
        <v>189</v>
      </c>
      <c r="E184" s="260" t="s">
        <v>858</v>
      </c>
      <c r="F184" s="261" t="s">
        <v>859</v>
      </c>
      <c r="G184" s="262" t="s">
        <v>687</v>
      </c>
      <c r="H184" s="263">
        <v>8</v>
      </c>
      <c r="I184" s="264"/>
      <c r="J184" s="265">
        <f>ROUND(I184*H184,2)</f>
        <v>0</v>
      </c>
      <c r="K184" s="261" t="s">
        <v>21</v>
      </c>
      <c r="L184" s="266"/>
      <c r="M184" s="267" t="s">
        <v>21</v>
      </c>
      <c r="N184" s="268" t="s">
        <v>42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193</v>
      </c>
      <c r="AT184" s="24" t="s">
        <v>189</v>
      </c>
      <c r="AU184" s="24" t="s">
        <v>71</v>
      </c>
      <c r="AY184" s="24" t="s">
        <v>151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79</v>
      </c>
      <c r="BK184" s="244">
        <f>ROUND(I184*H184,2)</f>
        <v>0</v>
      </c>
      <c r="BL184" s="24" t="s">
        <v>158</v>
      </c>
      <c r="BM184" s="24" t="s">
        <v>857</v>
      </c>
    </row>
    <row r="185" spans="2:47" s="1" customFormat="1" ht="13.5">
      <c r="B185" s="46"/>
      <c r="C185" s="74"/>
      <c r="D185" s="245" t="s">
        <v>160</v>
      </c>
      <c r="E185" s="74"/>
      <c r="F185" s="246" t="s">
        <v>861</v>
      </c>
      <c r="G185" s="74"/>
      <c r="H185" s="74"/>
      <c r="I185" s="203"/>
      <c r="J185" s="74"/>
      <c r="K185" s="74"/>
      <c r="L185" s="72"/>
      <c r="M185" s="247"/>
      <c r="N185" s="47"/>
      <c r="O185" s="47"/>
      <c r="P185" s="47"/>
      <c r="Q185" s="47"/>
      <c r="R185" s="47"/>
      <c r="S185" s="47"/>
      <c r="T185" s="95"/>
      <c r="AT185" s="24" t="s">
        <v>160</v>
      </c>
      <c r="AU185" s="24" t="s">
        <v>71</v>
      </c>
    </row>
    <row r="186" spans="2:65" s="1" customFormat="1" ht="16.5" customHeight="1">
      <c r="B186" s="46"/>
      <c r="C186" s="259" t="s">
        <v>620</v>
      </c>
      <c r="D186" s="259" t="s">
        <v>189</v>
      </c>
      <c r="E186" s="260" t="s">
        <v>862</v>
      </c>
      <c r="F186" s="261" t="s">
        <v>863</v>
      </c>
      <c r="G186" s="262" t="s">
        <v>687</v>
      </c>
      <c r="H186" s="263">
        <v>2</v>
      </c>
      <c r="I186" s="264"/>
      <c r="J186" s="265">
        <f>ROUND(I186*H186,2)</f>
        <v>0</v>
      </c>
      <c r="K186" s="261" t="s">
        <v>21</v>
      </c>
      <c r="L186" s="266"/>
      <c r="M186" s="267" t="s">
        <v>21</v>
      </c>
      <c r="N186" s="268" t="s">
        <v>42</v>
      </c>
      <c r="O186" s="47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AR186" s="24" t="s">
        <v>193</v>
      </c>
      <c r="AT186" s="24" t="s">
        <v>189</v>
      </c>
      <c r="AU186" s="24" t="s">
        <v>71</v>
      </c>
      <c r="AY186" s="24" t="s">
        <v>151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4" t="s">
        <v>79</v>
      </c>
      <c r="BK186" s="244">
        <f>ROUND(I186*H186,2)</f>
        <v>0</v>
      </c>
      <c r="BL186" s="24" t="s">
        <v>158</v>
      </c>
      <c r="BM186" s="24" t="s">
        <v>860</v>
      </c>
    </row>
    <row r="187" spans="2:65" s="1" customFormat="1" ht="16.5" customHeight="1">
      <c r="B187" s="46"/>
      <c r="C187" s="233" t="s">
        <v>624</v>
      </c>
      <c r="D187" s="233" t="s">
        <v>153</v>
      </c>
      <c r="E187" s="234" t="s">
        <v>199</v>
      </c>
      <c r="F187" s="235" t="s">
        <v>930</v>
      </c>
      <c r="G187" s="236" t="s">
        <v>189</v>
      </c>
      <c r="H187" s="237">
        <v>50</v>
      </c>
      <c r="I187" s="238"/>
      <c r="J187" s="239">
        <f>ROUND(I187*H187,2)</f>
        <v>0</v>
      </c>
      <c r="K187" s="235" t="s">
        <v>21</v>
      </c>
      <c r="L187" s="72"/>
      <c r="M187" s="240" t="s">
        <v>21</v>
      </c>
      <c r="N187" s="241" t="s">
        <v>42</v>
      </c>
      <c r="O187" s="47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AR187" s="24" t="s">
        <v>158</v>
      </c>
      <c r="AT187" s="24" t="s">
        <v>153</v>
      </c>
      <c r="AU187" s="24" t="s">
        <v>71</v>
      </c>
      <c r="AY187" s="24" t="s">
        <v>151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79</v>
      </c>
      <c r="BK187" s="244">
        <f>ROUND(I187*H187,2)</f>
        <v>0</v>
      </c>
      <c r="BL187" s="24" t="s">
        <v>158</v>
      </c>
      <c r="BM187" s="24" t="s">
        <v>864</v>
      </c>
    </row>
    <row r="188" spans="2:65" s="1" customFormat="1" ht="16.5" customHeight="1">
      <c r="B188" s="46"/>
      <c r="C188" s="233" t="s">
        <v>626</v>
      </c>
      <c r="D188" s="233" t="s">
        <v>153</v>
      </c>
      <c r="E188" s="234" t="s">
        <v>204</v>
      </c>
      <c r="F188" s="235" t="s">
        <v>865</v>
      </c>
      <c r="G188" s="236" t="s">
        <v>189</v>
      </c>
      <c r="H188" s="237">
        <v>50</v>
      </c>
      <c r="I188" s="238"/>
      <c r="J188" s="239">
        <f>ROUND(I188*H188,2)</f>
        <v>0</v>
      </c>
      <c r="K188" s="235" t="s">
        <v>21</v>
      </c>
      <c r="L188" s="72"/>
      <c r="M188" s="240" t="s">
        <v>21</v>
      </c>
      <c r="N188" s="241" t="s">
        <v>42</v>
      </c>
      <c r="O188" s="47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AR188" s="24" t="s">
        <v>158</v>
      </c>
      <c r="AT188" s="24" t="s">
        <v>153</v>
      </c>
      <c r="AU188" s="24" t="s">
        <v>71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79</v>
      </c>
      <c r="BK188" s="244">
        <f>ROUND(I188*H188,2)</f>
        <v>0</v>
      </c>
      <c r="BL188" s="24" t="s">
        <v>158</v>
      </c>
      <c r="BM188" s="24" t="s">
        <v>866</v>
      </c>
    </row>
    <row r="189" spans="2:65" s="1" customFormat="1" ht="16.5" customHeight="1">
      <c r="B189" s="46"/>
      <c r="C189" s="233" t="s">
        <v>631</v>
      </c>
      <c r="D189" s="233" t="s">
        <v>153</v>
      </c>
      <c r="E189" s="234" t="s">
        <v>867</v>
      </c>
      <c r="F189" s="235" t="s">
        <v>868</v>
      </c>
      <c r="G189" s="236" t="s">
        <v>727</v>
      </c>
      <c r="H189" s="237">
        <v>5</v>
      </c>
      <c r="I189" s="238"/>
      <c r="J189" s="239">
        <f>ROUND(I189*H189,2)</f>
        <v>0</v>
      </c>
      <c r="K189" s="235" t="s">
        <v>21</v>
      </c>
      <c r="L189" s="72"/>
      <c r="M189" s="240" t="s">
        <v>21</v>
      </c>
      <c r="N189" s="241" t="s">
        <v>42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158</v>
      </c>
      <c r="AT189" s="24" t="s">
        <v>153</v>
      </c>
      <c r="AU189" s="24" t="s">
        <v>71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79</v>
      </c>
      <c r="BK189" s="244">
        <f>ROUND(I189*H189,2)</f>
        <v>0</v>
      </c>
      <c r="BL189" s="24" t="s">
        <v>158</v>
      </c>
      <c r="BM189" s="24" t="s">
        <v>869</v>
      </c>
    </row>
    <row r="190" spans="2:65" s="1" customFormat="1" ht="16.5" customHeight="1">
      <c r="B190" s="46"/>
      <c r="C190" s="233" t="s">
        <v>635</v>
      </c>
      <c r="D190" s="233" t="s">
        <v>153</v>
      </c>
      <c r="E190" s="234" t="s">
        <v>871</v>
      </c>
      <c r="F190" s="235" t="s">
        <v>872</v>
      </c>
      <c r="G190" s="236" t="s">
        <v>687</v>
      </c>
      <c r="H190" s="237">
        <v>6</v>
      </c>
      <c r="I190" s="238"/>
      <c r="J190" s="239">
        <f>ROUND(I190*H190,2)</f>
        <v>0</v>
      </c>
      <c r="K190" s="235" t="s">
        <v>21</v>
      </c>
      <c r="L190" s="72"/>
      <c r="M190" s="240" t="s">
        <v>21</v>
      </c>
      <c r="N190" s="241" t="s">
        <v>42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158</v>
      </c>
      <c r="AT190" s="24" t="s">
        <v>153</v>
      </c>
      <c r="AU190" s="24" t="s">
        <v>71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79</v>
      </c>
      <c r="BK190" s="244">
        <f>ROUND(I190*H190,2)</f>
        <v>0</v>
      </c>
      <c r="BL190" s="24" t="s">
        <v>158</v>
      </c>
      <c r="BM190" s="24" t="s">
        <v>873</v>
      </c>
    </row>
    <row r="191" spans="2:65" s="1" customFormat="1" ht="16.5" customHeight="1">
      <c r="B191" s="46"/>
      <c r="C191" s="259" t="s">
        <v>639</v>
      </c>
      <c r="D191" s="259" t="s">
        <v>189</v>
      </c>
      <c r="E191" s="260" t="s">
        <v>874</v>
      </c>
      <c r="F191" s="261" t="s">
        <v>875</v>
      </c>
      <c r="G191" s="262" t="s">
        <v>687</v>
      </c>
      <c r="H191" s="263">
        <v>6</v>
      </c>
      <c r="I191" s="264"/>
      <c r="J191" s="265">
        <f>ROUND(I191*H191,2)</f>
        <v>0</v>
      </c>
      <c r="K191" s="261" t="s">
        <v>21</v>
      </c>
      <c r="L191" s="266"/>
      <c r="M191" s="267" t="s">
        <v>21</v>
      </c>
      <c r="N191" s="268" t="s">
        <v>42</v>
      </c>
      <c r="O191" s="47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AR191" s="24" t="s">
        <v>193</v>
      </c>
      <c r="AT191" s="24" t="s">
        <v>189</v>
      </c>
      <c r="AU191" s="24" t="s">
        <v>71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79</v>
      </c>
      <c r="BK191" s="244">
        <f>ROUND(I191*H191,2)</f>
        <v>0</v>
      </c>
      <c r="BL191" s="24" t="s">
        <v>158</v>
      </c>
      <c r="BM191" s="24" t="s">
        <v>876</v>
      </c>
    </row>
    <row r="192" spans="2:65" s="1" customFormat="1" ht="16.5" customHeight="1">
      <c r="B192" s="46"/>
      <c r="C192" s="259" t="s">
        <v>645</v>
      </c>
      <c r="D192" s="259" t="s">
        <v>189</v>
      </c>
      <c r="E192" s="260" t="s">
        <v>877</v>
      </c>
      <c r="F192" s="261" t="s">
        <v>878</v>
      </c>
      <c r="G192" s="262" t="s">
        <v>879</v>
      </c>
      <c r="H192" s="263">
        <v>0.06</v>
      </c>
      <c r="I192" s="264"/>
      <c r="J192" s="265">
        <f>ROUND(I192*H192,2)</f>
        <v>0</v>
      </c>
      <c r="K192" s="261" t="s">
        <v>21</v>
      </c>
      <c r="L192" s="266"/>
      <c r="M192" s="267" t="s">
        <v>21</v>
      </c>
      <c r="N192" s="268" t="s">
        <v>42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193</v>
      </c>
      <c r="AT192" s="24" t="s">
        <v>189</v>
      </c>
      <c r="AU192" s="24" t="s">
        <v>71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79</v>
      </c>
      <c r="BK192" s="244">
        <f>ROUND(I192*H192,2)</f>
        <v>0</v>
      </c>
      <c r="BL192" s="24" t="s">
        <v>158</v>
      </c>
      <c r="BM192" s="24" t="s">
        <v>880</v>
      </c>
    </row>
    <row r="193" spans="2:51" s="12" customFormat="1" ht="13.5">
      <c r="B193" s="248"/>
      <c r="C193" s="249"/>
      <c r="D193" s="245" t="s">
        <v>162</v>
      </c>
      <c r="E193" s="250" t="s">
        <v>21</v>
      </c>
      <c r="F193" s="251" t="s">
        <v>1098</v>
      </c>
      <c r="G193" s="249"/>
      <c r="H193" s="252">
        <v>0.06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162</v>
      </c>
      <c r="AU193" s="258" t="s">
        <v>71</v>
      </c>
      <c r="AV193" s="12" t="s">
        <v>81</v>
      </c>
      <c r="AW193" s="12" t="s">
        <v>35</v>
      </c>
      <c r="AX193" s="12" t="s">
        <v>71</v>
      </c>
      <c r="AY193" s="258" t="s">
        <v>151</v>
      </c>
    </row>
    <row r="194" spans="2:51" s="14" customFormat="1" ht="13.5">
      <c r="B194" s="283"/>
      <c r="C194" s="284"/>
      <c r="D194" s="245" t="s">
        <v>162</v>
      </c>
      <c r="E194" s="285" t="s">
        <v>21</v>
      </c>
      <c r="F194" s="286" t="s">
        <v>430</v>
      </c>
      <c r="G194" s="284"/>
      <c r="H194" s="287">
        <v>0.06</v>
      </c>
      <c r="I194" s="288"/>
      <c r="J194" s="284"/>
      <c r="K194" s="284"/>
      <c r="L194" s="289"/>
      <c r="M194" s="296"/>
      <c r="N194" s="297"/>
      <c r="O194" s="297"/>
      <c r="P194" s="297"/>
      <c r="Q194" s="297"/>
      <c r="R194" s="297"/>
      <c r="S194" s="297"/>
      <c r="T194" s="298"/>
      <c r="AT194" s="293" t="s">
        <v>162</v>
      </c>
      <c r="AU194" s="293" t="s">
        <v>71</v>
      </c>
      <c r="AV194" s="14" t="s">
        <v>158</v>
      </c>
      <c r="AW194" s="14" t="s">
        <v>35</v>
      </c>
      <c r="AX194" s="14" t="s">
        <v>79</v>
      </c>
      <c r="AY194" s="293" t="s">
        <v>151</v>
      </c>
    </row>
    <row r="195" spans="2:12" s="1" customFormat="1" ht="6.95" customHeight="1">
      <c r="B195" s="67"/>
      <c r="C195" s="68"/>
      <c r="D195" s="68"/>
      <c r="E195" s="68"/>
      <c r="F195" s="68"/>
      <c r="G195" s="68"/>
      <c r="H195" s="68"/>
      <c r="I195" s="178"/>
      <c r="J195" s="68"/>
      <c r="K195" s="68"/>
      <c r="L195" s="72"/>
    </row>
  </sheetData>
  <sheetProtection password="CC35" sheet="1" objects="1" scenarios="1" formatColumns="0" formatRows="0" autoFilter="0"/>
  <autoFilter ref="C81:K19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Tomas-PC\Tomáš Macán</dc:creator>
  <cp:keywords/>
  <dc:description/>
  <cp:lastModifiedBy>Tomas-PC\Tomáš Macán</cp:lastModifiedBy>
  <dcterms:created xsi:type="dcterms:W3CDTF">2018-02-01T11:55:38Z</dcterms:created>
  <dcterms:modified xsi:type="dcterms:W3CDTF">2018-02-01T11:55:56Z</dcterms:modified>
  <cp:category/>
  <cp:version/>
  <cp:contentType/>
  <cp:contentStatus/>
</cp:coreProperties>
</file>