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4025" yWindow="0" windowWidth="19440" windowHeight="8340" activeTab="0"/>
  </bookViews>
  <sheets>
    <sheet name=" Rekapitulace" sheetId="15" r:id="rId1"/>
    <sheet name="přípravné,zemní práce" sheetId="4" r:id="rId2"/>
    <sheet name="Svislé a vodorovné konstrukce" sheetId="19" r:id="rId3"/>
    <sheet name="komunikace" sheetId="16" r:id="rId4"/>
    <sheet name="proviz.kom.-DIO" sheetId="17" r:id="rId5"/>
    <sheet name="Ostat.konstr.a práce" sheetId="18" r:id="rId6"/>
  </sheets>
  <definedNames>
    <definedName name="__MAIN__">#REF!</definedName>
    <definedName name="__MAIN1__">#REF!</definedName>
    <definedName name="__MvymF__">#REF!</definedName>
    <definedName name="__OobjF__">#REF!</definedName>
    <definedName name="__OoddF__">#REF!</definedName>
    <definedName name="__OradF__">#REF!</definedName>
    <definedName name="_xlnm.Print_Titles" localSheetId="0">' Rekapitulace'!$1:$8</definedName>
  </definedNames>
  <calcPr calcId="152511"/>
</workbook>
</file>

<file path=xl/sharedStrings.xml><?xml version="1.0" encoding="utf-8"?>
<sst xmlns="http://schemas.openxmlformats.org/spreadsheetml/2006/main" count="355" uniqueCount="218">
  <si>
    <t>Rekapitulace objektů stavby</t>
  </si>
  <si>
    <t>Objednatel:</t>
  </si>
  <si>
    <t>Projektant:</t>
  </si>
  <si>
    <t>Zhotovitel:</t>
  </si>
  <si>
    <t>Zpracoval:</t>
  </si>
  <si>
    <t>Kód</t>
  </si>
  <si>
    <t>Zakázka</t>
  </si>
  <si>
    <t>Cena bez DPH</t>
  </si>
  <si>
    <t>DPH základní</t>
  </si>
  <si>
    <t>Cena s DPH</t>
  </si>
  <si>
    <t>1</t>
  </si>
  <si>
    <t>2</t>
  </si>
  <si>
    <t>3</t>
  </si>
  <si>
    <t>4</t>
  </si>
  <si>
    <t>5</t>
  </si>
  <si>
    <t>Celkem</t>
  </si>
  <si>
    <t>6</t>
  </si>
  <si>
    <t>7</t>
  </si>
  <si>
    <t xml:space="preserve">ROZPOČET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</si>
  <si>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</si>
  <si>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</si>
  <si>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</si>
  <si>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</si>
  <si>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</si>
  <si>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</si>
  <si>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</si>
  <si>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</si>
  <si>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m3</t>
  </si>
  <si>
    <t>t</t>
  </si>
  <si>
    <t>m2</t>
  </si>
  <si>
    <t>ks</t>
  </si>
  <si>
    <t>m</t>
  </si>
  <si>
    <t xml:space="preserve">Objednatel:  </t>
  </si>
  <si>
    <t>Komunikace</t>
  </si>
  <si>
    <t>Ostatní konstrukce a práce</t>
  </si>
  <si>
    <t xml:space="preserve">Svislé a vodorovné nosné konstrukce   </t>
  </si>
  <si>
    <t>SUS Plzeňského kraje</t>
  </si>
  <si>
    <t>Ing. Dušan Melzer</t>
  </si>
  <si>
    <t>Datum:</t>
  </si>
  <si>
    <t xml:space="preserve">Stavba:  </t>
  </si>
  <si>
    <t>II/206 - Rabštejn nad Střelou, opěrná zeď</t>
  </si>
  <si>
    <t>Stavba:</t>
  </si>
  <si>
    <t>dopravně inženýrské opatření</t>
  </si>
  <si>
    <r>
      <t xml:space="preserve">Odstranění křovin a stromů do </t>
    </r>
    <r>
      <rPr>
        <sz val="9"/>
        <rFont val="Calibri"/>
        <family val="2"/>
      </rPr>
      <t>ø</t>
    </r>
    <r>
      <rPr>
        <sz val="9"/>
        <rFont val="Arial Narrow"/>
        <family val="2"/>
      </rPr>
      <t>100mm</t>
    </r>
  </si>
  <si>
    <t>Dopravně inženýrské opatření</t>
  </si>
  <si>
    <t>113106121R00</t>
  </si>
  <si>
    <t>Rozebrání dlažeb z betonových dlaždic na sucho</t>
  </si>
  <si>
    <t>113107144R00</t>
  </si>
  <si>
    <t>Odstranění podkladu pl.do 200 m2, živice tl. 20 cm</t>
  </si>
  <si>
    <t>113107122R00</t>
  </si>
  <si>
    <t>Odstranění podkladu pl. 200 m2,kam.drcené tl.20 cm</t>
  </si>
  <si>
    <t>113201111R00</t>
  </si>
  <si>
    <t>Vytrhání obrub chodníkových ležatých</t>
  </si>
  <si>
    <t>111201101R00</t>
  </si>
  <si>
    <t>Odstranění křovin i s kořeny na ploše do 1000 m2</t>
  </si>
  <si>
    <t>113106033RAB</t>
  </si>
  <si>
    <t>Rozebrání dlažby z kostek a podkladu, pl.do 200 m2</t>
  </si>
  <si>
    <t>119001401R00</t>
  </si>
  <si>
    <t>Dočasné zajištění ocelového potrubí do DN 200 mm</t>
  </si>
  <si>
    <t>115101301R00</t>
  </si>
  <si>
    <t>Pohotovost čerp.soupravy, výška 10 m, přítok 500 l</t>
  </si>
  <si>
    <t>den</t>
  </si>
  <si>
    <t>120901113RT3</t>
  </si>
  <si>
    <t>Bourání konstrukcí kamenných na MC v odkopávkách</t>
  </si>
  <si>
    <t>122202201R00</t>
  </si>
  <si>
    <t>vykopávky zásypu v hor. 3 do 100 m3</t>
  </si>
  <si>
    <t>121100001RAA</t>
  </si>
  <si>
    <t>Sejmutí ornice, naložení, odvoz a uložení</t>
  </si>
  <si>
    <t>13</t>
  </si>
  <si>
    <t>Hloubené vykopávky</t>
  </si>
  <si>
    <t>132401211R00</t>
  </si>
  <si>
    <t>Hloubení rýh šířky do 200 cm v hor.5, STROJNĚ</t>
  </si>
  <si>
    <t>16</t>
  </si>
  <si>
    <t>Přemístění výkopku</t>
  </si>
  <si>
    <t>162701105R00</t>
  </si>
  <si>
    <t>Vodorovné přemístění výkopku z hor.1-4 do 10000 m</t>
  </si>
  <si>
    <t>162701109R00</t>
  </si>
  <si>
    <t>Příplatek k vod. přemístění hor.1-4 za další 1 km</t>
  </si>
  <si>
    <t>17</t>
  </si>
  <si>
    <t>Konstrukce ze zemin</t>
  </si>
  <si>
    <t>174101101R00</t>
  </si>
  <si>
    <t>Zásyp jam, rýh, šachet se zhutněním</t>
  </si>
  <si>
    <t>171201101R00</t>
  </si>
  <si>
    <t>Uložení sypaniny do násypů nezhutněných</t>
  </si>
  <si>
    <t>18</t>
  </si>
  <si>
    <t>Povrchové úpravy terénu</t>
  </si>
  <si>
    <t>180406111R00</t>
  </si>
  <si>
    <t>184102116R00</t>
  </si>
  <si>
    <t>Výsadba dřevin s balem D do 80 cm, v rovině</t>
  </si>
  <si>
    <t>kus</t>
  </si>
  <si>
    <t>21</t>
  </si>
  <si>
    <t>Úprava podloží a základové spáry</t>
  </si>
  <si>
    <t>212753216R00</t>
  </si>
  <si>
    <t>Montáž tuhé drenáž. trubky do rýhy DN 160,bez lože</t>
  </si>
  <si>
    <t>11</t>
  </si>
  <si>
    <t>Přípravné a přidružené práce</t>
  </si>
  <si>
    <t>Přípravné práce, zemní práce a dokončovací práce</t>
  </si>
  <si>
    <t>Základy</t>
  </si>
  <si>
    <t>279311811R00</t>
  </si>
  <si>
    <t>Beton základových zdí prostý C 12/15</t>
  </si>
  <si>
    <t>28</t>
  </si>
  <si>
    <t>Zpevňování hornin a konstrukcí</t>
  </si>
  <si>
    <t>289970111R00</t>
  </si>
  <si>
    <t>289201212R00</t>
  </si>
  <si>
    <t>289363111R00</t>
  </si>
  <si>
    <t>Kotvičky výztuže do malty hl.40 cm, z 10216, 6 mm</t>
  </si>
  <si>
    <t>32</t>
  </si>
  <si>
    <t>Zdi přehradní a opěrné</t>
  </si>
  <si>
    <t>327311114R00</t>
  </si>
  <si>
    <t>Opěrné zdi z betonu prostého vodost. C25/30</t>
  </si>
  <si>
    <t>327323129R00</t>
  </si>
  <si>
    <t>Zdi a valy z betonu želez.z cementů portl. C 30/37</t>
  </si>
  <si>
    <t>327351211R00</t>
  </si>
  <si>
    <t>Bednění zdí a valů H do 20 m - zřízení</t>
  </si>
  <si>
    <t>327351221R00</t>
  </si>
  <si>
    <t>Bednění zdí a valů H do 20 m - odbednění</t>
  </si>
  <si>
    <t>327361007R00</t>
  </si>
  <si>
    <t>Výztuž zdí a valů z oceli  10 505, D do 12 mm</t>
  </si>
  <si>
    <t>45</t>
  </si>
  <si>
    <t>452313121R00</t>
  </si>
  <si>
    <t>46</t>
  </si>
  <si>
    <t>Zpevněné plochy (kromě vozovek a železničního svršku)</t>
  </si>
  <si>
    <t>465311111R00</t>
  </si>
  <si>
    <t>Rigol z betonu C 8/10, tloušťky 15 cm</t>
  </si>
  <si>
    <t>56</t>
  </si>
  <si>
    <t>Podkladní vrstvy komunikací a zpevněných ploch</t>
  </si>
  <si>
    <t>564841113R00</t>
  </si>
  <si>
    <t>Podklad ze štěrkodrti po zhutnění tloušťky 14 cm</t>
  </si>
  <si>
    <t>567122111R00</t>
  </si>
  <si>
    <t>Podklad z kameniva zpev.cementem KZC 1 tl.12 cm</t>
  </si>
  <si>
    <t>567123114R00</t>
  </si>
  <si>
    <t>Podklad z kameniva zpev.cementem KZC 2 tl.15 cm</t>
  </si>
  <si>
    <t>565141111RT3</t>
  </si>
  <si>
    <t>Podklad z obal kam.ACP 16+,ACP 22+,do 3 m,tl. 6 cm</t>
  </si>
  <si>
    <t>565161111RT3</t>
  </si>
  <si>
    <t>Podklad z obal kam.ACP 16+,ACP 22+,do 3 m,tl. 8 cm</t>
  </si>
  <si>
    <t>57</t>
  </si>
  <si>
    <t>Kryty štěrkových a živičných pozemních komunikací a zpevněných ploch</t>
  </si>
  <si>
    <t>577141112RT3</t>
  </si>
  <si>
    <t>Beton asfalt. ACO 11+,nebo ACO 16+,do 3 m, tl.5 cm</t>
  </si>
  <si>
    <t>573231110R00</t>
  </si>
  <si>
    <t>Postřik živičný spojovací z emulze 0,3-0,5 kg/m2</t>
  </si>
  <si>
    <t>59</t>
  </si>
  <si>
    <t>Dlažby a předlažby pozemních komunikací a zpevněných ploch</t>
  </si>
  <si>
    <t>596841111RV4</t>
  </si>
  <si>
    <t>Kladení dlažby z dlaždic kom.pro pěší do lože z MC</t>
  </si>
  <si>
    <t>762</t>
  </si>
  <si>
    <t>Konstrukce tesařské</t>
  </si>
  <si>
    <t>762340010RA0</t>
  </si>
  <si>
    <t>762111811R00</t>
  </si>
  <si>
    <t>Demontáž stěn z hranolků, fošen nebo latí</t>
  </si>
  <si>
    <t>dřevěné bednění - ochrana fasády domu</t>
  </si>
  <si>
    <t>98</t>
  </si>
  <si>
    <t>Demolice</t>
  </si>
  <si>
    <t>981010010RA0</t>
  </si>
  <si>
    <t>979990102R00</t>
  </si>
  <si>
    <t>Poplatek za skládku suti - směs betonu a cihel, kmenné zdivo</t>
  </si>
  <si>
    <t>91</t>
  </si>
  <si>
    <t>917461111R00</t>
  </si>
  <si>
    <t>Osaz. stoj. obrub. kam. s opěrou, lože z C 12/15</t>
  </si>
  <si>
    <t>914001112R00</t>
  </si>
  <si>
    <t>919723111R00</t>
  </si>
  <si>
    <t>Dilatační spáry - řezání, podélné, šířka 2 - 5 mm</t>
  </si>
  <si>
    <t>919723212R00</t>
  </si>
  <si>
    <t>914991001R00</t>
  </si>
  <si>
    <t>Montáž dočasné objízdné trasy</t>
  </si>
  <si>
    <t>914993001R00</t>
  </si>
  <si>
    <t>Demontáž dočasné objízdné trasy</t>
  </si>
  <si>
    <t>914991005R00</t>
  </si>
  <si>
    <t>M.dočas.světelné signal.(semafor)vč.bat.a seřízení</t>
  </si>
  <si>
    <t>sada</t>
  </si>
  <si>
    <t>914993005R00</t>
  </si>
  <si>
    <t>Dem.dočasné světelné signal.(semaforu) vč. baterie</t>
  </si>
  <si>
    <t>Doplňující konstrukce na pozemních komunikacích a zpevněných plochách</t>
  </si>
  <si>
    <t xml:space="preserve">Nosné a opěrné konstrukce   </t>
  </si>
  <si>
    <t>62</t>
  </si>
  <si>
    <t>Úprava povrchů vnější</t>
  </si>
  <si>
    <t>622422522R00</t>
  </si>
  <si>
    <t>Oprava vněj. omítek II,do 50%, štuk na 100% plochy</t>
  </si>
  <si>
    <t>63</t>
  </si>
  <si>
    <t>Podlahy a podlahové konstrukce</t>
  </si>
  <si>
    <t>631320132RA0</t>
  </si>
  <si>
    <t>Mazanina se sítí, izolace, beton C16/20, tl. 10 cm</t>
  </si>
  <si>
    <t>711</t>
  </si>
  <si>
    <t>Izolace proti vodě</t>
  </si>
  <si>
    <t>711442559R00</t>
  </si>
  <si>
    <t>Izolace, tlak. voda, svislá pásy NAIP přitavením</t>
  </si>
  <si>
    <t>711112001RZ1</t>
  </si>
  <si>
    <t>89</t>
  </si>
  <si>
    <t>Ostatní konstrukce a práce na trubním vedení</t>
  </si>
  <si>
    <t>895821111R00</t>
  </si>
  <si>
    <t>Pramenní jímka z lomového kamene, plná</t>
  </si>
  <si>
    <t>Ostatní materiál</t>
  </si>
  <si>
    <t>28323139</t>
  </si>
  <si>
    <t>Zdivo kamenné do 300mm, lomový kámen střední, tříděný z původního zdiva</t>
  </si>
  <si>
    <t xml:space="preserve">Podkladní a vedlejší konstrukce </t>
  </si>
  <si>
    <t>Bloky z mezerovitého z betonu C 8/10</t>
  </si>
  <si>
    <t>Izolace proti vlhkosti svis. nátěr ALN, za studena</t>
  </si>
  <si>
    <t>Izolace proti vlhkosti svis. nátěr ALP, za studena - 2x</t>
  </si>
  <si>
    <t>aktuální nová projektová dokumentace DIO, nové projednání</t>
  </si>
  <si>
    <t>115101204R00</t>
  </si>
  <si>
    <t>Čerpání vody do 10m, přítok do 2000l/h</t>
  </si>
  <si>
    <t>hod</t>
  </si>
  <si>
    <t>Založení trávníku parkového drnováním v rovině (pásy hotového trávníku), tl do 120mm</t>
  </si>
  <si>
    <t>Geomříže - 300g/m2</t>
  </si>
  <si>
    <t>941940031RAC</t>
  </si>
  <si>
    <t>Lešení - lejké fasádní š. 1,0m, výška do 10m, montáž, demontář, pronájem 4 měs</t>
  </si>
  <si>
    <t>konstrukce tesařské - přístřešek dřevěný, řezivo SI, střecha z proken vč. Izolace</t>
  </si>
  <si>
    <t>Demolice dřevěných objektů postupným rozebráním - výměra obestavěný prostor</t>
  </si>
  <si>
    <t>Osazení dvojice sloupků  dopr.značky vč. Výkopu, bet.základu, kotvení a zásypu</t>
  </si>
  <si>
    <t>Dilatační spáry řez. , zalití za tepla</t>
  </si>
  <si>
    <t>Fólie nopová 2x10 m nopy 20mm</t>
  </si>
  <si>
    <t>Geotextilie 300g/m2 - ochrana izolace</t>
  </si>
  <si>
    <t>Ostatní práce - projekční a geodetické</t>
  </si>
  <si>
    <t>Projekční práce - dokumentace dodavatele, výk. výztuže, dílenské výkresy, pomocné kce</t>
  </si>
  <si>
    <t>kpl</t>
  </si>
  <si>
    <t>Geodetické práce na stavbě</t>
  </si>
  <si>
    <t>VRN - Zařízení staveniště, ztížené podmínky, staveništní doprava (8%)</t>
  </si>
</sst>
</file>

<file path=xl/styles.xml><?xml version="1.0" encoding="utf-8"?>
<styleSheet xmlns="http://schemas.openxmlformats.org/spreadsheetml/2006/main">
  <numFmts count="5">
    <numFmt numFmtId="164" formatCode="#,##0.00;\-#,##0.00"/>
    <numFmt numFmtId="165" formatCode="#,##0;\-#,##0"/>
    <numFmt numFmtId="166" formatCode="#,##0.000;\-#,##0.000"/>
    <numFmt numFmtId="167" formatCode="#,##0.00_ ;\-#,##0.00\ "/>
    <numFmt numFmtId="168" formatCode="0.000"/>
  </numFmts>
  <fonts count="16"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color indexed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u val="single"/>
      <sz val="9"/>
      <color indexed="10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b/>
      <sz val="9"/>
      <color indexed="10"/>
      <name val="Arial Narrow"/>
      <family val="2"/>
    </font>
    <font>
      <b/>
      <sz val="8"/>
      <name val="MS Sans Serif"/>
      <family val="2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 locked="0"/>
    </xf>
  </cellStyleXfs>
  <cellXfs count="138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4" fontId="2" fillId="0" borderId="0" xfId="0" applyNumberFormat="1" applyFont="1" applyAlignment="1" applyProtection="1">
      <alignment horizontal="lef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164" fontId="0" fillId="0" borderId="0" xfId="0" applyNumberForma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3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4" fontId="4" fillId="2" borderId="0" xfId="0" applyNumberFormat="1" applyFont="1" applyFill="1" applyAlignment="1" applyProtection="1">
      <alignment horizontal="left"/>
      <protection/>
    </xf>
    <xf numFmtId="0" fontId="5" fillId="0" borderId="0" xfId="0" applyFont="1" applyAlignment="1" applyProtection="1">
      <alignment vertical="top"/>
      <protection locked="0"/>
    </xf>
    <xf numFmtId="0" fontId="6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4" fontId="5" fillId="2" borderId="0" xfId="0" applyNumberFormat="1" applyFont="1" applyFill="1" applyAlignment="1" applyProtection="1">
      <alignment horizontal="left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4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/>
      <protection/>
    </xf>
    <xf numFmtId="4" fontId="5" fillId="0" borderId="0" xfId="0" applyNumberFormat="1" applyFont="1" applyAlignment="1" applyProtection="1">
      <alignment vertical="top"/>
      <protection locked="0"/>
    </xf>
    <xf numFmtId="0" fontId="7" fillId="0" borderId="0" xfId="20" applyFont="1" applyBorder="1" applyAlignment="1" applyProtection="1">
      <alignment horizontal="left" wrapText="1"/>
      <protection locked="0"/>
    </xf>
    <xf numFmtId="0" fontId="6" fillId="0" borderId="0" xfId="20" applyFont="1" applyBorder="1" applyAlignment="1" applyProtection="1">
      <alignment horizontal="left" wrapText="1"/>
      <protection locked="0"/>
    </xf>
    <xf numFmtId="4" fontId="6" fillId="0" borderId="0" xfId="20" applyNumberFormat="1" applyFont="1" applyBorder="1" applyAlignment="1" applyProtection="1">
      <alignment horizontal="right"/>
      <protection locked="0"/>
    </xf>
    <xf numFmtId="164" fontId="6" fillId="0" borderId="0" xfId="20" applyNumberFormat="1" applyFont="1" applyBorder="1" applyAlignment="1" applyProtection="1">
      <alignment horizontal="right"/>
      <protection locked="0"/>
    </xf>
    <xf numFmtId="164" fontId="10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vertical="top"/>
      <protection locked="0"/>
    </xf>
    <xf numFmtId="165" fontId="7" fillId="0" borderId="0" xfId="20" applyNumberFormat="1" applyFont="1" applyAlignment="1" applyProtection="1">
      <alignment horizontal="center"/>
      <protection locked="0"/>
    </xf>
    <xf numFmtId="0" fontId="7" fillId="0" borderId="0" xfId="20" applyFont="1" applyAlignment="1" applyProtection="1">
      <alignment horizontal="left" wrapText="1"/>
      <protection locked="0"/>
    </xf>
    <xf numFmtId="0" fontId="6" fillId="0" borderId="0" xfId="20" applyFont="1" applyAlignment="1" applyProtection="1">
      <alignment horizontal="left" wrapText="1"/>
      <protection locked="0"/>
    </xf>
    <xf numFmtId="0" fontId="6" fillId="0" borderId="0" xfId="20" applyFont="1" applyAlignment="1" applyProtection="1">
      <alignment horizontal="center" wrapText="1"/>
      <protection locked="0"/>
    </xf>
    <xf numFmtId="4" fontId="6" fillId="0" borderId="0" xfId="20" applyNumberFormat="1" applyFont="1" applyAlignment="1" applyProtection="1">
      <alignment horizontal="right"/>
      <protection locked="0"/>
    </xf>
    <xf numFmtId="164" fontId="6" fillId="0" borderId="0" xfId="2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2" xfId="20" applyFont="1" applyBorder="1" applyAlignment="1" applyProtection="1">
      <alignment horizontal="center" wrapText="1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166" fontId="6" fillId="0" borderId="0" xfId="0" applyNumberFormat="1" applyFont="1" applyAlignment="1" applyProtection="1">
      <alignment horizontal="right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167" fontId="8" fillId="0" borderId="2" xfId="0" applyNumberFormat="1" applyFont="1" applyBorder="1" applyAlignment="1" applyProtection="1">
      <alignment horizontal="right"/>
      <protection locked="0"/>
    </xf>
    <xf numFmtId="164" fontId="8" fillId="0" borderId="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166" fontId="5" fillId="0" borderId="0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8" fillId="4" borderId="2" xfId="0" applyFont="1" applyFill="1" applyBorder="1" applyAlignment="1" applyProtection="1">
      <alignment horizontal="left" wrapText="1"/>
      <protection locked="0"/>
    </xf>
    <xf numFmtId="164" fontId="8" fillId="0" borderId="0" xfId="0" applyNumberFormat="1" applyFont="1" applyBorder="1" applyAlignment="1" applyProtection="1">
      <alignment horizontal="right"/>
      <protection locked="0"/>
    </xf>
    <xf numFmtId="166" fontId="8" fillId="0" borderId="2" xfId="0" applyNumberFormat="1" applyFont="1" applyFill="1" applyBorder="1" applyAlignment="1" applyProtection="1">
      <alignment horizontal="right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166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166" fontId="8" fillId="0" borderId="0" xfId="0" applyNumberFormat="1" applyFont="1" applyAlignment="1" applyProtection="1">
      <alignment horizontal="right" vertical="top"/>
      <protection locked="0"/>
    </xf>
    <xf numFmtId="164" fontId="8" fillId="0" borderId="0" xfId="0" applyNumberFormat="1" applyFont="1" applyAlignment="1" applyProtection="1">
      <alignment horizontal="right" vertical="top"/>
      <protection locked="0"/>
    </xf>
    <xf numFmtId="0" fontId="9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9" fontId="7" fillId="2" borderId="0" xfId="0" applyNumberFormat="1" applyFont="1" applyFill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left" wrapText="1"/>
      <protection/>
    </xf>
    <xf numFmtId="0" fontId="11" fillId="0" borderId="4" xfId="0" applyFont="1" applyBorder="1" applyAlignment="1" applyProtection="1">
      <alignment horizontal="left" wrapText="1"/>
      <protection locked="0"/>
    </xf>
    <xf numFmtId="164" fontId="11" fillId="0" borderId="5" xfId="0" applyNumberFormat="1" applyFont="1" applyBorder="1" applyAlignment="1" applyProtection="1">
      <alignment horizontal="right"/>
      <protection/>
    </xf>
    <xf numFmtId="164" fontId="11" fillId="0" borderId="6" xfId="0" applyNumberFormat="1" applyFont="1" applyBorder="1" applyAlignment="1" applyProtection="1">
      <alignment horizontal="right"/>
      <protection/>
    </xf>
    <xf numFmtId="0" fontId="11" fillId="0" borderId="2" xfId="0" applyFont="1" applyBorder="1" applyAlignment="1" applyProtection="1">
      <alignment horizontal="left" wrapText="1"/>
      <protection locked="0"/>
    </xf>
    <xf numFmtId="164" fontId="11" fillId="0" borderId="7" xfId="0" applyNumberFormat="1" applyFont="1" applyBorder="1" applyAlignment="1" applyProtection="1">
      <alignment horizontal="right"/>
      <protection/>
    </xf>
    <xf numFmtId="164" fontId="11" fillId="0" borderId="8" xfId="0" applyNumberFormat="1" applyFont="1" applyBorder="1" applyAlignment="1" applyProtection="1">
      <alignment horizontal="right"/>
      <protection/>
    </xf>
    <xf numFmtId="0" fontId="11" fillId="0" borderId="2" xfId="2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2" fillId="0" borderId="9" xfId="0" applyFont="1" applyBorder="1" applyAlignment="1" applyProtection="1">
      <alignment horizontal="left" wrapText="1"/>
      <protection/>
    </xf>
    <xf numFmtId="164" fontId="11" fillId="0" borderId="9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12" fillId="0" borderId="10" xfId="0" applyFont="1" applyBorder="1" applyAlignment="1" applyProtection="1">
      <alignment horizont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wrapText="1"/>
      <protection/>
    </xf>
    <xf numFmtId="0" fontId="12" fillId="0" borderId="12" xfId="0" applyFont="1" applyBorder="1" applyAlignment="1" applyProtection="1">
      <alignment horizontal="center" wrapText="1"/>
      <protection/>
    </xf>
    <xf numFmtId="164" fontId="12" fillId="0" borderId="9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 wrapText="1"/>
      <protection/>
    </xf>
    <xf numFmtId="0" fontId="9" fillId="0" borderId="0" xfId="0" applyFont="1" applyAlignment="1" applyProtection="1">
      <alignment horizontal="left" vertical="top"/>
      <protection locked="0"/>
    </xf>
    <xf numFmtId="14" fontId="9" fillId="0" borderId="0" xfId="0" applyNumberFormat="1" applyFont="1" applyAlignment="1" applyProtection="1">
      <alignment horizontal="left" vertical="top"/>
      <protection locked="0"/>
    </xf>
    <xf numFmtId="164" fontId="11" fillId="0" borderId="13" xfId="0" applyNumberFormat="1" applyFont="1" applyBorder="1" applyAlignment="1" applyProtection="1">
      <alignment horizontal="right"/>
      <protection/>
    </xf>
    <xf numFmtId="164" fontId="11" fillId="0" borderId="14" xfId="0" applyNumberFormat="1" applyFont="1" applyBorder="1" applyAlignment="1" applyProtection="1">
      <alignment horizontal="right"/>
      <protection/>
    </xf>
    <xf numFmtId="164" fontId="12" fillId="0" borderId="15" xfId="0" applyNumberFormat="1" applyFont="1" applyBorder="1" applyAlignment="1" applyProtection="1">
      <alignment horizontal="right"/>
      <protection/>
    </xf>
    <xf numFmtId="0" fontId="5" fillId="3" borderId="16" xfId="0" applyFont="1" applyFill="1" applyBorder="1" applyAlignment="1" applyProtection="1">
      <alignment horizontal="center" vertical="center" wrapText="1"/>
      <protection/>
    </xf>
    <xf numFmtId="0" fontId="5" fillId="3" borderId="17" xfId="0" applyFont="1" applyFill="1" applyBorder="1" applyAlignment="1" applyProtection="1">
      <alignment horizontal="center" vertical="center" wrapText="1"/>
      <protection/>
    </xf>
    <xf numFmtId="0" fontId="5" fillId="3" borderId="18" xfId="0" applyFont="1" applyFill="1" applyBorder="1" applyAlignment="1" applyProtection="1">
      <alignment horizontal="center" vertical="center" wrapText="1"/>
      <protection/>
    </xf>
    <xf numFmtId="0" fontId="5" fillId="3" borderId="19" xfId="0" applyFont="1" applyFill="1" applyBorder="1" applyAlignment="1" applyProtection="1">
      <alignment horizontal="center" vertical="center" wrapText="1"/>
      <protection/>
    </xf>
    <xf numFmtId="0" fontId="5" fillId="3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165" fontId="5" fillId="0" borderId="21" xfId="0" applyNumberFormat="1" applyFont="1" applyBorder="1" applyAlignment="1" applyProtection="1">
      <alignment horizontal="center"/>
      <protection locked="0"/>
    </xf>
    <xf numFmtId="164" fontId="5" fillId="0" borderId="22" xfId="0" applyNumberFormat="1" applyFont="1" applyBorder="1" applyAlignment="1" applyProtection="1">
      <alignment horizontal="right"/>
      <protection locked="0"/>
    </xf>
    <xf numFmtId="165" fontId="7" fillId="0" borderId="21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166" fontId="6" fillId="0" borderId="0" xfId="0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Border="1" applyAlignment="1" applyProtection="1">
      <alignment horizontal="right"/>
      <protection locked="0"/>
    </xf>
    <xf numFmtId="0" fontId="5" fillId="0" borderId="22" xfId="0" applyFont="1" applyBorder="1" applyAlignment="1" applyProtection="1">
      <alignment vertical="top"/>
      <protection locked="0"/>
    </xf>
    <xf numFmtId="4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4" fontId="5" fillId="0" borderId="0" xfId="0" applyNumberFormat="1" applyFont="1" applyBorder="1" applyAlignment="1" applyProtection="1">
      <alignment vertical="top"/>
      <protection locked="0"/>
    </xf>
    <xf numFmtId="165" fontId="7" fillId="0" borderId="21" xfId="2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167" fontId="10" fillId="0" borderId="0" xfId="0" applyNumberFormat="1" applyFont="1" applyBorder="1" applyAlignment="1" applyProtection="1">
      <alignment horizontal="right"/>
      <protection/>
    </xf>
    <xf numFmtId="0" fontId="14" fillId="0" borderId="0" xfId="0" applyFont="1" applyAlignment="1" applyProtection="1">
      <alignment vertical="top"/>
      <protection locked="0"/>
    </xf>
    <xf numFmtId="14" fontId="5" fillId="2" borderId="0" xfId="0" applyNumberFormat="1" applyFont="1" applyFill="1" applyAlignment="1" applyProtection="1">
      <alignment horizontal="left"/>
      <protection/>
    </xf>
    <xf numFmtId="0" fontId="8" fillId="0" borderId="2" xfId="20" applyFont="1" applyBorder="1" applyAlignment="1" applyProtection="1">
      <alignment horizontal="left" wrapText="1"/>
      <protection locked="0"/>
    </xf>
    <xf numFmtId="2" fontId="8" fillId="4" borderId="2" xfId="0" applyNumberFormat="1" applyFont="1" applyFill="1" applyBorder="1" applyAlignment="1" applyProtection="1">
      <alignment horizontal="right" wrapText="1"/>
      <protection locked="0"/>
    </xf>
    <xf numFmtId="168" fontId="8" fillId="4" borderId="2" xfId="0" applyNumberFormat="1" applyFont="1" applyFill="1" applyBorder="1" applyAlignment="1" applyProtection="1">
      <alignment horizontal="right" wrapText="1"/>
      <protection locked="0"/>
    </xf>
    <xf numFmtId="0" fontId="4" fillId="2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8" fillId="4" borderId="2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left" wrapText="1"/>
      <protection locked="0"/>
    </xf>
    <xf numFmtId="0" fontId="11" fillId="4" borderId="2" xfId="0" applyFont="1" applyFill="1" applyBorder="1" applyAlignment="1" applyProtection="1">
      <alignment horizontal="center" wrapText="1"/>
      <protection locked="0"/>
    </xf>
    <xf numFmtId="168" fontId="11" fillId="4" borderId="2" xfId="0" applyNumberFormat="1" applyFont="1" applyFill="1" applyBorder="1" applyAlignment="1" applyProtection="1">
      <alignment horizontal="right" wrapText="1"/>
      <protection locked="0"/>
    </xf>
    <xf numFmtId="2" fontId="11" fillId="4" borderId="2" xfId="0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165" fontId="11" fillId="0" borderId="2" xfId="0" applyNumberFormat="1" applyFont="1" applyBorder="1" applyAlignment="1" applyProtection="1">
      <alignment horizontal="center"/>
      <protection locked="0"/>
    </xf>
    <xf numFmtId="4" fontId="11" fillId="0" borderId="2" xfId="0" applyNumberFormat="1" applyFont="1" applyBorder="1" applyAlignment="1" applyProtection="1">
      <alignment vertical="top"/>
      <protection locked="0"/>
    </xf>
    <xf numFmtId="165" fontId="8" fillId="0" borderId="2" xfId="0" applyNumberFormat="1" applyFont="1" applyBorder="1" applyAlignment="1" applyProtection="1">
      <alignment horizontal="center"/>
      <protection locked="0"/>
    </xf>
    <xf numFmtId="4" fontId="8" fillId="0" borderId="2" xfId="0" applyNumberFormat="1" applyFont="1" applyBorder="1" applyAlignment="1" applyProtection="1">
      <alignment vertical="top"/>
      <protection locked="0"/>
    </xf>
    <xf numFmtId="164" fontId="11" fillId="0" borderId="2" xfId="0" applyNumberFormat="1" applyFont="1" applyBorder="1" applyAlignment="1" applyProtection="1">
      <alignment horizontal="right"/>
      <protection locked="0"/>
    </xf>
    <xf numFmtId="165" fontId="8" fillId="0" borderId="2" xfId="2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165" fontId="8" fillId="0" borderId="0" xfId="20" applyNumberFormat="1" applyFont="1" applyBorder="1" applyAlignment="1" applyProtection="1">
      <alignment horizontal="center"/>
      <protection locked="0"/>
    </xf>
    <xf numFmtId="2" fontId="8" fillId="4" borderId="0" xfId="0" applyNumberFormat="1" applyFont="1" applyFill="1" applyBorder="1" applyAlignment="1" applyProtection="1">
      <alignment horizontal="right" wrapText="1"/>
      <protection locked="0"/>
    </xf>
    <xf numFmtId="167" fontId="8" fillId="0" borderId="0" xfId="0" applyNumberFormat="1" applyFont="1" applyBorder="1" applyAlignment="1" applyProtection="1">
      <alignment horizontal="righ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tabSelected="1" workbookViewId="0" topLeftCell="A1">
      <pane ySplit="8" topLeftCell="A9" activePane="bottomLeft" state="frozen"/>
      <selection pane="topLeft" activeCell="C4" sqref="C4"/>
      <selection pane="bottomLeft" activeCell="B20" sqref="B20"/>
    </sheetView>
  </sheetViews>
  <sheetFormatPr defaultColWidth="10.5" defaultRowHeight="12" customHeight="1"/>
  <cols>
    <col min="1" max="1" width="10" style="2" customWidth="1"/>
    <col min="2" max="2" width="50.83203125" style="2" customWidth="1"/>
    <col min="3" max="5" width="16.66015625" style="2" customWidth="1"/>
    <col min="6" max="6" width="6.66015625" style="1" customWidth="1"/>
    <col min="7" max="7" width="19.83203125" style="7" customWidth="1"/>
    <col min="8" max="16384" width="10.5" style="1" customWidth="1"/>
  </cols>
  <sheetData>
    <row r="1" spans="1:7" s="2" customFormat="1" ht="22.5" customHeight="1">
      <c r="A1" s="11" t="s">
        <v>0</v>
      </c>
      <c r="B1" s="61"/>
      <c r="C1" s="61"/>
      <c r="D1" s="61"/>
      <c r="E1" s="61"/>
      <c r="G1" s="7"/>
    </row>
    <row r="2" spans="1:7" s="2" customFormat="1" ht="12.75" customHeight="1">
      <c r="A2" s="15" t="s">
        <v>39</v>
      </c>
      <c r="B2" s="15" t="s">
        <v>40</v>
      </c>
      <c r="C2" s="61"/>
      <c r="D2" s="61"/>
      <c r="E2" s="61"/>
      <c r="G2" s="7"/>
    </row>
    <row r="3" spans="1:7" s="2" customFormat="1" ht="12.75" customHeight="1">
      <c r="A3" s="62"/>
      <c r="B3" s="62"/>
      <c r="C3" s="16"/>
      <c r="D3" s="16" t="s">
        <v>38</v>
      </c>
      <c r="E3" s="111">
        <v>42642</v>
      </c>
      <c r="G3" s="7"/>
    </row>
    <row r="4" spans="1:7" s="2" customFormat="1" ht="12.75" customHeight="1">
      <c r="A4" s="16" t="s">
        <v>1</v>
      </c>
      <c r="B4" s="16" t="s">
        <v>36</v>
      </c>
      <c r="C4" s="16"/>
      <c r="D4" s="16" t="s">
        <v>2</v>
      </c>
      <c r="E4" s="16" t="s">
        <v>37</v>
      </c>
      <c r="G4" s="7"/>
    </row>
    <row r="5" spans="1:7" s="2" customFormat="1" ht="13.5" customHeight="1">
      <c r="A5" s="16" t="s">
        <v>3</v>
      </c>
      <c r="B5" s="16"/>
      <c r="C5" s="16"/>
      <c r="D5" s="16" t="s">
        <v>4</v>
      </c>
      <c r="E5" s="16"/>
      <c r="G5" s="7"/>
    </row>
    <row r="6" spans="1:7" s="2" customFormat="1" ht="6.75" customHeight="1" thickBot="1">
      <c r="A6" s="16"/>
      <c r="B6" s="61"/>
      <c r="C6" s="61"/>
      <c r="D6" s="61"/>
      <c r="E6" s="61"/>
      <c r="G6" s="7"/>
    </row>
    <row r="7" spans="1:7" s="2" customFormat="1" ht="27" customHeight="1" thickBot="1">
      <c r="A7" s="20" t="s">
        <v>5</v>
      </c>
      <c r="B7" s="20" t="s">
        <v>6</v>
      </c>
      <c r="C7" s="20" t="s">
        <v>7</v>
      </c>
      <c r="D7" s="20" t="s">
        <v>8</v>
      </c>
      <c r="E7" s="20" t="s">
        <v>9</v>
      </c>
      <c r="G7" s="7"/>
    </row>
    <row r="8" spans="1:7" s="2" customFormat="1" ht="18" customHeight="1" thickBot="1">
      <c r="A8" s="16"/>
      <c r="B8" s="15" t="s">
        <v>40</v>
      </c>
      <c r="C8" s="61"/>
      <c r="D8" s="63">
        <v>0.21</v>
      </c>
      <c r="E8" s="61"/>
      <c r="G8" s="7"/>
    </row>
    <row r="9" spans="1:7" s="2" customFormat="1" ht="14.25" customHeight="1">
      <c r="A9" s="64"/>
      <c r="B9" s="65" t="s">
        <v>96</v>
      </c>
      <c r="C9" s="66">
        <f>'přípravné,zemní práce'!G48</f>
        <v>0</v>
      </c>
      <c r="D9" s="67">
        <f aca="true" t="shared" si="0" ref="D9:D14">C9*0.21</f>
        <v>0</v>
      </c>
      <c r="E9" s="84">
        <f aca="true" t="shared" si="1" ref="E9:E14">D9+C9</f>
        <v>0</v>
      </c>
      <c r="G9" s="7"/>
    </row>
    <row r="10" spans="1:7" s="2" customFormat="1" ht="13.5" customHeight="1">
      <c r="A10" s="76"/>
      <c r="B10" s="68" t="s">
        <v>33</v>
      </c>
      <c r="C10" s="69">
        <f>komunikace!G29</f>
        <v>0</v>
      </c>
      <c r="D10" s="70">
        <f t="shared" si="0"/>
        <v>0</v>
      </c>
      <c r="E10" s="85">
        <f t="shared" si="1"/>
        <v>0</v>
      </c>
      <c r="G10" s="7"/>
    </row>
    <row r="11" spans="1:7" s="2" customFormat="1" ht="13.5" customHeight="1">
      <c r="A11" s="77"/>
      <c r="B11" s="68" t="s">
        <v>44</v>
      </c>
      <c r="C11" s="69">
        <f>'proviz.kom.-DIO'!G16</f>
        <v>0</v>
      </c>
      <c r="D11" s="70">
        <f t="shared" si="0"/>
        <v>0</v>
      </c>
      <c r="E11" s="85">
        <f t="shared" si="1"/>
        <v>0</v>
      </c>
      <c r="G11" s="7"/>
    </row>
    <row r="12" spans="1:7" s="2" customFormat="1" ht="13.5" customHeight="1">
      <c r="A12" s="76"/>
      <c r="B12" s="71" t="s">
        <v>34</v>
      </c>
      <c r="C12" s="69">
        <f>'Ostat.konstr.a práce'!G27</f>
        <v>0</v>
      </c>
      <c r="D12" s="70">
        <f t="shared" si="0"/>
        <v>0</v>
      </c>
      <c r="E12" s="85">
        <f t="shared" si="1"/>
        <v>0</v>
      </c>
      <c r="G12" s="7"/>
    </row>
    <row r="13" spans="1:7" s="2" customFormat="1" ht="13.5" customHeight="1">
      <c r="A13" s="76"/>
      <c r="B13" s="71" t="s">
        <v>35</v>
      </c>
      <c r="C13" s="69">
        <f>'Svislé a vodorovné konstrukce'!G28</f>
        <v>0</v>
      </c>
      <c r="D13" s="70">
        <f t="shared" si="0"/>
        <v>0</v>
      </c>
      <c r="E13" s="85">
        <f t="shared" si="1"/>
        <v>0</v>
      </c>
      <c r="G13" s="7"/>
    </row>
    <row r="14" spans="1:7" s="2" customFormat="1" ht="13.5" customHeight="1">
      <c r="A14" s="78"/>
      <c r="B14" s="72" t="s">
        <v>217</v>
      </c>
      <c r="C14" s="70">
        <f>SUM(C9:C13)*0.08</f>
        <v>0</v>
      </c>
      <c r="D14" s="70">
        <f t="shared" si="0"/>
        <v>0</v>
      </c>
      <c r="E14" s="85">
        <f t="shared" si="1"/>
        <v>0</v>
      </c>
      <c r="G14" s="7"/>
    </row>
    <row r="15" spans="1:7" s="2" customFormat="1" ht="13.5" customHeight="1" thickBot="1">
      <c r="A15" s="79"/>
      <c r="B15" s="73"/>
      <c r="C15" s="74"/>
      <c r="D15" s="80"/>
      <c r="E15" s="86"/>
      <c r="G15" s="7"/>
    </row>
    <row r="16" spans="1:7" s="2" customFormat="1" ht="21" customHeight="1">
      <c r="A16" s="81"/>
      <c r="B16" s="75" t="s">
        <v>15</v>
      </c>
      <c r="C16" s="26">
        <f aca="true" t="shared" si="2" ref="C16:E16">SUM(C9:C14)</f>
        <v>0</v>
      </c>
      <c r="D16" s="26">
        <f t="shared" si="2"/>
        <v>0</v>
      </c>
      <c r="E16" s="26">
        <f t="shared" si="2"/>
        <v>0</v>
      </c>
      <c r="G16" s="7"/>
    </row>
    <row r="19" spans="1:5" ht="12" customHeight="1">
      <c r="A19" s="82"/>
      <c r="B19" s="82"/>
      <c r="C19" s="82"/>
      <c r="D19" s="82"/>
      <c r="E19" s="82"/>
    </row>
    <row r="20" spans="1:5" ht="12" customHeight="1">
      <c r="A20" s="82"/>
      <c r="B20" s="83"/>
      <c r="C20" s="82"/>
      <c r="D20" s="82"/>
      <c r="E20" s="82"/>
    </row>
    <row r="21" spans="1:5" ht="12" customHeight="1">
      <c r="A21" s="82"/>
      <c r="B21" s="82"/>
      <c r="C21" s="82"/>
      <c r="D21" s="82"/>
      <c r="E21" s="82"/>
    </row>
    <row r="22" spans="1:5" ht="12" customHeight="1">
      <c r="A22" s="82"/>
      <c r="B22" s="82"/>
      <c r="C22" s="82"/>
      <c r="D22" s="82"/>
      <c r="E22" s="82"/>
    </row>
    <row r="23" spans="1:5" ht="12" customHeight="1">
      <c r="A23" s="82"/>
      <c r="B23" s="82"/>
      <c r="C23" s="82"/>
      <c r="D23" s="82"/>
      <c r="E23" s="82"/>
    </row>
    <row r="28" ht="12" customHeight="1">
      <c r="E28" s="9"/>
    </row>
  </sheetData>
  <printOptions horizontalCentered="1"/>
  <pageMargins left="0.3937007874015748" right="0.3937007874015748" top="0.7874015748031497" bottom="0.7874015748031497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H48"/>
  <sheetViews>
    <sheetView showGridLines="0" workbookViewId="0" topLeftCell="A20">
      <selection activeCell="G44" sqref="G44"/>
    </sheetView>
  </sheetViews>
  <sheetFormatPr defaultColWidth="10.5" defaultRowHeight="12" customHeight="1"/>
  <cols>
    <col min="1" max="1" width="5.83203125" style="3" customWidth="1"/>
    <col min="2" max="2" width="13.83203125" style="4" customWidth="1"/>
    <col min="3" max="3" width="65.83203125" style="4" customWidth="1"/>
    <col min="4" max="4" width="5.83203125" style="120" customWidth="1"/>
    <col min="5" max="5" width="10.83203125" style="5" customWidth="1"/>
    <col min="6" max="6" width="10.83203125" style="6" customWidth="1"/>
    <col min="7" max="7" width="15.83203125" style="6" customWidth="1"/>
    <col min="8" max="16384" width="10.5" style="1" customWidth="1"/>
  </cols>
  <sheetData>
    <row r="1" spans="1:7" s="2" customFormat="1" ht="17.25" customHeight="1">
      <c r="A1" s="11" t="s">
        <v>18</v>
      </c>
      <c r="B1" s="12"/>
      <c r="C1" s="12"/>
      <c r="D1" s="115"/>
      <c r="E1" s="12"/>
      <c r="F1" s="12"/>
      <c r="G1" s="12"/>
    </row>
    <row r="2" spans="1:7" s="2" customFormat="1" ht="12.75" customHeight="1">
      <c r="A2" s="15" t="s">
        <v>39</v>
      </c>
      <c r="B2" s="12"/>
      <c r="C2" s="15" t="str">
        <f>' Rekapitulace'!B2</f>
        <v>II/206 - Rabštejn nad Střelou, opěrná zeď</v>
      </c>
      <c r="D2" s="115"/>
      <c r="E2" s="12"/>
      <c r="F2" s="12"/>
      <c r="G2" s="12"/>
    </row>
    <row r="3" spans="1:7" s="2" customFormat="1" ht="12.75" customHeight="1">
      <c r="A3" s="16" t="s">
        <v>32</v>
      </c>
      <c r="B3" s="12"/>
      <c r="C3" s="12" t="str">
        <f>' Rekapitulace'!B4</f>
        <v>SUS Plzeňského kraje</v>
      </c>
      <c r="D3" s="115"/>
      <c r="E3" s="16"/>
      <c r="F3" s="12"/>
      <c r="G3" s="12"/>
    </row>
    <row r="4" spans="1:7" s="2" customFormat="1" ht="12.75" customHeight="1">
      <c r="A4" s="16" t="s">
        <v>19</v>
      </c>
      <c r="B4" s="12"/>
      <c r="C4" s="12"/>
      <c r="D4" s="115"/>
      <c r="E4" s="16"/>
      <c r="F4" s="12"/>
      <c r="G4" s="12"/>
    </row>
    <row r="5" spans="1:7" s="2" customFormat="1" ht="6" customHeight="1" thickBot="1">
      <c r="A5" s="12"/>
      <c r="B5" s="12"/>
      <c r="C5" s="12"/>
      <c r="D5" s="115"/>
      <c r="E5" s="12"/>
      <c r="F5" s="12"/>
      <c r="G5" s="12"/>
    </row>
    <row r="6" spans="1:7" s="2" customFormat="1" ht="28.5" customHeight="1" thickBot="1">
      <c r="A6" s="18" t="s">
        <v>20</v>
      </c>
      <c r="B6" s="18" t="s">
        <v>21</v>
      </c>
      <c r="C6" s="18" t="s">
        <v>22</v>
      </c>
      <c r="D6" s="18" t="s">
        <v>23</v>
      </c>
      <c r="E6" s="18" t="s">
        <v>24</v>
      </c>
      <c r="F6" s="18" t="s">
        <v>25</v>
      </c>
      <c r="G6" s="18" t="s">
        <v>26</v>
      </c>
    </row>
    <row r="7" spans="1:7" s="2" customFormat="1" ht="12.75" customHeight="1" thickBot="1">
      <c r="A7" s="18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16</v>
      </c>
      <c r="G7" s="18" t="s">
        <v>17</v>
      </c>
    </row>
    <row r="8" spans="1:7" s="2" customFormat="1" ht="9.75" customHeight="1">
      <c r="A8" s="44"/>
      <c r="B8" s="44"/>
      <c r="C8" s="44"/>
      <c r="D8" s="116"/>
      <c r="E8" s="44"/>
      <c r="F8" s="44"/>
      <c r="G8" s="44"/>
    </row>
    <row r="9" spans="1:7" s="2" customFormat="1" ht="9.75" customHeight="1">
      <c r="A9" s="44"/>
      <c r="B9" s="44"/>
      <c r="C9" s="44"/>
      <c r="D9" s="116"/>
      <c r="E9" s="44"/>
      <c r="F9" s="44"/>
      <c r="G9" s="44"/>
    </row>
    <row r="10" spans="1:7" s="2" customFormat="1" ht="16.5" customHeight="1">
      <c r="A10" s="36"/>
      <c r="B10" s="49"/>
      <c r="C10" s="37" t="s">
        <v>96</v>
      </c>
      <c r="D10" s="117"/>
      <c r="E10" s="38"/>
      <c r="F10" s="39"/>
      <c r="G10" s="34"/>
    </row>
    <row r="11" spans="1:8" s="126" customFormat="1" ht="12" customHeight="1">
      <c r="A11" s="127"/>
      <c r="B11" s="121" t="s">
        <v>94</v>
      </c>
      <c r="C11" s="121" t="s">
        <v>95</v>
      </c>
      <c r="D11" s="122"/>
      <c r="E11" s="123"/>
      <c r="F11" s="124"/>
      <c r="G11" s="128"/>
      <c r="H11" s="125"/>
    </row>
    <row r="12" spans="1:7" s="2" customFormat="1" ht="12" customHeight="1">
      <c r="A12" s="129">
        <v>1</v>
      </c>
      <c r="B12" s="50" t="s">
        <v>45</v>
      </c>
      <c r="C12" s="50" t="s">
        <v>46</v>
      </c>
      <c r="D12" s="118" t="s">
        <v>29</v>
      </c>
      <c r="E12" s="114">
        <v>20</v>
      </c>
      <c r="F12" s="113">
        <v>0</v>
      </c>
      <c r="G12" s="43">
        <f aca="true" t="shared" si="0" ref="G12:G14">E12*F12</f>
        <v>0</v>
      </c>
    </row>
    <row r="13" spans="1:7" s="2" customFormat="1" ht="12" customHeight="1">
      <c r="A13" s="129">
        <v>2</v>
      </c>
      <c r="B13" s="50" t="s">
        <v>47</v>
      </c>
      <c r="C13" s="50" t="s">
        <v>48</v>
      </c>
      <c r="D13" s="118" t="s">
        <v>29</v>
      </c>
      <c r="E13" s="114">
        <v>170</v>
      </c>
      <c r="F13" s="113">
        <v>0</v>
      </c>
      <c r="G13" s="43">
        <f t="shared" si="0"/>
        <v>0</v>
      </c>
    </row>
    <row r="14" spans="1:7" s="2" customFormat="1" ht="12" customHeight="1">
      <c r="A14" s="129">
        <v>3</v>
      </c>
      <c r="B14" s="50" t="s">
        <v>49</v>
      </c>
      <c r="C14" s="50" t="s">
        <v>50</v>
      </c>
      <c r="D14" s="118" t="s">
        <v>29</v>
      </c>
      <c r="E14" s="114">
        <v>170</v>
      </c>
      <c r="F14" s="113">
        <v>0</v>
      </c>
      <c r="G14" s="43">
        <f t="shared" si="0"/>
        <v>0</v>
      </c>
    </row>
    <row r="15" spans="1:7" s="2" customFormat="1" ht="12" customHeight="1">
      <c r="A15" s="129">
        <v>4</v>
      </c>
      <c r="B15" s="50" t="s">
        <v>51</v>
      </c>
      <c r="C15" s="50" t="s">
        <v>52</v>
      </c>
      <c r="D15" s="118" t="s">
        <v>31</v>
      </c>
      <c r="E15" s="114">
        <v>20</v>
      </c>
      <c r="F15" s="113">
        <v>0</v>
      </c>
      <c r="G15" s="43">
        <f aca="true" t="shared" si="1" ref="G15:G45">E15*F15</f>
        <v>0</v>
      </c>
    </row>
    <row r="16" spans="1:7" s="2" customFormat="1" ht="12" customHeight="1">
      <c r="A16" s="129">
        <v>5</v>
      </c>
      <c r="B16" s="50" t="s">
        <v>53</v>
      </c>
      <c r="C16" s="50" t="s">
        <v>54</v>
      </c>
      <c r="D16" s="118" t="s">
        <v>29</v>
      </c>
      <c r="E16" s="114">
        <v>83</v>
      </c>
      <c r="F16" s="113">
        <v>0</v>
      </c>
      <c r="G16" s="43">
        <f t="shared" si="1"/>
        <v>0</v>
      </c>
    </row>
    <row r="17" spans="1:7" s="2" customFormat="1" ht="12" customHeight="1">
      <c r="A17" s="129">
        <v>6</v>
      </c>
      <c r="B17" s="50" t="s">
        <v>55</v>
      </c>
      <c r="C17" s="50" t="s">
        <v>56</v>
      </c>
      <c r="D17" s="118" t="s">
        <v>29</v>
      </c>
      <c r="E17" s="114">
        <v>10</v>
      </c>
      <c r="F17" s="113">
        <v>0</v>
      </c>
      <c r="G17" s="43">
        <f t="shared" si="1"/>
        <v>0</v>
      </c>
    </row>
    <row r="18" spans="1:7" s="2" customFormat="1" ht="12" customHeight="1">
      <c r="A18" s="129">
        <v>7</v>
      </c>
      <c r="B18" s="50" t="s">
        <v>57</v>
      </c>
      <c r="C18" s="50" t="s">
        <v>58</v>
      </c>
      <c r="D18" s="118" t="s">
        <v>31</v>
      </c>
      <c r="E18" s="114">
        <v>25</v>
      </c>
      <c r="F18" s="113">
        <v>0</v>
      </c>
      <c r="G18" s="43">
        <f t="shared" si="1"/>
        <v>0</v>
      </c>
    </row>
    <row r="19" spans="1:7" s="2" customFormat="1" ht="12" customHeight="1">
      <c r="A19" s="129">
        <v>8</v>
      </c>
      <c r="B19" s="50" t="s">
        <v>200</v>
      </c>
      <c r="C19" s="50" t="s">
        <v>201</v>
      </c>
      <c r="D19" s="118" t="s">
        <v>202</v>
      </c>
      <c r="E19" s="114">
        <v>90</v>
      </c>
      <c r="F19" s="113">
        <v>0</v>
      </c>
      <c r="G19" s="43">
        <f aca="true" t="shared" si="2" ref="G19">E19*F19</f>
        <v>0</v>
      </c>
    </row>
    <row r="20" spans="1:7" s="2" customFormat="1" ht="12" customHeight="1">
      <c r="A20" s="129">
        <v>9</v>
      </c>
      <c r="B20" s="50" t="s">
        <v>59</v>
      </c>
      <c r="C20" s="50" t="s">
        <v>60</v>
      </c>
      <c r="D20" s="118" t="s">
        <v>61</v>
      </c>
      <c r="E20" s="114">
        <v>10</v>
      </c>
      <c r="F20" s="113">
        <v>0</v>
      </c>
      <c r="G20" s="43">
        <f t="shared" si="1"/>
        <v>0</v>
      </c>
    </row>
    <row r="21" spans="1:8" s="2" customFormat="1" ht="12" customHeight="1">
      <c r="A21" s="129">
        <v>10</v>
      </c>
      <c r="B21" s="112">
        <v>111201101</v>
      </c>
      <c r="C21" s="112" t="s">
        <v>43</v>
      </c>
      <c r="D21" s="118" t="s">
        <v>30</v>
      </c>
      <c r="E21" s="114">
        <v>3</v>
      </c>
      <c r="F21" s="113">
        <v>0</v>
      </c>
      <c r="G21" s="130">
        <f>F21*E21</f>
        <v>0</v>
      </c>
      <c r="H21" s="108"/>
    </row>
    <row r="22" spans="1:8" s="2" customFormat="1" ht="12" customHeight="1">
      <c r="A22" s="129">
        <v>11</v>
      </c>
      <c r="B22" s="50" t="s">
        <v>62</v>
      </c>
      <c r="C22" s="50" t="s">
        <v>63</v>
      </c>
      <c r="D22" s="118" t="s">
        <v>27</v>
      </c>
      <c r="E22" s="114">
        <v>47</v>
      </c>
      <c r="F22" s="113">
        <v>0</v>
      </c>
      <c r="G22" s="130">
        <f aca="true" t="shared" si="3" ref="G22:G36">F22*E22</f>
        <v>0</v>
      </c>
      <c r="H22" s="108"/>
    </row>
    <row r="23" spans="1:8" s="2" customFormat="1" ht="12" customHeight="1">
      <c r="A23" s="129">
        <v>12</v>
      </c>
      <c r="B23" s="50" t="s">
        <v>64</v>
      </c>
      <c r="C23" s="50" t="s">
        <v>65</v>
      </c>
      <c r="D23" s="118" t="s">
        <v>27</v>
      </c>
      <c r="E23" s="114">
        <v>220</v>
      </c>
      <c r="F23" s="113">
        <v>0</v>
      </c>
      <c r="G23" s="130">
        <f t="shared" si="3"/>
        <v>0</v>
      </c>
      <c r="H23" s="108"/>
    </row>
    <row r="24" spans="1:8" s="2" customFormat="1" ht="12" customHeight="1">
      <c r="A24" s="129">
        <v>13</v>
      </c>
      <c r="B24" s="50" t="s">
        <v>66</v>
      </c>
      <c r="C24" s="50" t="s">
        <v>67</v>
      </c>
      <c r="D24" s="118" t="s">
        <v>27</v>
      </c>
      <c r="E24" s="114">
        <v>20</v>
      </c>
      <c r="F24" s="113">
        <v>0</v>
      </c>
      <c r="G24" s="130">
        <f aca="true" t="shared" si="4" ref="G24">F24*E24</f>
        <v>0</v>
      </c>
      <c r="H24" s="108"/>
    </row>
    <row r="25" spans="1:7" s="2" customFormat="1" ht="12" customHeight="1">
      <c r="A25" s="129">
        <v>14</v>
      </c>
      <c r="B25" s="50" t="s">
        <v>155</v>
      </c>
      <c r="C25" s="50" t="s">
        <v>156</v>
      </c>
      <c r="D25" s="118" t="s">
        <v>28</v>
      </c>
      <c r="E25" s="114">
        <v>80</v>
      </c>
      <c r="F25" s="113">
        <v>0</v>
      </c>
      <c r="G25" s="43">
        <f>E25*F25</f>
        <v>0</v>
      </c>
    </row>
    <row r="26" spans="1:7" s="2" customFormat="1" ht="12" customHeight="1">
      <c r="A26" s="129"/>
      <c r="B26" s="121" t="s">
        <v>152</v>
      </c>
      <c r="C26" s="121" t="s">
        <v>153</v>
      </c>
      <c r="D26" s="118"/>
      <c r="E26" s="40"/>
      <c r="F26" s="40"/>
      <c r="G26" s="40"/>
    </row>
    <row r="27" spans="1:7" s="2" customFormat="1" ht="12" customHeight="1">
      <c r="A27" s="129">
        <v>15</v>
      </c>
      <c r="B27" s="40" t="s">
        <v>154</v>
      </c>
      <c r="C27" s="40" t="s">
        <v>208</v>
      </c>
      <c r="D27" s="118" t="s">
        <v>27</v>
      </c>
      <c r="E27" s="52">
        <v>30</v>
      </c>
      <c r="F27" s="43">
        <v>0</v>
      </c>
      <c r="G27" s="130">
        <f aca="true" t="shared" si="5" ref="G27">F27*E27</f>
        <v>0</v>
      </c>
    </row>
    <row r="28" spans="1:7" s="2" customFormat="1" ht="12" customHeight="1">
      <c r="A28" s="129"/>
      <c r="B28" s="121" t="s">
        <v>146</v>
      </c>
      <c r="C28" s="121" t="s">
        <v>147</v>
      </c>
      <c r="D28" s="118"/>
      <c r="E28" s="123"/>
      <c r="F28" s="124"/>
      <c r="G28" s="43"/>
    </row>
    <row r="29" spans="1:7" s="2" customFormat="1" ht="12" customHeight="1">
      <c r="A29" s="129">
        <v>16</v>
      </c>
      <c r="B29" s="40" t="s">
        <v>148</v>
      </c>
      <c r="C29" s="50" t="s">
        <v>151</v>
      </c>
      <c r="D29" s="118" t="s">
        <v>29</v>
      </c>
      <c r="E29" s="52">
        <v>36</v>
      </c>
      <c r="F29" s="43">
        <v>0</v>
      </c>
      <c r="G29" s="130">
        <f aca="true" t="shared" si="6" ref="G29:G31">F29*E29</f>
        <v>0</v>
      </c>
    </row>
    <row r="30" spans="1:7" s="2" customFormat="1" ht="12" customHeight="1">
      <c r="A30" s="129">
        <v>17</v>
      </c>
      <c r="B30" s="40" t="s">
        <v>148</v>
      </c>
      <c r="C30" s="50" t="s">
        <v>207</v>
      </c>
      <c r="D30" s="118" t="s">
        <v>27</v>
      </c>
      <c r="E30" s="52">
        <v>5</v>
      </c>
      <c r="F30" s="43">
        <v>0</v>
      </c>
      <c r="G30" s="130">
        <f aca="true" t="shared" si="7" ref="G30">F30*E30</f>
        <v>0</v>
      </c>
    </row>
    <row r="31" spans="1:7" s="2" customFormat="1" ht="12" customHeight="1">
      <c r="A31" s="129">
        <v>18</v>
      </c>
      <c r="B31" s="40" t="s">
        <v>149</v>
      </c>
      <c r="C31" s="50" t="s">
        <v>150</v>
      </c>
      <c r="D31" s="118" t="s">
        <v>29</v>
      </c>
      <c r="E31" s="52">
        <v>36</v>
      </c>
      <c r="F31" s="43">
        <v>0</v>
      </c>
      <c r="G31" s="130">
        <f t="shared" si="6"/>
        <v>0</v>
      </c>
    </row>
    <row r="32" spans="1:8" s="126" customFormat="1" ht="12" customHeight="1">
      <c r="A32" s="127"/>
      <c r="B32" s="121" t="s">
        <v>68</v>
      </c>
      <c r="C32" s="121" t="s">
        <v>69</v>
      </c>
      <c r="D32" s="118"/>
      <c r="E32" s="123"/>
      <c r="F32" s="124"/>
      <c r="G32" s="128"/>
      <c r="H32" s="125"/>
    </row>
    <row r="33" spans="1:8" s="2" customFormat="1" ht="12" customHeight="1">
      <c r="A33" s="129">
        <v>19</v>
      </c>
      <c r="B33" s="50" t="s">
        <v>70</v>
      </c>
      <c r="C33" s="50" t="s">
        <v>71</v>
      </c>
      <c r="D33" s="118" t="s">
        <v>27</v>
      </c>
      <c r="E33" s="114">
        <v>62</v>
      </c>
      <c r="F33" s="113">
        <v>0</v>
      </c>
      <c r="G33" s="130">
        <f t="shared" si="3"/>
        <v>0</v>
      </c>
      <c r="H33" s="108"/>
    </row>
    <row r="34" spans="1:8" s="2" customFormat="1" ht="12" customHeight="1">
      <c r="A34" s="129"/>
      <c r="B34" s="50" t="s">
        <v>72</v>
      </c>
      <c r="C34" s="50" t="s">
        <v>73</v>
      </c>
      <c r="D34" s="118"/>
      <c r="E34" s="114"/>
      <c r="F34" s="113"/>
      <c r="G34" s="130">
        <f t="shared" si="3"/>
        <v>0</v>
      </c>
      <c r="H34" s="108"/>
    </row>
    <row r="35" spans="1:8" s="2" customFormat="1" ht="12" customHeight="1">
      <c r="A35" s="129">
        <v>20</v>
      </c>
      <c r="B35" s="50" t="s">
        <v>74</v>
      </c>
      <c r="C35" s="50" t="s">
        <v>75</v>
      </c>
      <c r="D35" s="118" t="s">
        <v>27</v>
      </c>
      <c r="E35" s="114">
        <v>24</v>
      </c>
      <c r="F35" s="113">
        <v>0</v>
      </c>
      <c r="G35" s="130">
        <f t="shared" si="3"/>
        <v>0</v>
      </c>
      <c r="H35" s="108"/>
    </row>
    <row r="36" spans="1:8" s="2" customFormat="1" ht="12" customHeight="1">
      <c r="A36" s="129">
        <v>21</v>
      </c>
      <c r="B36" s="50" t="s">
        <v>76</v>
      </c>
      <c r="C36" s="50" t="s">
        <v>77</v>
      </c>
      <c r="D36" s="118" t="s">
        <v>27</v>
      </c>
      <c r="E36" s="114">
        <v>900.8</v>
      </c>
      <c r="F36" s="113">
        <v>0</v>
      </c>
      <c r="G36" s="130">
        <f t="shared" si="3"/>
        <v>0</v>
      </c>
      <c r="H36" s="108"/>
    </row>
    <row r="37" spans="1:8" s="126" customFormat="1" ht="12" customHeight="1">
      <c r="A37" s="127"/>
      <c r="B37" s="121" t="s">
        <v>78</v>
      </c>
      <c r="C37" s="121" t="s">
        <v>79</v>
      </c>
      <c r="D37" s="118"/>
      <c r="E37" s="123"/>
      <c r="F37" s="124"/>
      <c r="G37" s="128"/>
      <c r="H37" s="125"/>
    </row>
    <row r="38" spans="1:7" s="2" customFormat="1" ht="12" customHeight="1">
      <c r="A38" s="129">
        <v>22</v>
      </c>
      <c r="B38" s="50" t="s">
        <v>80</v>
      </c>
      <c r="C38" s="50" t="s">
        <v>81</v>
      </c>
      <c r="D38" s="118" t="s">
        <v>27</v>
      </c>
      <c r="E38" s="114">
        <v>114</v>
      </c>
      <c r="F38" s="113">
        <v>0</v>
      </c>
      <c r="G38" s="43">
        <f t="shared" si="1"/>
        <v>0</v>
      </c>
    </row>
    <row r="39" spans="1:7" s="2" customFormat="1" ht="12" customHeight="1">
      <c r="A39" s="129">
        <v>23</v>
      </c>
      <c r="B39" s="50" t="s">
        <v>82</v>
      </c>
      <c r="C39" s="50" t="s">
        <v>83</v>
      </c>
      <c r="D39" s="118" t="s">
        <v>27</v>
      </c>
      <c r="E39" s="114">
        <v>62</v>
      </c>
      <c r="F39" s="113">
        <v>0</v>
      </c>
      <c r="G39" s="43">
        <f t="shared" si="1"/>
        <v>0</v>
      </c>
    </row>
    <row r="40" spans="1:7" s="2" customFormat="1" ht="12" customHeight="1">
      <c r="A40" s="129">
        <v>24</v>
      </c>
      <c r="B40" s="50" t="s">
        <v>80</v>
      </c>
      <c r="C40" s="50" t="s">
        <v>81</v>
      </c>
      <c r="D40" s="118" t="s">
        <v>27</v>
      </c>
      <c r="E40" s="114">
        <v>30</v>
      </c>
      <c r="F40" s="113">
        <v>0</v>
      </c>
      <c r="G40" s="43">
        <f t="shared" si="1"/>
        <v>0</v>
      </c>
    </row>
    <row r="41" spans="1:7" s="126" customFormat="1" ht="12" customHeight="1">
      <c r="A41" s="127"/>
      <c r="B41" s="121" t="s">
        <v>84</v>
      </c>
      <c r="C41" s="121" t="s">
        <v>85</v>
      </c>
      <c r="D41" s="122"/>
      <c r="E41" s="123"/>
      <c r="F41" s="124"/>
      <c r="G41" s="131"/>
    </row>
    <row r="42" spans="1:7" s="2" customFormat="1" ht="12" customHeight="1">
      <c r="A42" s="129">
        <v>25</v>
      </c>
      <c r="B42" s="50" t="s">
        <v>86</v>
      </c>
      <c r="C42" s="50" t="s">
        <v>203</v>
      </c>
      <c r="D42" s="118" t="s">
        <v>29</v>
      </c>
      <c r="E42" s="114">
        <v>90</v>
      </c>
      <c r="F42" s="113">
        <v>0</v>
      </c>
      <c r="G42" s="43">
        <f t="shared" si="1"/>
        <v>0</v>
      </c>
    </row>
    <row r="43" spans="1:7" s="2" customFormat="1" ht="12" customHeight="1">
      <c r="A43" s="129">
        <v>26</v>
      </c>
      <c r="B43" s="50" t="s">
        <v>87</v>
      </c>
      <c r="C43" s="50" t="s">
        <v>88</v>
      </c>
      <c r="D43" s="118" t="s">
        <v>89</v>
      </c>
      <c r="E43" s="114">
        <v>2</v>
      </c>
      <c r="F43" s="113">
        <v>0</v>
      </c>
      <c r="G43" s="43">
        <f t="shared" si="1"/>
        <v>0</v>
      </c>
    </row>
    <row r="44" spans="1:7" s="2" customFormat="1" ht="12" customHeight="1">
      <c r="A44" s="129"/>
      <c r="B44" s="121" t="s">
        <v>90</v>
      </c>
      <c r="C44" s="121" t="s">
        <v>91</v>
      </c>
      <c r="D44" s="118"/>
      <c r="E44" s="114"/>
      <c r="F44" s="113"/>
      <c r="G44" s="43"/>
    </row>
    <row r="45" spans="1:7" s="2" customFormat="1" ht="12" customHeight="1">
      <c r="A45" s="129">
        <v>27</v>
      </c>
      <c r="B45" s="50" t="s">
        <v>92</v>
      </c>
      <c r="C45" s="50" t="s">
        <v>93</v>
      </c>
      <c r="D45" s="118" t="s">
        <v>31</v>
      </c>
      <c r="E45" s="114">
        <v>40</v>
      </c>
      <c r="F45" s="113">
        <v>0</v>
      </c>
      <c r="G45" s="43">
        <f t="shared" si="1"/>
        <v>0</v>
      </c>
    </row>
    <row r="47" spans="1:7" s="2" customFormat="1" ht="12" customHeight="1">
      <c r="A47" s="53"/>
      <c r="B47" s="54"/>
      <c r="C47" s="54"/>
      <c r="D47" s="55"/>
      <c r="E47" s="56"/>
      <c r="F47" s="51"/>
      <c r="G47" s="51"/>
    </row>
    <row r="48" spans="1:7" ht="12" customHeight="1">
      <c r="A48" s="57"/>
      <c r="B48" s="58"/>
      <c r="C48" s="58"/>
      <c r="D48" s="119"/>
      <c r="E48" s="59"/>
      <c r="F48" s="60"/>
      <c r="G48" s="26">
        <f>SUM(G12:G45)</f>
        <v>0</v>
      </c>
    </row>
  </sheetData>
  <printOptions/>
  <pageMargins left="0.3937007874015748" right="0.3937007874015748" top="0.4724409448818898" bottom="0.1968503937007874" header="0" footer="0"/>
  <pageSetup fitToHeight="1" fitToWidth="1" horizontalDpi="600" verticalDpi="600" orientation="landscape" paperSize="9" scale="90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7">
      <selection activeCell="F27" sqref="F27"/>
    </sheetView>
  </sheetViews>
  <sheetFormatPr defaultColWidth="9.33203125" defaultRowHeight="10.5"/>
  <cols>
    <col min="1" max="1" width="5.83203125" style="0" customWidth="1"/>
    <col min="2" max="2" width="13.83203125" style="0" customWidth="1"/>
    <col min="3" max="3" width="65.83203125" style="0" customWidth="1"/>
    <col min="4" max="4" width="5.83203125" style="0" customWidth="1"/>
    <col min="5" max="5" width="10.83203125" style="8" customWidth="1"/>
    <col min="6" max="6" width="10.83203125" style="0" customWidth="1"/>
    <col min="7" max="7" width="15.83203125" style="0" customWidth="1"/>
  </cols>
  <sheetData>
    <row r="1" spans="1:7" ht="18">
      <c r="A1" s="11" t="s">
        <v>18</v>
      </c>
      <c r="B1" s="12"/>
      <c r="C1" s="12"/>
      <c r="D1" s="12"/>
      <c r="E1" s="13"/>
      <c r="F1" s="12"/>
      <c r="G1" s="12"/>
    </row>
    <row r="2" spans="1:7" ht="13.5">
      <c r="A2" s="15" t="s">
        <v>41</v>
      </c>
      <c r="B2" s="12"/>
      <c r="C2" s="15" t="str">
        <f>' Rekapitulace'!B2</f>
        <v>II/206 - Rabštejn nad Střelou, opěrná zeď</v>
      </c>
      <c r="D2" s="12"/>
      <c r="E2" s="13"/>
      <c r="F2" s="12"/>
      <c r="G2" s="12"/>
    </row>
    <row r="3" spans="1:7" ht="12.75">
      <c r="A3" s="16" t="s">
        <v>32</v>
      </c>
      <c r="B3" s="12"/>
      <c r="C3" s="12" t="str">
        <f>' Rekapitulace'!B4</f>
        <v>SUS Plzeňského kraje</v>
      </c>
      <c r="D3" s="12"/>
      <c r="E3" s="17"/>
      <c r="F3" s="12"/>
      <c r="G3" s="12"/>
    </row>
    <row r="4" spans="1:7" ht="12.75">
      <c r="A4" s="16" t="s">
        <v>19</v>
      </c>
      <c r="B4" s="12"/>
      <c r="C4" s="12"/>
      <c r="D4" s="12"/>
      <c r="E4" s="17"/>
      <c r="F4" s="12"/>
      <c r="G4" s="12"/>
    </row>
    <row r="5" spans="1:7" ht="12" thickBot="1">
      <c r="A5" s="12"/>
      <c r="B5" s="12"/>
      <c r="C5" s="12"/>
      <c r="D5" s="12"/>
      <c r="E5" s="13"/>
      <c r="F5" s="12"/>
      <c r="G5" s="12"/>
    </row>
    <row r="6" spans="1:7" ht="26.25" thickBot="1">
      <c r="A6" s="87" t="s">
        <v>20</v>
      </c>
      <c r="B6" s="88" t="s">
        <v>21</v>
      </c>
      <c r="C6" s="88" t="s">
        <v>22</v>
      </c>
      <c r="D6" s="18" t="s">
        <v>23</v>
      </c>
      <c r="E6" s="103" t="s">
        <v>24</v>
      </c>
      <c r="F6" s="88" t="s">
        <v>25</v>
      </c>
      <c r="G6" s="89" t="s">
        <v>26</v>
      </c>
    </row>
    <row r="7" spans="1:7" ht="13.5" thickBot="1">
      <c r="A7" s="90" t="s">
        <v>10</v>
      </c>
      <c r="B7" s="18" t="s">
        <v>11</v>
      </c>
      <c r="C7" s="18" t="s">
        <v>12</v>
      </c>
      <c r="D7" s="18" t="s">
        <v>13</v>
      </c>
      <c r="E7" s="19" t="s">
        <v>14</v>
      </c>
      <c r="F7" s="18" t="s">
        <v>16</v>
      </c>
      <c r="G7" s="91" t="s">
        <v>17</v>
      </c>
    </row>
    <row r="8" spans="1:7" ht="12.75">
      <c r="A8" s="104"/>
      <c r="B8" s="105"/>
      <c r="C8" s="105"/>
      <c r="D8" s="116"/>
      <c r="E8" s="106"/>
      <c r="F8" s="105"/>
      <c r="G8" s="102"/>
    </row>
    <row r="9" spans="1:7" ht="13.5">
      <c r="A9" s="107"/>
      <c r="B9" s="22"/>
      <c r="C9" s="23" t="s">
        <v>174</v>
      </c>
      <c r="D9" s="116"/>
      <c r="E9" s="24"/>
      <c r="F9" s="25"/>
      <c r="G9" s="102"/>
    </row>
    <row r="10" spans="1:7" s="10" customFormat="1" ht="13.5">
      <c r="A10" s="132"/>
      <c r="B10" s="68">
        <v>27</v>
      </c>
      <c r="C10" s="68" t="s">
        <v>97</v>
      </c>
      <c r="D10" s="134"/>
      <c r="E10" s="68"/>
      <c r="F10" s="68"/>
      <c r="G10" s="43"/>
    </row>
    <row r="11" spans="1:7" ht="13.5">
      <c r="A11" s="132">
        <v>1</v>
      </c>
      <c r="B11" s="40" t="s">
        <v>98</v>
      </c>
      <c r="C11" s="40" t="s">
        <v>99</v>
      </c>
      <c r="D11" s="122" t="s">
        <v>27</v>
      </c>
      <c r="E11" s="52">
        <v>96</v>
      </c>
      <c r="F11" s="113">
        <v>0</v>
      </c>
      <c r="G11" s="43">
        <f aca="true" t="shared" si="0" ref="G11:G26">E11*F11</f>
        <v>0</v>
      </c>
    </row>
    <row r="12" spans="1:7" ht="13.5">
      <c r="A12" s="132">
        <v>2</v>
      </c>
      <c r="B12" s="68" t="s">
        <v>100</v>
      </c>
      <c r="C12" s="68" t="s">
        <v>101</v>
      </c>
      <c r="D12" s="118"/>
      <c r="E12" s="52"/>
      <c r="F12" s="113"/>
      <c r="G12" s="43"/>
    </row>
    <row r="13" spans="1:7" ht="13.5">
      <c r="A13" s="132">
        <v>3</v>
      </c>
      <c r="B13" s="40" t="s">
        <v>102</v>
      </c>
      <c r="C13" s="40" t="s">
        <v>204</v>
      </c>
      <c r="D13" s="118" t="s">
        <v>29</v>
      </c>
      <c r="E13" s="52">
        <v>220</v>
      </c>
      <c r="F13" s="113">
        <v>0</v>
      </c>
      <c r="G13" s="43">
        <f t="shared" si="0"/>
        <v>0</v>
      </c>
    </row>
    <row r="14" spans="1:8" ht="13.5">
      <c r="A14" s="132">
        <v>4</v>
      </c>
      <c r="B14" s="40" t="s">
        <v>103</v>
      </c>
      <c r="C14" s="40" t="s">
        <v>194</v>
      </c>
      <c r="D14" s="118" t="s">
        <v>29</v>
      </c>
      <c r="E14" s="52">
        <v>80</v>
      </c>
      <c r="F14" s="113">
        <v>0</v>
      </c>
      <c r="G14" s="43">
        <f t="shared" si="0"/>
        <v>0</v>
      </c>
      <c r="H14" s="110"/>
    </row>
    <row r="15" spans="1:7" ht="13.5">
      <c r="A15" s="132">
        <v>5</v>
      </c>
      <c r="B15" s="40" t="s">
        <v>104</v>
      </c>
      <c r="C15" s="40" t="s">
        <v>105</v>
      </c>
      <c r="D15" s="118" t="s">
        <v>89</v>
      </c>
      <c r="E15" s="52">
        <v>290</v>
      </c>
      <c r="F15" s="113">
        <v>0</v>
      </c>
      <c r="G15" s="43">
        <f t="shared" si="0"/>
        <v>0</v>
      </c>
    </row>
    <row r="16" spans="1:7" ht="13.5">
      <c r="A16" s="132">
        <v>6</v>
      </c>
      <c r="B16" s="40" t="s">
        <v>205</v>
      </c>
      <c r="C16" s="40" t="s">
        <v>206</v>
      </c>
      <c r="D16" s="118" t="s">
        <v>29</v>
      </c>
      <c r="E16" s="52">
        <v>80</v>
      </c>
      <c r="F16" s="113">
        <v>0</v>
      </c>
      <c r="G16" s="43">
        <f aca="true" t="shared" si="1" ref="G16">E16*F16</f>
        <v>0</v>
      </c>
    </row>
    <row r="17" spans="1:7" ht="13.5">
      <c r="A17" s="132"/>
      <c r="B17" s="68" t="s">
        <v>106</v>
      </c>
      <c r="C17" s="68" t="s">
        <v>107</v>
      </c>
      <c r="D17" s="118"/>
      <c r="E17" s="52"/>
      <c r="F17" s="113"/>
      <c r="G17" s="43"/>
    </row>
    <row r="18" spans="1:8" ht="13.5">
      <c r="A18" s="132">
        <v>7</v>
      </c>
      <c r="B18" s="40" t="s">
        <v>108</v>
      </c>
      <c r="C18" s="40" t="s">
        <v>109</v>
      </c>
      <c r="D18" s="118" t="s">
        <v>27</v>
      </c>
      <c r="E18" s="52">
        <v>66.5</v>
      </c>
      <c r="F18" s="113">
        <v>0</v>
      </c>
      <c r="G18" s="43">
        <f t="shared" si="0"/>
        <v>0</v>
      </c>
      <c r="H18" s="110"/>
    </row>
    <row r="19" spans="1:7" ht="13.5">
      <c r="A19" s="132">
        <v>8</v>
      </c>
      <c r="B19" s="40" t="s">
        <v>110</v>
      </c>
      <c r="C19" s="40" t="s">
        <v>111</v>
      </c>
      <c r="D19" s="118" t="s">
        <v>27</v>
      </c>
      <c r="E19" s="52">
        <v>4</v>
      </c>
      <c r="F19" s="113">
        <v>0</v>
      </c>
      <c r="G19" s="43">
        <f t="shared" si="0"/>
        <v>0</v>
      </c>
    </row>
    <row r="20" spans="1:7" ht="13.5">
      <c r="A20" s="132">
        <v>9</v>
      </c>
      <c r="B20" s="40" t="s">
        <v>112</v>
      </c>
      <c r="C20" s="40" t="s">
        <v>113</v>
      </c>
      <c r="D20" s="118" t="s">
        <v>29</v>
      </c>
      <c r="E20" s="52">
        <v>160</v>
      </c>
      <c r="F20" s="113">
        <v>0</v>
      </c>
      <c r="G20" s="43">
        <f t="shared" si="0"/>
        <v>0</v>
      </c>
    </row>
    <row r="21" spans="1:7" ht="13.5">
      <c r="A21" s="132">
        <v>10</v>
      </c>
      <c r="B21" s="40" t="s">
        <v>114</v>
      </c>
      <c r="C21" s="40" t="s">
        <v>115</v>
      </c>
      <c r="D21" s="35" t="s">
        <v>29</v>
      </c>
      <c r="E21" s="52">
        <v>160</v>
      </c>
      <c r="F21" s="113">
        <v>0</v>
      </c>
      <c r="G21" s="43">
        <f t="shared" si="0"/>
        <v>0</v>
      </c>
    </row>
    <row r="22" spans="1:7" ht="13.5">
      <c r="A22" s="132">
        <v>11</v>
      </c>
      <c r="B22" s="40" t="s">
        <v>116</v>
      </c>
      <c r="C22" s="40" t="s">
        <v>117</v>
      </c>
      <c r="D22" s="118" t="s">
        <v>28</v>
      </c>
      <c r="E22" s="52">
        <v>6.655</v>
      </c>
      <c r="F22" s="113">
        <v>0</v>
      </c>
      <c r="G22" s="43">
        <f t="shared" si="0"/>
        <v>0</v>
      </c>
    </row>
    <row r="23" spans="1:7" ht="13.5">
      <c r="A23" s="132"/>
      <c r="B23" s="68" t="s">
        <v>118</v>
      </c>
      <c r="C23" s="68" t="s">
        <v>195</v>
      </c>
      <c r="D23" s="118"/>
      <c r="E23" s="52"/>
      <c r="F23" s="113"/>
      <c r="G23" s="43"/>
    </row>
    <row r="24" spans="1:7" ht="13.5">
      <c r="A24" s="132">
        <v>12</v>
      </c>
      <c r="B24" s="40" t="s">
        <v>119</v>
      </c>
      <c r="C24" s="40" t="s">
        <v>196</v>
      </c>
      <c r="D24" s="118" t="s">
        <v>27</v>
      </c>
      <c r="E24" s="52">
        <v>42.5</v>
      </c>
      <c r="F24" s="113">
        <v>0</v>
      </c>
      <c r="G24" s="43">
        <f t="shared" si="0"/>
        <v>0</v>
      </c>
    </row>
    <row r="25" spans="1:7" ht="13.5">
      <c r="A25" s="132"/>
      <c r="B25" s="68" t="s">
        <v>120</v>
      </c>
      <c r="C25" s="68" t="s">
        <v>121</v>
      </c>
      <c r="D25" s="118"/>
      <c r="E25" s="52"/>
      <c r="F25" s="113"/>
      <c r="G25" s="43"/>
    </row>
    <row r="26" spans="1:7" ht="13.5">
      <c r="A26" s="132">
        <v>13</v>
      </c>
      <c r="B26" s="40" t="s">
        <v>122</v>
      </c>
      <c r="C26" s="40" t="s">
        <v>123</v>
      </c>
      <c r="D26" s="40" t="s">
        <v>29</v>
      </c>
      <c r="E26" s="52">
        <v>10</v>
      </c>
      <c r="F26" s="113">
        <v>0</v>
      </c>
      <c r="G26" s="43">
        <f t="shared" si="0"/>
        <v>0</v>
      </c>
    </row>
    <row r="28" ht="13.5">
      <c r="G28" s="26">
        <f>SUM(G10:G26)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7">
      <selection activeCell="F27" sqref="F27"/>
    </sheetView>
  </sheetViews>
  <sheetFormatPr defaultColWidth="9.33203125" defaultRowHeight="10.5"/>
  <cols>
    <col min="1" max="1" width="5.83203125" style="0" customWidth="1"/>
    <col min="2" max="2" width="13.83203125" style="0" customWidth="1"/>
    <col min="3" max="3" width="65.83203125" style="0" customWidth="1"/>
    <col min="4" max="4" width="5.83203125" style="0" customWidth="1"/>
    <col min="5" max="6" width="10.83203125" style="0" customWidth="1"/>
    <col min="7" max="7" width="15.83203125" style="0" customWidth="1"/>
  </cols>
  <sheetData>
    <row r="1" spans="1:7" ht="18">
      <c r="A1" s="11" t="s">
        <v>18</v>
      </c>
      <c r="B1" s="12"/>
      <c r="C1" s="12"/>
      <c r="D1" s="12"/>
      <c r="E1" s="12"/>
      <c r="F1" s="12"/>
      <c r="G1" s="12"/>
    </row>
    <row r="2" spans="1:7" ht="13.5">
      <c r="A2" s="15" t="s">
        <v>41</v>
      </c>
      <c r="B2" s="12"/>
      <c r="C2" s="15" t="str">
        <f>' Rekapitulace'!B2</f>
        <v>II/206 - Rabštejn nad Střelou, opěrná zeď</v>
      </c>
      <c r="D2" s="12"/>
      <c r="E2" s="12"/>
      <c r="F2" s="12"/>
      <c r="G2" s="12"/>
    </row>
    <row r="3" spans="1:7" ht="12.75">
      <c r="A3" s="16" t="s">
        <v>32</v>
      </c>
      <c r="B3" s="12"/>
      <c r="C3" s="12" t="str">
        <f>' Rekapitulace'!B4</f>
        <v>SUS Plzeňského kraje</v>
      </c>
      <c r="D3" s="12"/>
      <c r="E3" s="16"/>
      <c r="F3" s="12"/>
      <c r="G3" s="12"/>
    </row>
    <row r="4" spans="1:7" ht="12.75">
      <c r="A4" s="16" t="s">
        <v>19</v>
      </c>
      <c r="B4" s="12"/>
      <c r="C4" s="12"/>
      <c r="D4" s="12"/>
      <c r="E4" s="16"/>
      <c r="F4" s="12"/>
      <c r="G4" s="12"/>
    </row>
    <row r="5" spans="1:7" ht="12" thickBot="1">
      <c r="A5" s="12"/>
      <c r="B5" s="12"/>
      <c r="C5" s="12"/>
      <c r="D5" s="12"/>
      <c r="E5" s="12"/>
      <c r="F5" s="12"/>
      <c r="G5" s="12"/>
    </row>
    <row r="6" spans="1:7" ht="26.25" thickBot="1">
      <c r="A6" s="87" t="s">
        <v>20</v>
      </c>
      <c r="B6" s="88" t="s">
        <v>21</v>
      </c>
      <c r="C6" s="88" t="s">
        <v>22</v>
      </c>
      <c r="D6" s="88" t="s">
        <v>23</v>
      </c>
      <c r="E6" s="88" t="s">
        <v>24</v>
      </c>
      <c r="F6" s="88" t="s">
        <v>25</v>
      </c>
      <c r="G6" s="89" t="s">
        <v>26</v>
      </c>
    </row>
    <row r="7" spans="1:7" ht="13.5" thickBot="1">
      <c r="A7" s="90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16</v>
      </c>
      <c r="G7" s="91" t="s">
        <v>17</v>
      </c>
    </row>
    <row r="8" spans="1:7" ht="11.25">
      <c r="A8" s="92"/>
      <c r="B8" s="93"/>
      <c r="C8" s="93"/>
      <c r="D8" s="93"/>
      <c r="E8" s="93"/>
      <c r="F8" s="93"/>
      <c r="G8" s="94"/>
    </row>
    <row r="9" spans="1:7" ht="12.75">
      <c r="A9" s="95"/>
      <c r="B9" s="45"/>
      <c r="C9" s="45"/>
      <c r="D9" s="46"/>
      <c r="E9" s="47"/>
      <c r="F9" s="48"/>
      <c r="G9" s="96"/>
    </row>
    <row r="10" spans="1:7" ht="13.5">
      <c r="A10" s="97"/>
      <c r="B10" s="98"/>
      <c r="C10" s="99" t="s">
        <v>33</v>
      </c>
      <c r="D10" s="99"/>
      <c r="E10" s="100"/>
      <c r="F10" s="101"/>
      <c r="G10" s="102"/>
    </row>
    <row r="11" spans="1:7" ht="13.5">
      <c r="A11" s="41"/>
      <c r="B11" s="68" t="s">
        <v>124</v>
      </c>
      <c r="C11" s="68" t="s">
        <v>125</v>
      </c>
      <c r="D11" s="40"/>
      <c r="E11" s="40"/>
      <c r="F11" s="40"/>
      <c r="G11" s="42"/>
    </row>
    <row r="12" spans="1:7" ht="13.5">
      <c r="A12" s="41">
        <v>1</v>
      </c>
      <c r="B12" s="40" t="s">
        <v>126</v>
      </c>
      <c r="C12" s="40" t="s">
        <v>127</v>
      </c>
      <c r="D12" s="41" t="s">
        <v>29</v>
      </c>
      <c r="E12" s="113">
        <v>20</v>
      </c>
      <c r="F12" s="113">
        <v>0</v>
      </c>
      <c r="G12" s="42">
        <f aca="true" t="shared" si="0" ref="G12:G19">E12*F12</f>
        <v>0</v>
      </c>
    </row>
    <row r="13" spans="1:7" ht="13.5">
      <c r="A13" s="41">
        <v>2</v>
      </c>
      <c r="B13" s="40" t="s">
        <v>128</v>
      </c>
      <c r="C13" s="40" t="s">
        <v>129</v>
      </c>
      <c r="D13" s="41" t="s">
        <v>29</v>
      </c>
      <c r="E13" s="113">
        <v>20</v>
      </c>
      <c r="F13" s="113">
        <v>0</v>
      </c>
      <c r="G13" s="42">
        <f t="shared" si="0"/>
        <v>0</v>
      </c>
    </row>
    <row r="14" spans="1:8" ht="13.5">
      <c r="A14" s="41">
        <v>3</v>
      </c>
      <c r="B14" s="40" t="s">
        <v>130</v>
      </c>
      <c r="C14" s="40" t="s">
        <v>131</v>
      </c>
      <c r="D14" s="41" t="s">
        <v>29</v>
      </c>
      <c r="E14" s="113">
        <v>320</v>
      </c>
      <c r="F14" s="113">
        <v>0</v>
      </c>
      <c r="G14" s="42">
        <f t="shared" si="0"/>
        <v>0</v>
      </c>
      <c r="H14" s="10"/>
    </row>
    <row r="15" spans="1:7" ht="13.5">
      <c r="A15" s="41">
        <v>4</v>
      </c>
      <c r="B15" s="40" t="s">
        <v>132</v>
      </c>
      <c r="C15" s="40" t="s">
        <v>133</v>
      </c>
      <c r="D15" s="41" t="s">
        <v>29</v>
      </c>
      <c r="E15" s="113">
        <v>160</v>
      </c>
      <c r="F15" s="113">
        <v>0</v>
      </c>
      <c r="G15" s="42">
        <f aca="true" t="shared" si="1" ref="G15:G16">E15*F15</f>
        <v>0</v>
      </c>
    </row>
    <row r="16" spans="1:7" ht="13.5">
      <c r="A16" s="41">
        <v>5</v>
      </c>
      <c r="B16" s="40" t="s">
        <v>134</v>
      </c>
      <c r="C16" s="40" t="s">
        <v>135</v>
      </c>
      <c r="D16" s="41" t="s">
        <v>29</v>
      </c>
      <c r="E16" s="113">
        <v>160</v>
      </c>
      <c r="F16" s="113">
        <v>0</v>
      </c>
      <c r="G16" s="42">
        <f t="shared" si="1"/>
        <v>0</v>
      </c>
    </row>
    <row r="17" spans="1:8" ht="13.5" customHeight="1">
      <c r="A17" s="41"/>
      <c r="B17" s="68" t="s">
        <v>136</v>
      </c>
      <c r="C17" s="68" t="s">
        <v>137</v>
      </c>
      <c r="D17" s="41"/>
      <c r="E17" s="113"/>
      <c r="F17" s="113"/>
      <c r="G17" s="43"/>
      <c r="H17" s="10"/>
    </row>
    <row r="18" spans="1:8" ht="13.5">
      <c r="A18" s="41">
        <v>6</v>
      </c>
      <c r="B18" s="40" t="s">
        <v>138</v>
      </c>
      <c r="C18" s="40" t="s">
        <v>139</v>
      </c>
      <c r="D18" s="41" t="s">
        <v>29</v>
      </c>
      <c r="E18" s="113">
        <v>160</v>
      </c>
      <c r="F18" s="113">
        <v>0</v>
      </c>
      <c r="G18" s="43">
        <f t="shared" si="0"/>
        <v>0</v>
      </c>
      <c r="H18" s="10"/>
    </row>
    <row r="19" spans="1:8" ht="13.5">
      <c r="A19" s="41">
        <v>7</v>
      </c>
      <c r="B19" s="40" t="s">
        <v>140</v>
      </c>
      <c r="C19" s="40" t="s">
        <v>141</v>
      </c>
      <c r="D19" s="41" t="s">
        <v>29</v>
      </c>
      <c r="E19" s="113">
        <v>480</v>
      </c>
      <c r="F19" s="113">
        <v>0</v>
      </c>
      <c r="G19" s="43">
        <f t="shared" si="0"/>
        <v>0</v>
      </c>
      <c r="H19" s="10"/>
    </row>
    <row r="20" spans="1:7" ht="13.5">
      <c r="A20" s="41">
        <v>8</v>
      </c>
      <c r="B20" s="40" t="s">
        <v>142</v>
      </c>
      <c r="C20" s="40" t="s">
        <v>143</v>
      </c>
      <c r="D20" s="41"/>
      <c r="E20" s="113"/>
      <c r="F20" s="113"/>
      <c r="G20" s="43"/>
    </row>
    <row r="21" spans="1:7" ht="13.5">
      <c r="A21" s="41">
        <v>9</v>
      </c>
      <c r="B21" s="40" t="s">
        <v>144</v>
      </c>
      <c r="C21" s="40" t="s">
        <v>145</v>
      </c>
      <c r="D21" s="41" t="s">
        <v>29</v>
      </c>
      <c r="E21" s="113">
        <v>20</v>
      </c>
      <c r="F21" s="113">
        <v>0</v>
      </c>
      <c r="G21" s="43">
        <f aca="true" t="shared" si="2" ref="G21:G26">E21*F21</f>
        <v>0</v>
      </c>
    </row>
    <row r="22" spans="1:7" ht="13.5" customHeight="1">
      <c r="A22" s="41"/>
      <c r="B22" s="68" t="s">
        <v>157</v>
      </c>
      <c r="C22" s="68" t="s">
        <v>173</v>
      </c>
      <c r="D22" s="41"/>
      <c r="E22" s="113"/>
      <c r="F22" s="113"/>
      <c r="G22" s="133"/>
    </row>
    <row r="23" spans="1:7" ht="13.5">
      <c r="A23" s="41">
        <v>10</v>
      </c>
      <c r="B23" s="40" t="s">
        <v>158</v>
      </c>
      <c r="C23" s="40" t="s">
        <v>159</v>
      </c>
      <c r="D23" s="41" t="s">
        <v>31</v>
      </c>
      <c r="E23" s="113">
        <v>40</v>
      </c>
      <c r="F23" s="113">
        <v>0</v>
      </c>
      <c r="G23" s="42">
        <f t="shared" si="2"/>
        <v>0</v>
      </c>
    </row>
    <row r="24" spans="1:7" ht="13.5">
      <c r="A24" s="41">
        <v>11</v>
      </c>
      <c r="B24" s="40" t="s">
        <v>160</v>
      </c>
      <c r="C24" s="40" t="s">
        <v>209</v>
      </c>
      <c r="D24" s="41" t="s">
        <v>89</v>
      </c>
      <c r="E24" s="113">
        <v>6</v>
      </c>
      <c r="F24" s="113">
        <v>0</v>
      </c>
      <c r="G24" s="42">
        <f t="shared" si="2"/>
        <v>0</v>
      </c>
    </row>
    <row r="25" spans="1:7" ht="13.5">
      <c r="A25" s="41">
        <v>12</v>
      </c>
      <c r="B25" s="40" t="s">
        <v>161</v>
      </c>
      <c r="C25" s="40" t="s">
        <v>162</v>
      </c>
      <c r="D25" s="41" t="s">
        <v>31</v>
      </c>
      <c r="E25" s="113">
        <v>480</v>
      </c>
      <c r="F25" s="113">
        <v>0</v>
      </c>
      <c r="G25" s="42">
        <f t="shared" si="2"/>
        <v>0</v>
      </c>
    </row>
    <row r="26" spans="1:7" ht="13.5">
      <c r="A26" s="41">
        <v>13</v>
      </c>
      <c r="B26" s="40" t="s">
        <v>163</v>
      </c>
      <c r="C26" s="40" t="s">
        <v>210</v>
      </c>
      <c r="D26" s="41" t="s">
        <v>31</v>
      </c>
      <c r="E26" s="113">
        <v>480</v>
      </c>
      <c r="F26" s="113">
        <v>0</v>
      </c>
      <c r="G26" s="42">
        <f t="shared" si="2"/>
        <v>0</v>
      </c>
    </row>
    <row r="29" ht="13.5">
      <c r="G29" s="26">
        <f>SUM(G11:G26)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F15" sqref="F15"/>
    </sheetView>
  </sheetViews>
  <sheetFormatPr defaultColWidth="9.33203125" defaultRowHeight="10.5"/>
  <cols>
    <col min="1" max="1" width="5.83203125" style="0" customWidth="1"/>
    <col min="2" max="2" width="13.83203125" style="0" customWidth="1"/>
    <col min="3" max="3" width="65.83203125" style="0" customWidth="1"/>
    <col min="4" max="4" width="5.83203125" style="0" customWidth="1"/>
    <col min="5" max="6" width="10.83203125" style="0" customWidth="1"/>
    <col min="7" max="7" width="15.83203125" style="0" customWidth="1"/>
  </cols>
  <sheetData>
    <row r="1" spans="1:11" ht="18">
      <c r="A1" s="11" t="s">
        <v>18</v>
      </c>
      <c r="B1" s="12"/>
      <c r="C1" s="12"/>
      <c r="D1" s="12"/>
      <c r="E1" s="12"/>
      <c r="F1" s="12"/>
      <c r="G1" s="12"/>
      <c r="H1" s="14"/>
      <c r="I1" s="14"/>
      <c r="J1" s="14"/>
      <c r="K1" s="14"/>
    </row>
    <row r="2" spans="1:11" ht="13.5">
      <c r="A2" s="15" t="s">
        <v>41</v>
      </c>
      <c r="B2" s="12"/>
      <c r="C2" s="15" t="str">
        <f>' Rekapitulace'!B2</f>
        <v>II/206 - Rabštejn nad Střelou, opěrná zeď</v>
      </c>
      <c r="D2" s="12"/>
      <c r="E2" s="12"/>
      <c r="F2" s="12"/>
      <c r="G2" s="12"/>
      <c r="H2" s="14"/>
      <c r="I2" s="14"/>
      <c r="J2" s="14"/>
      <c r="K2" s="14"/>
    </row>
    <row r="3" spans="1:11" ht="12.75">
      <c r="A3" s="16" t="s">
        <v>32</v>
      </c>
      <c r="B3" s="12"/>
      <c r="C3" s="12" t="str">
        <f>' Rekapitulace'!B4</f>
        <v>SUS Plzeňského kraje</v>
      </c>
      <c r="D3" s="12"/>
      <c r="E3" s="16"/>
      <c r="F3" s="12"/>
      <c r="G3" s="12"/>
      <c r="H3" s="14"/>
      <c r="I3" s="14"/>
      <c r="J3" s="14"/>
      <c r="K3" s="14"/>
    </row>
    <row r="4" spans="1:11" ht="12.75">
      <c r="A4" s="16" t="s">
        <v>19</v>
      </c>
      <c r="B4" s="12"/>
      <c r="C4" s="12"/>
      <c r="D4" s="12"/>
      <c r="E4" s="16"/>
      <c r="F4" s="12"/>
      <c r="G4" s="12"/>
      <c r="H4" s="14"/>
      <c r="I4" s="14"/>
      <c r="J4" s="14"/>
      <c r="K4" s="14"/>
    </row>
    <row r="5" spans="1:11" ht="13.5" thickBot="1">
      <c r="A5" s="12"/>
      <c r="B5" s="12"/>
      <c r="C5" s="12"/>
      <c r="D5" s="12"/>
      <c r="E5" s="12"/>
      <c r="F5" s="12"/>
      <c r="G5" s="12"/>
      <c r="H5" s="14"/>
      <c r="I5" s="14"/>
      <c r="J5" s="14"/>
      <c r="K5" s="14"/>
    </row>
    <row r="6" spans="1:11" ht="26.25" thickBot="1">
      <c r="A6" s="18" t="s">
        <v>20</v>
      </c>
      <c r="B6" s="18" t="s">
        <v>21</v>
      </c>
      <c r="C6" s="18" t="s">
        <v>22</v>
      </c>
      <c r="D6" s="18" t="s">
        <v>23</v>
      </c>
      <c r="E6" s="18" t="s">
        <v>24</v>
      </c>
      <c r="F6" s="18" t="s">
        <v>25</v>
      </c>
      <c r="G6" s="18" t="s">
        <v>26</v>
      </c>
      <c r="H6" s="14"/>
      <c r="I6" s="14"/>
      <c r="J6" s="14"/>
      <c r="K6" s="14"/>
    </row>
    <row r="7" spans="1:11" ht="13.5" thickBot="1">
      <c r="A7" s="18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16</v>
      </c>
      <c r="G7" s="18" t="s">
        <v>17</v>
      </c>
      <c r="H7" s="14"/>
      <c r="I7" s="14"/>
      <c r="J7" s="14"/>
      <c r="K7" s="14"/>
    </row>
    <row r="8" spans="1:1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3.5">
      <c r="A9" s="36"/>
      <c r="B9" s="37"/>
      <c r="C9" s="37" t="s">
        <v>42</v>
      </c>
      <c r="D9" s="37"/>
      <c r="E9" s="38"/>
      <c r="F9" s="39"/>
      <c r="G9" s="14"/>
      <c r="H9" s="14"/>
      <c r="I9" s="14"/>
      <c r="J9" s="14"/>
      <c r="K9" s="14"/>
    </row>
    <row r="10" spans="1:11" ht="13.5">
      <c r="A10" s="129">
        <v>1</v>
      </c>
      <c r="B10" s="40" t="s">
        <v>164</v>
      </c>
      <c r="C10" s="40" t="s">
        <v>165</v>
      </c>
      <c r="D10" s="41" t="s">
        <v>89</v>
      </c>
      <c r="E10" s="113">
        <v>15</v>
      </c>
      <c r="F10" s="113">
        <v>0</v>
      </c>
      <c r="G10" s="42">
        <f>E10*F10</f>
        <v>0</v>
      </c>
      <c r="H10" s="14"/>
      <c r="I10" s="14"/>
      <c r="J10" s="14"/>
      <c r="K10" s="14"/>
    </row>
    <row r="11" spans="1:11" ht="13.5">
      <c r="A11" s="129">
        <v>2</v>
      </c>
      <c r="B11" s="40" t="s">
        <v>166</v>
      </c>
      <c r="C11" s="40" t="s">
        <v>167</v>
      </c>
      <c r="D11" s="41" t="s">
        <v>89</v>
      </c>
      <c r="E11" s="113">
        <v>15</v>
      </c>
      <c r="F11" s="113">
        <v>0</v>
      </c>
      <c r="G11" s="42">
        <f>E11*F11</f>
        <v>0</v>
      </c>
      <c r="H11" s="14"/>
      <c r="I11" s="14"/>
      <c r="J11" s="14"/>
      <c r="K11" s="14"/>
    </row>
    <row r="12" spans="1:7" ht="13.5">
      <c r="A12" s="41">
        <v>3</v>
      </c>
      <c r="B12" s="40" t="s">
        <v>168</v>
      </c>
      <c r="C12" s="40" t="s">
        <v>169</v>
      </c>
      <c r="D12" s="41" t="s">
        <v>170</v>
      </c>
      <c r="E12" s="113">
        <v>40</v>
      </c>
      <c r="F12" s="113">
        <v>0</v>
      </c>
      <c r="G12" s="42">
        <f aca="true" t="shared" si="0" ref="G12:G14">E12*F12</f>
        <v>0</v>
      </c>
    </row>
    <row r="13" spans="1:7" ht="13.5">
      <c r="A13" s="41">
        <v>4</v>
      </c>
      <c r="B13" s="40" t="s">
        <v>171</v>
      </c>
      <c r="C13" s="40" t="s">
        <v>172</v>
      </c>
      <c r="D13" s="41" t="s">
        <v>170</v>
      </c>
      <c r="E13" s="113">
        <v>40</v>
      </c>
      <c r="F13" s="113">
        <v>0</v>
      </c>
      <c r="G13" s="42">
        <f aca="true" t="shared" si="1" ref="G13">E13*F13</f>
        <v>0</v>
      </c>
    </row>
    <row r="14" spans="1:7" ht="13.5">
      <c r="A14" s="41">
        <v>5</v>
      </c>
      <c r="B14" s="40"/>
      <c r="C14" s="40" t="s">
        <v>199</v>
      </c>
      <c r="D14" s="41" t="s">
        <v>89</v>
      </c>
      <c r="E14" s="113">
        <v>1</v>
      </c>
      <c r="F14" s="113">
        <v>0</v>
      </c>
      <c r="G14" s="42">
        <f t="shared" si="0"/>
        <v>0</v>
      </c>
    </row>
    <row r="15" spans="1:11" ht="13.5">
      <c r="A15" s="27"/>
      <c r="B15" s="27"/>
      <c r="C15" s="27"/>
      <c r="D15" s="27"/>
      <c r="E15" s="27"/>
      <c r="F15" s="27"/>
      <c r="G15" s="27"/>
      <c r="H15" s="14"/>
      <c r="I15" s="14"/>
      <c r="J15" s="14"/>
      <c r="K15" s="14"/>
    </row>
    <row r="16" spans="1:11" ht="13.5">
      <c r="A16" s="27"/>
      <c r="B16" s="27"/>
      <c r="C16" s="27"/>
      <c r="D16" s="27"/>
      <c r="E16" s="27"/>
      <c r="F16" s="27"/>
      <c r="G16" s="26">
        <f>SUM(G10:G14)</f>
        <v>0</v>
      </c>
      <c r="H16" s="14"/>
      <c r="I16" s="14"/>
      <c r="J16" s="14"/>
      <c r="K16" s="14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2">
      <selection activeCell="F26" sqref="F26"/>
    </sheetView>
  </sheetViews>
  <sheetFormatPr defaultColWidth="9.33203125" defaultRowHeight="10.5"/>
  <cols>
    <col min="1" max="1" width="5.83203125" style="0" customWidth="1"/>
    <col min="2" max="2" width="13.83203125" style="0" customWidth="1"/>
    <col min="3" max="3" width="65.83203125" style="0" customWidth="1"/>
    <col min="4" max="4" width="5.83203125" style="0" customWidth="1"/>
    <col min="5" max="5" width="10.83203125" style="8" customWidth="1"/>
    <col min="6" max="6" width="10.83203125" style="0" customWidth="1"/>
    <col min="7" max="7" width="15.83203125" style="0" customWidth="1"/>
  </cols>
  <sheetData>
    <row r="1" spans="1:7" ht="18">
      <c r="A1" s="11" t="s">
        <v>18</v>
      </c>
      <c r="B1" s="12"/>
      <c r="C1" s="12"/>
      <c r="D1" s="12"/>
      <c r="E1" s="13"/>
      <c r="F1" s="12"/>
      <c r="G1" s="12"/>
    </row>
    <row r="2" spans="1:7" ht="13.5">
      <c r="A2" s="15" t="s">
        <v>41</v>
      </c>
      <c r="B2" s="12"/>
      <c r="C2" s="15" t="str">
        <f>' Rekapitulace'!B2</f>
        <v>II/206 - Rabštejn nad Střelou, opěrná zeď</v>
      </c>
      <c r="D2" s="12"/>
      <c r="E2" s="13"/>
      <c r="F2" s="12"/>
      <c r="G2" s="12"/>
    </row>
    <row r="3" spans="1:7" ht="12.75">
      <c r="A3" s="16" t="s">
        <v>32</v>
      </c>
      <c r="B3" s="12"/>
      <c r="C3" s="12" t="str">
        <f>' Rekapitulace'!B4</f>
        <v>SUS Plzeňského kraje</v>
      </c>
      <c r="D3" s="12"/>
      <c r="E3" s="17"/>
      <c r="F3" s="12"/>
      <c r="G3" s="12"/>
    </row>
    <row r="4" spans="1:7" ht="12.75">
      <c r="A4" s="16" t="s">
        <v>19</v>
      </c>
      <c r="B4" s="12"/>
      <c r="C4" s="12"/>
      <c r="D4" s="12"/>
      <c r="E4" s="17"/>
      <c r="F4" s="12"/>
      <c r="G4" s="12"/>
    </row>
    <row r="5" spans="1:7" ht="12" thickBot="1">
      <c r="A5" s="12"/>
      <c r="B5" s="12"/>
      <c r="C5" s="12"/>
      <c r="D5" s="12"/>
      <c r="E5" s="13"/>
      <c r="F5" s="12"/>
      <c r="G5" s="12"/>
    </row>
    <row r="6" spans="1:7" ht="26.25" thickBot="1">
      <c r="A6" s="18" t="s">
        <v>20</v>
      </c>
      <c r="B6" s="18" t="s">
        <v>21</v>
      </c>
      <c r="C6" s="18" t="s">
        <v>22</v>
      </c>
      <c r="D6" s="18" t="s">
        <v>23</v>
      </c>
      <c r="E6" s="19" t="s">
        <v>24</v>
      </c>
      <c r="F6" s="18" t="s">
        <v>25</v>
      </c>
      <c r="G6" s="18" t="s">
        <v>26</v>
      </c>
    </row>
    <row r="7" spans="1:7" ht="13.5" thickBot="1">
      <c r="A7" s="18" t="s">
        <v>10</v>
      </c>
      <c r="B7" s="18" t="s">
        <v>11</v>
      </c>
      <c r="C7" s="18" t="s">
        <v>12</v>
      </c>
      <c r="D7" s="18" t="s">
        <v>13</v>
      </c>
      <c r="E7" s="19" t="s">
        <v>14</v>
      </c>
      <c r="F7" s="18" t="s">
        <v>16</v>
      </c>
      <c r="G7" s="18" t="s">
        <v>17</v>
      </c>
    </row>
    <row r="8" spans="1:7" ht="12.75">
      <c r="A8" s="14"/>
      <c r="B8" s="14"/>
      <c r="C8" s="14"/>
      <c r="D8" s="14"/>
      <c r="E8" s="21"/>
      <c r="F8" s="14"/>
      <c r="G8" s="14"/>
    </row>
    <row r="9" spans="1:7" ht="13.5">
      <c r="A9" s="28"/>
      <c r="B9" s="29"/>
      <c r="C9" s="30" t="s">
        <v>34</v>
      </c>
      <c r="D9" s="31"/>
      <c r="E9" s="32"/>
      <c r="F9" s="33"/>
      <c r="G9" s="14"/>
    </row>
    <row r="10" spans="1:7" ht="13.5">
      <c r="A10" s="132"/>
      <c r="B10" s="68" t="s">
        <v>175</v>
      </c>
      <c r="C10" s="68" t="s">
        <v>176</v>
      </c>
      <c r="D10" s="41"/>
      <c r="E10" s="113"/>
      <c r="F10" s="113"/>
      <c r="G10" s="42"/>
    </row>
    <row r="11" spans="1:7" ht="13.5">
      <c r="A11" s="132">
        <v>1</v>
      </c>
      <c r="B11" s="40" t="s">
        <v>177</v>
      </c>
      <c r="C11" s="40" t="s">
        <v>178</v>
      </c>
      <c r="D11" s="41" t="s">
        <v>29</v>
      </c>
      <c r="E11" s="113">
        <v>200</v>
      </c>
      <c r="F11" s="113">
        <v>0</v>
      </c>
      <c r="G11" s="42">
        <f aca="true" t="shared" si="0" ref="G11:G22">F11*E11</f>
        <v>0</v>
      </c>
    </row>
    <row r="12" spans="1:7" ht="13.5">
      <c r="A12" s="132"/>
      <c r="B12" s="68" t="s">
        <v>179</v>
      </c>
      <c r="C12" s="68" t="s">
        <v>180</v>
      </c>
      <c r="D12" s="41"/>
      <c r="E12" s="113"/>
      <c r="F12" s="113"/>
      <c r="G12" s="42"/>
    </row>
    <row r="13" spans="1:7" ht="13.5">
      <c r="A13" s="132">
        <v>2</v>
      </c>
      <c r="B13" s="40" t="s">
        <v>181</v>
      </c>
      <c r="C13" s="40" t="s">
        <v>182</v>
      </c>
      <c r="D13" s="41" t="s">
        <v>29</v>
      </c>
      <c r="E13" s="113">
        <v>6</v>
      </c>
      <c r="F13" s="113">
        <v>0</v>
      </c>
      <c r="G13" s="42">
        <f t="shared" si="0"/>
        <v>0</v>
      </c>
    </row>
    <row r="14" spans="1:7" ht="13.5">
      <c r="A14" s="132"/>
      <c r="B14" s="68" t="s">
        <v>183</v>
      </c>
      <c r="C14" s="68" t="s">
        <v>184</v>
      </c>
      <c r="D14" s="41"/>
      <c r="E14" s="113"/>
      <c r="F14" s="113"/>
      <c r="G14" s="42"/>
    </row>
    <row r="15" spans="1:7" ht="13.5">
      <c r="A15" s="132">
        <v>4</v>
      </c>
      <c r="B15" s="40" t="s">
        <v>187</v>
      </c>
      <c r="C15" s="40" t="s">
        <v>197</v>
      </c>
      <c r="D15" s="41" t="s">
        <v>29</v>
      </c>
      <c r="E15" s="113">
        <v>200</v>
      </c>
      <c r="F15" s="113">
        <v>0</v>
      </c>
      <c r="G15" s="42">
        <f t="shared" si="0"/>
        <v>0</v>
      </c>
    </row>
    <row r="16" spans="1:7" ht="13.5">
      <c r="A16" s="132">
        <v>5</v>
      </c>
      <c r="B16" s="40" t="s">
        <v>185</v>
      </c>
      <c r="C16" s="40" t="s">
        <v>186</v>
      </c>
      <c r="D16" s="41" t="s">
        <v>29</v>
      </c>
      <c r="E16" s="113">
        <v>50</v>
      </c>
      <c r="F16" s="113">
        <v>0</v>
      </c>
      <c r="G16" s="42">
        <f t="shared" si="0"/>
        <v>0</v>
      </c>
    </row>
    <row r="17" spans="1:7" ht="13.5">
      <c r="A17" s="132">
        <v>6</v>
      </c>
      <c r="B17" s="40" t="s">
        <v>187</v>
      </c>
      <c r="C17" s="40" t="s">
        <v>198</v>
      </c>
      <c r="D17" s="41" t="s">
        <v>29</v>
      </c>
      <c r="E17" s="113">
        <v>450</v>
      </c>
      <c r="F17" s="113">
        <v>0</v>
      </c>
      <c r="G17" s="42">
        <f t="shared" si="0"/>
        <v>0</v>
      </c>
    </row>
    <row r="18" spans="1:7" ht="13.5">
      <c r="A18" s="132"/>
      <c r="B18" s="68" t="s">
        <v>188</v>
      </c>
      <c r="C18" s="68" t="s">
        <v>189</v>
      </c>
      <c r="D18" s="41"/>
      <c r="E18" s="113"/>
      <c r="F18" s="113"/>
      <c r="G18" s="42"/>
    </row>
    <row r="19" spans="1:7" ht="13.5">
      <c r="A19" s="132">
        <v>7</v>
      </c>
      <c r="B19" s="40" t="s">
        <v>190</v>
      </c>
      <c r="C19" s="40" t="s">
        <v>191</v>
      </c>
      <c r="D19" s="41" t="s">
        <v>89</v>
      </c>
      <c r="E19" s="113">
        <v>2</v>
      </c>
      <c r="F19" s="113">
        <v>0</v>
      </c>
      <c r="G19" s="42">
        <f t="shared" si="0"/>
        <v>0</v>
      </c>
    </row>
    <row r="20" spans="1:7" ht="13.5">
      <c r="A20" s="132"/>
      <c r="B20" s="68"/>
      <c r="C20" s="68" t="s">
        <v>192</v>
      </c>
      <c r="D20" s="41"/>
      <c r="E20" s="113"/>
      <c r="F20" s="113"/>
      <c r="G20" s="42"/>
    </row>
    <row r="21" spans="1:7" ht="13.5">
      <c r="A21" s="132">
        <v>8</v>
      </c>
      <c r="B21" s="40" t="s">
        <v>102</v>
      </c>
      <c r="C21" s="40" t="s">
        <v>212</v>
      </c>
      <c r="D21" s="118" t="s">
        <v>29</v>
      </c>
      <c r="E21" s="52">
        <v>220</v>
      </c>
      <c r="F21" s="113">
        <v>0</v>
      </c>
      <c r="G21" s="43">
        <f aca="true" t="shared" si="1" ref="G21">E21*F21</f>
        <v>0</v>
      </c>
    </row>
    <row r="22" spans="1:7" ht="13.5">
      <c r="A22" s="132">
        <v>9</v>
      </c>
      <c r="B22" s="40" t="s">
        <v>193</v>
      </c>
      <c r="C22" s="40" t="s">
        <v>211</v>
      </c>
      <c r="D22" s="41" t="s">
        <v>29</v>
      </c>
      <c r="E22" s="113">
        <v>50</v>
      </c>
      <c r="F22" s="113">
        <v>0</v>
      </c>
      <c r="G22" s="42">
        <f t="shared" si="0"/>
        <v>0</v>
      </c>
    </row>
    <row r="23" spans="1:7" ht="13.5">
      <c r="A23" s="132"/>
      <c r="B23" s="68"/>
      <c r="C23" s="68" t="s">
        <v>213</v>
      </c>
      <c r="D23" s="41"/>
      <c r="E23" s="113"/>
      <c r="F23" s="113"/>
      <c r="G23" s="42"/>
    </row>
    <row r="24" spans="1:7" ht="13.5" customHeight="1">
      <c r="A24" s="132">
        <v>8</v>
      </c>
      <c r="B24" s="40"/>
      <c r="C24" s="40" t="s">
        <v>214</v>
      </c>
      <c r="D24" s="118" t="s">
        <v>215</v>
      </c>
      <c r="E24" s="52">
        <v>1</v>
      </c>
      <c r="F24" s="113">
        <v>0</v>
      </c>
      <c r="G24" s="43">
        <f aca="true" t="shared" si="2" ref="G24">E24*F24</f>
        <v>0</v>
      </c>
    </row>
    <row r="25" spans="1:7" ht="13.5">
      <c r="A25" s="132">
        <v>9</v>
      </c>
      <c r="B25" s="40"/>
      <c r="C25" s="40" t="s">
        <v>216</v>
      </c>
      <c r="D25" s="41" t="s">
        <v>215</v>
      </c>
      <c r="E25" s="113">
        <v>1</v>
      </c>
      <c r="F25" s="113">
        <v>0</v>
      </c>
      <c r="G25" s="42">
        <f aca="true" t="shared" si="3" ref="G25">F25*E25</f>
        <v>0</v>
      </c>
    </row>
    <row r="26" spans="1:7" ht="13.5">
      <c r="A26" s="135"/>
      <c r="B26" s="54"/>
      <c r="C26" s="54"/>
      <c r="D26" s="55"/>
      <c r="E26" s="136"/>
      <c r="F26" s="136"/>
      <c r="G26" s="137"/>
    </row>
    <row r="27" ht="13.5">
      <c r="G27" s="109">
        <f>SUM(G10:G25)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Karnik Vojtech</dc:creator>
  <cp:keywords/>
  <dc:description/>
  <cp:lastModifiedBy>Lukáš Václavík</cp:lastModifiedBy>
  <cp:lastPrinted>2016-12-05T06:13:14Z</cp:lastPrinted>
  <dcterms:created xsi:type="dcterms:W3CDTF">2013-09-09T07:59:59Z</dcterms:created>
  <dcterms:modified xsi:type="dcterms:W3CDTF">2017-02-03T14:06:02Z</dcterms:modified>
  <cp:category/>
  <cp:version/>
  <cp:contentType/>
  <cp:contentStatus/>
</cp:coreProperties>
</file>