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SO 000" sheetId="2" r:id="rId2"/>
    <sheet name="SO 201" sheetId="3" r:id="rId3"/>
    <sheet name="SO 901" sheetId="4" r:id="rId4"/>
  </sheets>
  <definedNames/>
  <calcPr fullCalcOnLoad="1"/>
</workbook>
</file>

<file path=xl/sharedStrings.xml><?xml version="1.0" encoding="utf-8"?>
<sst xmlns="http://schemas.openxmlformats.org/spreadsheetml/2006/main" count="625" uniqueCount="281">
  <si>
    <t>Soupis objektů s DPH</t>
  </si>
  <si>
    <t>Stavba:Stod_007 - Most ev.č. 230-007, Stod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</si>
  <si>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</si>
  <si>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</si>
  <si>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</si>
  <si>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</si>
  <si>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</si>
  <si>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</si>
  <si>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</si>
  <si>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</si>
  <si>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</si>
  <si>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</si>
  <si>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</si>
  <si>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</si>
  <si>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Pontex s.r.o.</t>
  </si>
  <si>
    <t>Příloha k formuláři pro ocenění nabídky</t>
  </si>
  <si>
    <t>Stavba :</t>
  </si>
  <si>
    <t>číslo a název SO:</t>
  </si>
  <si>
    <t>číslo a název rozpočtu:</t>
  </si>
  <si>
    <t>Stod_007</t>
  </si>
  <si>
    <t>Most ev.č. 230-007, Stod</t>
  </si>
  <si>
    <t>SO 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</si>
  <si>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</si>
  <si>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</si>
  <si>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</si>
  <si>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</si>
  <si>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</si>
  <si>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</si>
  <si>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</si>
  <si>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</si>
  <si>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</si>
  <si>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</si>
  <si>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</si>
  <si>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</si>
  <si>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</si>
  <si>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</si>
  <si>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</si>
  <si>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</si>
  <si>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</si>
  <si>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</si>
  <si>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</si>
  <si>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</si>
  <si>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</si>
  <si>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</si>
  <si>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</si>
  <si>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/>
  </si>
  <si>
    <t>00410R</t>
  </si>
  <si>
    <t>Vedlejší náklady
obsahují zejména náklady na:
- ztížené výrobní podmínky související s umístěním stavby, provozními nebo
dopravními omezeními
- uvedení stavbou dotčených ploch a staveništní dopravou dotčených komunikací
do původního nebo projektovaného stavu
- zajištění bezpečnosti při provádění stavby ve smyslu bezpečnosti práce a
ochrany životního prostředí
- likvidace přebytečného stavebního materiálu odpovídajícím způsobem
- péče o nepředané objekty a konstrukce stavby, jejich ošetřování
- nutný rozsah stavebního pojištění budovaného díla na předmětné stavbě a
pojištění odpovědnosti za škodu způsobenou dodavatelem třetí osobě
- zajištění bankovních garancí
- všechny další nutné náklady k řádnému a úplnému zhotovení předmětu díla
zřejmé ze zadávací dokumentace nebo místních podmínek</t>
  </si>
  <si>
    <t xml:space="preserve">KČ        </t>
  </si>
  <si>
    <t>00420R</t>
  </si>
  <si>
    <t>Ostatní náklady
obsahují zejména náklady na:
- úpravu příslušné dokumentace dle technologických postupů zhotovitele a dle při
provádění díla zjištěných skutečností
- zpracování Plánu havarijních opatření zařízení staveniště a mechanizace
- zpracování Plánu bezpečnosti a ochrany zdraví při práci na staveništi (dle § 15,
odst. 2 zákona č. 309/2006 Sb., kterým se upravují další požadavky BOZP)
- zpracování technologických postupů a plánů kontrol
- pasportizace stavbou dotčených ploch a objektů
- všechny další nutné činnosti k řádnému a úplnému zhotovení předmětu díla
zřejmé ze zadávací dokumentace nebo místních podmínek</t>
  </si>
  <si>
    <t>2016_OTSKP</t>
  </si>
  <si>
    <t>02520</t>
  </si>
  <si>
    <t>ZKOUŠENÍ MATERIÁLŮ NEZÁVISLOU ZKUŠEBNOU
pevnost betonu, mat.přechodové oblasti
zahrnuje věškeré náklady spojené s objednatelem požadovanými zkouškami</t>
  </si>
  <si>
    <t>02620</t>
  </si>
  <si>
    <t>ZKOUŠENÍ KONSTRUKCÍ A PRACÍ NEZÁVISLOU ZKUŠEBNOU
odtrhové zkoušky pod izolaci, míra zhutnění přechod.oblasti
zahrnuje věškeré náklady spojené s objednatelem požadovanými zkouškami</t>
  </si>
  <si>
    <t>02711R</t>
  </si>
  <si>
    <t>OZNAČENÍ STAVBY
označení stavby dle požadavku objednatele
vč.patních desek, sloupků, kontroly úplnosti během výstavby, vč.odvozu</t>
  </si>
  <si>
    <t>027211</t>
  </si>
  <si>
    <t>POM PRÁCE ZAJIŠŤ REGUL DOPRAVY - VÝLUKY NA NEELEKTRIF TRATI
Zhotovitelem požadované výluky pro provedení celé stavby dle jím zvolené technologie</t>
  </si>
  <si>
    <t xml:space="preserve">DEN       </t>
  </si>
  <si>
    <t>odhad cca 44 hod (viz TZ)
44/24=1,83 [A]</t>
  </si>
  <si>
    <t>027221R</t>
  </si>
  <si>
    <t>POM PRÁCE ZAJIŠŤ REGUL DOPRAVY - POMALÉ JÍZDY OSOBNÍCH VLAKŮ
Dle popisu v POV a v rozsahu dle technol.potřeb</t>
  </si>
  <si>
    <t xml:space="preserve">KPL       </t>
  </si>
  <si>
    <t>027222R</t>
  </si>
  <si>
    <t>POM PRÁCE ZAJIŠŤ REGUL DOPRAVY - POMALÉ JÍZDY NÁKLAD VLAKŮ
Dle popisu v POV a v rozsahu dle technol.potřeb</t>
  </si>
  <si>
    <t>02910</t>
  </si>
  <si>
    <t>A</t>
  </si>
  <si>
    <t>OSTATNÍ POŽADAVKY - ZEMĚMĚŘIČSKÁ MĚŘENÍ
Vytyčení inženýrských sítí</t>
  </si>
  <si>
    <t>B</t>
  </si>
  <si>
    <t xml:space="preserve">OSTATNÍ POŽADAVKY - ZEMĚMĚŘIČSKÁ MĚŘENÍ
Manipulace s IS a jejich ochrana </t>
  </si>
  <si>
    <t>02911</t>
  </si>
  <si>
    <t>OSTATNÍ POŽADAVKY - GEODETICKÉ ZAMĚŘENÍ
Zaměření skutečného stavu po dokončení stavby vč.zákresu do katastrální mapy a její digitalizace</t>
  </si>
  <si>
    <t>02940</t>
  </si>
  <si>
    <t>OSTATNÍ POŽADAVKY - VYPRACOVÁNÍ DOKUMENTACE
Projekt sledování a údržby</t>
  </si>
  <si>
    <t>029412</t>
  </si>
  <si>
    <t>OSTATNÍ POŽADAVKY - VYPRACOVÁNÍ MOSTNÍHO LISTU</t>
  </si>
  <si>
    <t xml:space="preserve">KUS       </t>
  </si>
  <si>
    <t>02943</t>
  </si>
  <si>
    <t>OSTATNÍ POŽADAVKY - VYPRACOVÁNÍ RDS
RDS-Z-PDS</t>
  </si>
  <si>
    <t>02944</t>
  </si>
  <si>
    <t>OSTATNÍ POŽADAVKY - DOKUMENTACE SKUTEČ PROVEDENÍ V DIGIT FORMĚ
Skutečného provedení stavby</t>
  </si>
  <si>
    <t>02946</t>
  </si>
  <si>
    <t>OSTAT POŽADAVKY - FOTODOKUMENTACE</t>
  </si>
  <si>
    <t>02949R</t>
  </si>
  <si>
    <t>OSTATNÍ POŽADAVKY - OHRANIČENÍ STAVBY
oplocení, zábrany proti vstupu</t>
  </si>
  <si>
    <t>02953</t>
  </si>
  <si>
    <t>OSTATNÍ POŽADAVKY - HLAVNÍ MOSTNÍ PROHLÍDKA
První hlavní mostní prohlídka</t>
  </si>
  <si>
    <t>03100</t>
  </si>
  <si>
    <t>ZAŘÍZENÍ STAVENIŠTĚ - ZŘÍZENÍ, PROVOZ, DEMONTÁŽ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</si>
  <si>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</si>
  <si>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</si>
  <si>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</si>
  <si>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</si>
  <si>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</si>
  <si>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</si>
  <si>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</si>
  <si>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201</t>
  </si>
  <si>
    <t>Most ev.č. 230-007</t>
  </si>
  <si>
    <t>014102</t>
  </si>
  <si>
    <t>D</t>
  </si>
  <si>
    <t>POPLATKY ZA SKLÁDKU
živice</t>
  </si>
  <si>
    <t xml:space="preserve">T         </t>
  </si>
  <si>
    <t>3.37*2.6=8,76 [A]</t>
  </si>
  <si>
    <t>C</t>
  </si>
  <si>
    <t>POPLATKY ZA SKLÁDKU
železobeton</t>
  </si>
  <si>
    <t>4.86*2.4=11,66 [A]</t>
  </si>
  <si>
    <t>Zemní práce</t>
  </si>
  <si>
    <t>113138</t>
  </si>
  <si>
    <t>ODSTRANĚNÍ KRYTU ZPEVNĚNÝCH PLOCH S ASFALT POJIVEM, ODVOZ DO 20KM
Vč.odvozu na skládku</t>
  </si>
  <si>
    <t xml:space="preserve">M3        </t>
  </si>
  <si>
    <t>LA na lávce  1.3*25.0*0.02=0,65 [A]
živice ve vozovce pro chodník  (2.1m2+11.5m2)*0.2=2,72 [B]
Celkem: A+B=3,37 [C]</t>
  </si>
  <si>
    <t>113728</t>
  </si>
  <si>
    <t>FRÉZOVÁNÍ ZPEVNĚNÝCH PLOCH ASFALTOVÝCH, ODVOZ DO 20KM
vč.odvozu na místo určené investorem</t>
  </si>
  <si>
    <t>obrus na celé délce úpravy v tl.45 mm
(5.13*24.2+21.0m2+85.5m2)*0.045=10,38 [A]
ochrana izolace u říms v tl. 40 mm
(0.825+1.2)*24.2*0.04=1,96 [B]
Celkem: A+B=12,34 [C]</t>
  </si>
  <si>
    <t>113766</t>
  </si>
  <si>
    <t>FRÉZOVÁNÍ DRÁŽKY PRŮŘEZU DO 800MM2 V ASFALTOVÉ VOZOVCE
řezaná spára</t>
  </si>
  <si>
    <t xml:space="preserve">M         </t>
  </si>
  <si>
    <t>4.45*2=8,90 [A]</t>
  </si>
  <si>
    <t>Svislé konstrukce</t>
  </si>
  <si>
    <t>317125</t>
  </si>
  <si>
    <t>ŘÍMSY Z DÍLCŮ ŽELEZOBETONOVÝCH DO C30/37 (B37)
lícní prefabrikát kompletní vč.přikotvení</t>
  </si>
  <si>
    <t>0.6*0.08*25.64=1,23 [A]</t>
  </si>
  <si>
    <t>31717</t>
  </si>
  <si>
    <t>KOVOVÉ KONSTRUKCE PRO KOTVENÍ ŘÍMSY</t>
  </si>
  <si>
    <t xml:space="preserve">KG        </t>
  </si>
  <si>
    <t>odhad 6 kg/kus  25*6.0=150,00 [A]</t>
  </si>
  <si>
    <t>317325</t>
  </si>
  <si>
    <t>ŘÍMSY ZE ŽELEZOBETONU DO C30/37 (B37)
C30/37 XF4, vč.ztraceného bednění, nátěrů zasypaných ploch proti zemní vlhkosti, výplně a těsnění prac.a dilat.spar</t>
  </si>
  <si>
    <t>(1.25-0.08)*0.28*25.64=8,40 [A]</t>
  </si>
  <si>
    <t>317365</t>
  </si>
  <si>
    <t>VÝZTUŽ ŘÍMS Z OCELI 10505, B500B
Odhad 150 kg/m3</t>
  </si>
  <si>
    <t>8.4*0.150=1,26 [A]</t>
  </si>
  <si>
    <t>Vodorovné konstrukce</t>
  </si>
  <si>
    <t>46452</t>
  </si>
  <si>
    <t>POHOZ DNA A SVAHŮ Z KAMENIVA DRCENÉHO
Doplnění poškozených ploch - odhad</t>
  </si>
  <si>
    <t>2.0*4=8,00 [A]</t>
  </si>
  <si>
    <t>Komunikace</t>
  </si>
  <si>
    <t>56333</t>
  </si>
  <si>
    <t>VOZOVKOVÉ VRSTVY ZE ŠTĚRKODRTI TL. DO 150MM</t>
  </si>
  <si>
    <t xml:space="preserve">M2        </t>
  </si>
  <si>
    <t>pod nový chodník  2.1m2+11.5m2=13,60 [A]</t>
  </si>
  <si>
    <t>574B44</t>
  </si>
  <si>
    <t>ASFALTOVÝ BETON PRO OBRUSNÉ VRSTVY MODIFIK ACO 11+, 11S TL. 50MM
ACO 11+ tl.45 mm</t>
  </si>
  <si>
    <t>obrus na celé délce úpravy 
4.43*24.2+20.0m2+71.5m2=198,71 [A]</t>
  </si>
  <si>
    <t>575C51</t>
  </si>
  <si>
    <t>LITÝ ASFALT MA IV (OCHRANA MOSTNÍ IZOLACE) 8 TL. 40MM</t>
  </si>
  <si>
    <t>odhad tloušťky 40 mm
(0.825+0.15)*24.2=23,60 [A]</t>
  </si>
  <si>
    <t>582611</t>
  </si>
  <si>
    <t>KRYTY Z BETON DLAŽDIC SE ZÁMKEM ŠEDÝCH TL 60MM DO LOŽE Z KAM
chodník</t>
  </si>
  <si>
    <t>2.0m2+10.1m2=12,10 [A]</t>
  </si>
  <si>
    <t>Úpravy povrchů, podlahy, výplně otvorů</t>
  </si>
  <si>
    <t>626131</t>
  </si>
  <si>
    <t>REPROFIL PODHL, SVIS PLOCH SANAČ MALTOU TŘÍVRST TL DO 70MM</t>
  </si>
  <si>
    <t>pilíře - 25% plochy 
( (0.3+0.4)*2*3.5*4+(0.27+0.4)*2*(0.95*2+1.05))*0.25=5,89 [A]
NK nad tratí v š.5m -20% plochy
(12.8m2*5.0+2.1)*0.2=13,22 [B]
mimo trať - 20% plochy
(14.0*(24.0-5.0)+6*2.1)*0.2=55,72 [C]
stáv.římsa - 20% plochy
(0.26+0.48+0.26)*25.64*0.2=5,13 [D]
Celkem: A+B+C+D=79,96 [E]</t>
  </si>
  <si>
    <t>626213</t>
  </si>
  <si>
    <t>REPROFILACE VODOROVNÝCH PLOCH SHORA SANAČNÍ MALTOU JEDNOVRST TL 30MM</t>
  </si>
  <si>
    <t>horní povrch NK pro izolaci - 100 % plochy  
(0.625+0.15)*24.2=18,76 [D]</t>
  </si>
  <si>
    <t>Přidružená stavební výroba</t>
  </si>
  <si>
    <t>711412</t>
  </si>
  <si>
    <t>IZOLACE MOSTOVEK CELOPLOŠNÁ ASFALTOVÝMI PÁSY
Vč.kotevně impregnačního nátěru, vč.upevnění pomocí nerezového pásu</t>
  </si>
  <si>
    <t>(0.825+0.1+1.4)*24.2=56,26 [A]</t>
  </si>
  <si>
    <t>711502</t>
  </si>
  <si>
    <t>OCHRANA IZOLACE NA POVRCHU ASFALTOVÝMI PÁSY
S hliníkovou fólií</t>
  </si>
  <si>
    <t>1.1*24.2=26,62 [A]</t>
  </si>
  <si>
    <t>783221</t>
  </si>
  <si>
    <t>PROTIKOR OCHR DOPLŇK OK NÁT VÍCEVRST SE ZÁKL S VYS OBSAH ZN
třívrstvý nátěrový systém</t>
  </si>
  <si>
    <t>stávající zábradelní svodidlo - plocha 1m (předpoklad)  1.8m2
25.0*1.8=45,00 [A]</t>
  </si>
  <si>
    <t>78382</t>
  </si>
  <si>
    <t>NÁTĚRY BETON KONSTR TYP S2 (OS-B)</t>
  </si>
  <si>
    <t>(0.22+0.2)*24.2=10,16 [A]</t>
  </si>
  <si>
    <t>NÁTĚRY BETON KONSTR TYP S2 (OS-B)
proti výfukovým plynům</t>
  </si>
  <si>
    <t>NK nad tratí v š.5m - 100% plochy
12.8m2*5.0+2.1=66,10 [B]</t>
  </si>
  <si>
    <t>78383</t>
  </si>
  <si>
    <t>NÁTĚRY BETON KONSTR TYP S4 (OS-C)</t>
  </si>
  <si>
    <t>kraje říms  (0.18+0.15)*25.64*2=16,92 [A]</t>
  </si>
  <si>
    <t xml:space="preserve">Potrubí    </t>
  </si>
  <si>
    <t>86727</t>
  </si>
  <si>
    <t>CHRÁNIČKY Z TRUB OCEL PODÉL PŮLENÝCH DN DO 100MM
vč.přichycení pod NK</t>
  </si>
  <si>
    <t>28.0=28,00 [A]</t>
  </si>
  <si>
    <t>87733</t>
  </si>
  <si>
    <t>CHRÁNIČKY PŮLENÉ Z TRUB PLAST DN DO 150MM</t>
  </si>
  <si>
    <t>v římse  28.0=28,00 [A]</t>
  </si>
  <si>
    <t>Potrubí</t>
  </si>
  <si>
    <t>Ostatní konstrukce a práce</t>
  </si>
  <si>
    <t>9111A1</t>
  </si>
  <si>
    <t>ZÁBRADLÍ SILNIČNÍ S VODOR MADLY - DODÁVKA A MONTÁŽ
vč.beton.základů</t>
  </si>
  <si>
    <t>1.5*2=3,00 [A]</t>
  </si>
  <si>
    <t>9112A3</t>
  </si>
  <si>
    <t>ZÁBRADLÍ MOSTNÍ S VODOR MADLY - DEMONTÁŽ S PŘESUNEM
Vč.odvozu</t>
  </si>
  <si>
    <t>9112B1</t>
  </si>
  <si>
    <t>ZÁBRADLÍ MOSTNÍ SE SVISLOU VÝPLNÍ - DODÁVKA A MONTÁŽ
Kompletní vč.kotvení do římsy, plastmalty a PKO</t>
  </si>
  <si>
    <t>26.0=26,00 [A]</t>
  </si>
  <si>
    <t>9115C3</t>
  </si>
  <si>
    <t>SVODIDLO OCEL MOSTNÍ JEDNOSTR, ÚROVEŇ ZADRŽ H2 - DEMONTÁŽ S PŘESUNEM
Vč.vlnitého plechu, vč.odvozu</t>
  </si>
  <si>
    <t>29.0=29,00 [A]</t>
  </si>
  <si>
    <t>91355</t>
  </si>
  <si>
    <t>EVIDENČNÍ ČÍSLO MOSTU
kompletní vč.uchycení</t>
  </si>
  <si>
    <t>914171</t>
  </si>
  <si>
    <t>DOPRAVNÍ ZNAČKY ZÁKLADNÍ VELIKOSTI HLINÍKOVÉ FÓLIE TŘ 2 - DODÁVKA A MONTÁŽ
Kompletní vč.sloupku</t>
  </si>
  <si>
    <t>P2,E2  2=2,00 [A]</t>
  </si>
  <si>
    <t>914911</t>
  </si>
  <si>
    <t xml:space="preserve">SLOUPKY A STOJKY DOPRAVNÍCH ZNAČEK Z OCEL TRUBEK SE ZABETONOVÁNÍM - DODÁVKA A MO
pro stávající značky </t>
  </si>
  <si>
    <t>915111</t>
  </si>
  <si>
    <t>VODOROVNÉ DOPRAVNÍ ZNAČENÍ BARVOU HLADKÉ - DODÁVKA A POKLÁDKA</t>
  </si>
  <si>
    <t>V4  45.0*0.25*2=22,50 [A]</t>
  </si>
  <si>
    <t>915221</t>
  </si>
  <si>
    <t>VODOR DOPRAV ZNAČ PLASTEM STRUKTURÁLNÍ NEHLUČNÉ - DOD A POKLÁDKA</t>
  </si>
  <si>
    <t>917211</t>
  </si>
  <si>
    <t>ZÁHONOVÉ OBRUBY Z BETONOVÝCH OBRUBNÍKŮ ŠÍŘ 50MM
do bet.lože</t>
  </si>
  <si>
    <t>3.0+11.0=14,00 [A]</t>
  </si>
  <si>
    <t>917224</t>
  </si>
  <si>
    <t>SILNIČNÍ A CHODNÍKOVÉ OBRUBY Z BETONOVÝCH OBRUBNÍKŮ ŠÍŘ 150MM
do bet.lože</t>
  </si>
  <si>
    <t>3.5+11.5=15,00 [A]</t>
  </si>
  <si>
    <t>919111</t>
  </si>
  <si>
    <t>ŘEZÁNÍ ASFALTOVÉHO KRYTU VOZOVEK TL DO 50MM</t>
  </si>
  <si>
    <t>napojení  6+9.5=15,50 [A]
ve vozovce u říms  24.2*2=48,40 [B]
Celkem: A+B=63,90 [C]</t>
  </si>
  <si>
    <t>919113</t>
  </si>
  <si>
    <t>ŘEZÁNÍ ASFALTOVÉHO KRYTU VOZOVEK TL DO 150MM</t>
  </si>
  <si>
    <t>zaříznutí vozovky pro nový chodník
4.5+12.5=17,00 [A]</t>
  </si>
  <si>
    <t>931325</t>
  </si>
  <si>
    <t>TĚSNĚNÍ DILATAČ SPAR ASF ZÁLIVKOU MODIFIK PRŮŘ DO 600MM2</t>
  </si>
  <si>
    <t>napojení  6+9.5=15,50 [A]
ve vozovce u říms  24.2*2=48,40 [B]
podél říms spodní vrstva  25.64*2=51,28 [C]
Celkem: A+B+C=115,18 [D]</t>
  </si>
  <si>
    <t>931326</t>
  </si>
  <si>
    <t>TĚSNĚNÍ DILATAČ SPAR ASF ZÁLIVKOU MODIFIK PRŮŘ DO 800MM2</t>
  </si>
  <si>
    <t>řezaná spára  4.45*2=8,90 [A]
podél říms horní vrstva  25.64*2=51,28 [C]
Celkem: A+C=60,18 [D]</t>
  </si>
  <si>
    <t>931336</t>
  </si>
  <si>
    <t xml:space="preserve">TĚSNĚNÍ DILATAČNÍCH SPAR POLYURETANOVÝM TMELEM PRŮŘEZU DO 800MM2
dilatační spára v římse  </t>
  </si>
  <si>
    <t>(0.18+1.25)*2=2,86 [A]</t>
  </si>
  <si>
    <t>93135</t>
  </si>
  <si>
    <t>TĚSNĚNÍ DILATAČ SPAR PRYŽ PÁSKOU NEBO KRUH PROFILEM
předtěsnění</t>
  </si>
  <si>
    <t>podél říms horní vrstva  25.64*2=51,28 [C]</t>
  </si>
  <si>
    <t>93852</t>
  </si>
  <si>
    <t>OČIŠTĚNÍ BETON KONSTR MECHANICKY</t>
  </si>
  <si>
    <t>viz pol.938543  151.6=151,60 [A]</t>
  </si>
  <si>
    <t>938543</t>
  </si>
  <si>
    <t>OČIŠTĚNÍ BETON KONSTR OTRYSKÁNÍM TLAK VODOU DO 1000 BARŮ</t>
  </si>
  <si>
    <t>pilíře - 25% plochy 
( (0.3+0.4)*2*3.5*4+(0.27+0.4)*2*(0.95*2+1.05))*0.25=5,89 [A]
NK nad tratí v š.5m - 100% plochy
12.8m2*5.0+2.1=66,10 [B]
mimo trať - 20% plochy
(14.0*(24.0-5.0)+6*2.1)*0.2=55,72 [C]
horní povrch NK pro izolaci - 100 % plochy  
(0.625+0.15)*24.2=18,76 [D]
stáv.římsa - 20% plochy
(0.26+0.48+0.26)*25.64*0.2=5,13 [E]
Celkem: A+B+C+D+E=151,59 [F]</t>
  </si>
  <si>
    <t>93861</t>
  </si>
  <si>
    <t>OČIŠTĚNÍ OCEL KONSTR OMYTÍM VODOU
Mechanicky, ručně</t>
  </si>
  <si>
    <t>94490</t>
  </si>
  <si>
    <t>OCHRANNÁ KONSTRUKCE
pro zajištění bezpečnosti na trati</t>
  </si>
  <si>
    <t>6.5*7.0=45,50 [A]</t>
  </si>
  <si>
    <t>966118</t>
  </si>
  <si>
    <t>BOURÁNÍ KONSTRUKCÍ Z BETON DÍLCŮ S ODVOZEM DO 20KM
Vč.odvozu a uložení na skládku</t>
  </si>
  <si>
    <t>prefa desky  1.5*0.12*25.0=4,50 [A]
sloupky 0.15*0.15*1.0*16=0,36 [B]
Celkem: A+B=4,86 [C]</t>
  </si>
  <si>
    <t>966188</t>
  </si>
  <si>
    <t>DEMONTÁŽ KONSTRUKCÍ KOVOVÝCH S ODVOZEM DO 20KM
vč.odvozu</t>
  </si>
  <si>
    <t>odhad konstrukce lávky  3.5=3,00 [A]</t>
  </si>
  <si>
    <t>SO 901</t>
  </si>
  <si>
    <t>Dopravně - inženýrská opatření</t>
  </si>
  <si>
    <t>DIO</t>
  </si>
  <si>
    <t>91400</t>
  </si>
  <si>
    <t>DOČASNÉ ZAKRYTÍ NEBO OTOČENÍ STÁVAJÍCÍCH DOPRAVNÍCH ZNAČEK
vč. následného odstranění</t>
  </si>
  <si>
    <t>odhad 5=5,00 [A]</t>
  </si>
  <si>
    <t>914132</t>
  </si>
  <si>
    <t xml:space="preserve">DOPRAVNÍ ZNAČKY ZÁKLADNÍ VELIKOSTI OCELOVÉ FÓLIE TŘ 2 - MONTÁŽ S PŘEMÍSTĚNÍM
Provizorní dopravní značení - kompletní vč.patních desek, sloupků, </t>
  </si>
  <si>
    <t>A15  2=2,00 [A]
B20a  2=2,00 [B]
B21a  2=2,00 [C]
Celkem: A+B+C=6,00 [D]</t>
  </si>
  <si>
    <t>914133</t>
  </si>
  <si>
    <t>DOPRAVNÍ ZNAČKY ZÁKLADNÍ VELIKOSTI OCELOVÉ FÓLIE TŘ 2 - DEMONTÁŽ
Provizorní dopravní značení - kompletní vč.patních desek, sloupků - vč.odvozu</t>
  </si>
  <si>
    <t>914139</t>
  </si>
  <si>
    <t>DOPRAV ZNAČKY ZÁKLAD VEL OCEL FÓLIE TŘ 2 - NÁJEMNÉ
Provizorní dopravní značení - kompletní vč.patních desek, sloupků, kontroly úplnosti během výstavby</t>
  </si>
  <si>
    <t xml:space="preserve">KSDEN     </t>
  </si>
  <si>
    <t>cca 2 měsíce  6*2*30=360,00 [A]</t>
  </si>
  <si>
    <t>916122</t>
  </si>
  <si>
    <t>DOPRAV SVĚTLO VÝSTRAŽ SOUPRAVA 3KS - MONTÁŽ S PŘESUNEM
Provizorní dopravní značení - kompletní vč.napájení</t>
  </si>
  <si>
    <t>na Z4  1=1,00 [A]</t>
  </si>
  <si>
    <t>916123</t>
  </si>
  <si>
    <t>DOPRAV SVĚTLO VÝSTRAŽ SOUPRAVA 3KS - DEMONTÁŽ
Provizorní dopravní značení - kompletní vč.napájení, vč.odvozu</t>
  </si>
  <si>
    <t>916129</t>
  </si>
  <si>
    <t>DOPRAV SVĚTLO VÝSTRAŽ SOUPRAVA 3KS - NÁJEMNÉ
Provizorní dopravní značení - kompletní vč.napájení. vč. kontroly úplnosti během výstavby</t>
  </si>
  <si>
    <t>cca 2 měsíce  1*2*30=60,00 [A]</t>
  </si>
  <si>
    <t>916342</t>
  </si>
  <si>
    <t>SMĚROVACÍ DESKY Z4 JEDNOSTR S FÓLIÍ TŘ 2 - MONTÁŽ S PŘESUNEM
Provizorní dopravní značení - kompletní vč.patních desek, sloupků</t>
  </si>
  <si>
    <t>Z4 2x přemístění  11*2=22,00 [A]</t>
  </si>
  <si>
    <t>916343</t>
  </si>
  <si>
    <t>SMĚROVACÍ DESKY Z4 JEDNOSTR S FÓLIÍ TŘ 2 - DEMONTÁŽ
Provizorní dopravní značení - kompletní vč.patních desek, sloupků - vč.odvozu</t>
  </si>
  <si>
    <t>916349</t>
  </si>
  <si>
    <t>SMĚROVACÍ DESKY Z4 JEDNOSTR S FÓLIÍ TŘ 2 - NÁJEMNÉ
Provizorní dopravní značení - kompletní vč.patních desek, sloupků, kontroly úplnosti během výstavby</t>
  </si>
  <si>
    <t>cca 2 měsíce  11*2*30=660,00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</si>
</sst>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</numFmts>
  <fonts count="4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8">
        <f>'SO 000'!I43</f>
        <v>0</v>
      </c>
      <c r="D11" s="8">
        <f>'SO 000'!M43</f>
        <v>0</v>
      </c>
      <c r="E11" s="8">
        <f>C11+D11</f>
        <v>0</v>
      </c>
    </row>
    <row r="12" spans="1:5" ht="12.75" customHeight="1">
      <c r="A12" s="6" t="s">
        <v>98</v>
      </c>
      <c r="B12" s="6" t="s">
        <v>99</v>
      </c>
      <c r="C12" s="8">
        <f>'SO 201'!I139</f>
        <v>0</v>
      </c>
      <c r="D12" s="8">
        <f>'SO 201'!M139</f>
        <v>0</v>
      </c>
      <c r="E12" s="8">
        <f>C12+D12</f>
        <v>0</v>
      </c>
    </row>
    <row r="13" spans="1:5" ht="12.75" customHeight="1">
      <c r="A13" s="6" t="s">
        <v>250</v>
      </c>
      <c r="B13" s="6" t="s">
        <v>252</v>
      </c>
      <c r="C13" s="8">
        <f>'SO 901'!I41</f>
        <v>0</v>
      </c>
      <c r="D13" s="8">
        <f>'SO 901'!M41</f>
        <v>0</v>
      </c>
      <c r="E13" s="8">
        <f>C13+D13</f>
        <v>0</v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3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 t="s">
        <v>31</v>
      </c>
      <c r="I8" s="13"/>
      <c r="L8" t="s">
        <v>34</v>
      </c>
      <c r="M8" t="s">
        <v>11</v>
      </c>
    </row>
    <row r="9" spans="1:12" ht="14.25">
      <c r="A9" s="13"/>
      <c r="B9" s="13"/>
      <c r="C9" s="13"/>
      <c r="D9" s="13"/>
      <c r="E9" s="13"/>
      <c r="F9" s="13"/>
      <c r="G9" s="13"/>
      <c r="H9" s="4" t="s">
        <v>32</v>
      </c>
      <c r="I9" s="4" t="s">
        <v>33</v>
      </c>
      <c r="L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3" ht="191.25">
      <c r="A12" s="6">
        <v>1</v>
      </c>
      <c r="B12" s="6" t="s">
        <v>45</v>
      </c>
      <c r="C12" s="6" t="s">
        <v>46</v>
      </c>
      <c r="D12" s="6" t="s">
        <v>45</v>
      </c>
      <c r="E12" s="6" t="s">
        <v>47</v>
      </c>
      <c r="F12" s="6" t="s">
        <v>48</v>
      </c>
      <c r="G12" s="8">
        <v>1</v>
      </c>
      <c r="H12" s="10"/>
      <c r="I12" s="8">
        <f aca="true" t="shared" si="0" ref="I12:I17">ROUND((H12*G12),2)</f>
        <v>0</v>
      </c>
      <c r="L12">
        <f>rekapitulace!H8</f>
        <v>21</v>
      </c>
      <c r="M12">
        <f aca="true" t="shared" si="1" ref="M12:M17">ROUND(L12/100*I12,2)</f>
        <v>0</v>
      </c>
    </row>
    <row r="13" spans="1:13" ht="140.25">
      <c r="A13" s="6">
        <v>2</v>
      </c>
      <c r="B13" s="6" t="s">
        <v>45</v>
      </c>
      <c r="C13" s="6" t="s">
        <v>49</v>
      </c>
      <c r="D13" s="6" t="s">
        <v>45</v>
      </c>
      <c r="E13" s="6" t="s">
        <v>50</v>
      </c>
      <c r="F13" s="6" t="s">
        <v>48</v>
      </c>
      <c r="G13" s="8">
        <v>1</v>
      </c>
      <c r="H13" s="10"/>
      <c r="I13" s="8">
        <f t="shared" si="0"/>
        <v>0</v>
      </c>
      <c r="L13">
        <f>rekapitulace!H8</f>
        <v>21</v>
      </c>
      <c r="M13">
        <f t="shared" si="1"/>
        <v>0</v>
      </c>
    </row>
    <row r="14" spans="1:13" ht="38.25">
      <c r="A14" s="6">
        <v>3</v>
      </c>
      <c r="B14" s="6" t="s">
        <v>51</v>
      </c>
      <c r="C14" s="6" t="s">
        <v>52</v>
      </c>
      <c r="D14" s="6" t="s">
        <v>45</v>
      </c>
      <c r="E14" s="6" t="s">
        <v>53</v>
      </c>
      <c r="F14" s="6" t="s">
        <v>48</v>
      </c>
      <c r="G14" s="8">
        <v>1</v>
      </c>
      <c r="H14" s="10"/>
      <c r="I14" s="8">
        <f t="shared" si="0"/>
        <v>0</v>
      </c>
      <c r="L14">
        <f>rekapitulace!H8</f>
        <v>21</v>
      </c>
      <c r="M14">
        <f t="shared" si="1"/>
        <v>0</v>
      </c>
    </row>
    <row r="15" spans="1:13" ht="38.25">
      <c r="A15" s="6">
        <v>4</v>
      </c>
      <c r="B15" s="6" t="s">
        <v>51</v>
      </c>
      <c r="C15" s="6" t="s">
        <v>54</v>
      </c>
      <c r="D15" s="6" t="s">
        <v>45</v>
      </c>
      <c r="E15" s="6" t="s">
        <v>55</v>
      </c>
      <c r="F15" s="6" t="s">
        <v>48</v>
      </c>
      <c r="G15" s="8">
        <v>1</v>
      </c>
      <c r="H15" s="10"/>
      <c r="I15" s="8">
        <f t="shared" si="0"/>
        <v>0</v>
      </c>
      <c r="L15">
        <f>rekapitulace!H8</f>
        <v>21</v>
      </c>
      <c r="M15">
        <f t="shared" si="1"/>
        <v>0</v>
      </c>
    </row>
    <row r="16" spans="1:13" ht="38.25">
      <c r="A16" s="6">
        <v>5</v>
      </c>
      <c r="B16" s="6" t="s">
        <v>45</v>
      </c>
      <c r="C16" s="6" t="s">
        <v>56</v>
      </c>
      <c r="D16" s="6" t="s">
        <v>45</v>
      </c>
      <c r="E16" s="6" t="s">
        <v>57</v>
      </c>
      <c r="F16" s="6" t="s">
        <v>48</v>
      </c>
      <c r="G16" s="8">
        <v>1</v>
      </c>
      <c r="H16" s="10"/>
      <c r="I16" s="8">
        <f t="shared" si="0"/>
        <v>0</v>
      </c>
      <c r="L16">
        <f>rekapitulace!H8</f>
        <v>21</v>
      </c>
      <c r="M16">
        <f t="shared" si="1"/>
        <v>0</v>
      </c>
    </row>
    <row r="17" spans="1:13" ht="25.5">
      <c r="A17" s="6">
        <v>6</v>
      </c>
      <c r="B17" s="6" t="s">
        <v>51</v>
      </c>
      <c r="C17" s="6" t="s">
        <v>58</v>
      </c>
      <c r="D17" s="6" t="s">
        <v>45</v>
      </c>
      <c r="E17" s="6" t="s">
        <v>59</v>
      </c>
      <c r="F17" s="6" t="s">
        <v>60</v>
      </c>
      <c r="G17" s="8">
        <v>1.83</v>
      </c>
      <c r="H17" s="10"/>
      <c r="I17" s="8">
        <f t="shared" si="0"/>
        <v>0</v>
      </c>
      <c r="L17">
        <f>rekapitulace!H8</f>
        <v>21</v>
      </c>
      <c r="M17">
        <f t="shared" si="1"/>
        <v>0</v>
      </c>
    </row>
    <row r="18" ht="25.5">
      <c r="E18" s="11" t="s">
        <v>61</v>
      </c>
    </row>
    <row r="19" spans="1:13" ht="25.5">
      <c r="A19" s="6">
        <v>7</v>
      </c>
      <c r="B19" s="6" t="s">
        <v>45</v>
      </c>
      <c r="C19" s="6" t="s">
        <v>62</v>
      </c>
      <c r="D19" s="6" t="s">
        <v>45</v>
      </c>
      <c r="E19" s="6" t="s">
        <v>63</v>
      </c>
      <c r="F19" s="6" t="s">
        <v>64</v>
      </c>
      <c r="G19" s="8">
        <v>1</v>
      </c>
      <c r="H19" s="10"/>
      <c r="I19" s="8">
        <f aca="true" t="shared" si="2" ref="I19:I31">ROUND((H19*G19),2)</f>
        <v>0</v>
      </c>
      <c r="L19">
        <f>rekapitulace!H8</f>
        <v>21</v>
      </c>
      <c r="M19">
        <f aca="true" t="shared" si="3" ref="M19:M31">ROUND(L19/100*I19,2)</f>
        <v>0</v>
      </c>
    </row>
    <row r="20" spans="1:13" ht="25.5">
      <c r="A20" s="6">
        <v>8</v>
      </c>
      <c r="B20" s="6" t="s">
        <v>45</v>
      </c>
      <c r="C20" s="6" t="s">
        <v>65</v>
      </c>
      <c r="D20" s="6" t="s">
        <v>45</v>
      </c>
      <c r="E20" s="6" t="s">
        <v>66</v>
      </c>
      <c r="F20" s="6" t="s">
        <v>64</v>
      </c>
      <c r="G20" s="8">
        <v>1</v>
      </c>
      <c r="H20" s="10"/>
      <c r="I20" s="8">
        <f t="shared" si="2"/>
        <v>0</v>
      </c>
      <c r="L20">
        <f>rekapitulace!H8</f>
        <v>21</v>
      </c>
      <c r="M20">
        <f t="shared" si="3"/>
        <v>0</v>
      </c>
    </row>
    <row r="21" spans="1:13" ht="25.5">
      <c r="A21" s="6">
        <v>9</v>
      </c>
      <c r="B21" s="6" t="s">
        <v>51</v>
      </c>
      <c r="C21" s="6" t="s">
        <v>67</v>
      </c>
      <c r="D21" s="6" t="s">
        <v>68</v>
      </c>
      <c r="E21" s="6" t="s">
        <v>69</v>
      </c>
      <c r="F21" s="6" t="s">
        <v>48</v>
      </c>
      <c r="G21" s="8">
        <v>1</v>
      </c>
      <c r="H21" s="10"/>
      <c r="I21" s="8">
        <f t="shared" si="2"/>
        <v>0</v>
      </c>
      <c r="L21">
        <f>rekapitulace!H8</f>
        <v>21</v>
      </c>
      <c r="M21">
        <f t="shared" si="3"/>
        <v>0</v>
      </c>
    </row>
    <row r="22" spans="1:13" ht="25.5">
      <c r="A22" s="6">
        <v>10</v>
      </c>
      <c r="B22" s="6" t="s">
        <v>51</v>
      </c>
      <c r="C22" s="6" t="s">
        <v>67</v>
      </c>
      <c r="D22" s="6" t="s">
        <v>70</v>
      </c>
      <c r="E22" s="6" t="s">
        <v>71</v>
      </c>
      <c r="F22" s="6" t="s">
        <v>48</v>
      </c>
      <c r="G22" s="8">
        <v>1</v>
      </c>
      <c r="H22" s="10"/>
      <c r="I22" s="8">
        <f t="shared" si="2"/>
        <v>0</v>
      </c>
      <c r="L22">
        <f>rekapitulace!H8</f>
        <v>21</v>
      </c>
      <c r="M22">
        <f t="shared" si="3"/>
        <v>0</v>
      </c>
    </row>
    <row r="23" spans="1:13" ht="38.25">
      <c r="A23" s="6">
        <v>11</v>
      </c>
      <c r="B23" s="6" t="s">
        <v>51</v>
      </c>
      <c r="C23" s="6" t="s">
        <v>72</v>
      </c>
      <c r="D23" s="6" t="s">
        <v>45</v>
      </c>
      <c r="E23" s="6" t="s">
        <v>73</v>
      </c>
      <c r="F23" s="6" t="s">
        <v>48</v>
      </c>
      <c r="G23" s="8">
        <v>1</v>
      </c>
      <c r="H23" s="10"/>
      <c r="I23" s="8">
        <f t="shared" si="2"/>
        <v>0</v>
      </c>
      <c r="L23">
        <f>rekapitulace!H8</f>
        <v>21</v>
      </c>
      <c r="M23">
        <f t="shared" si="3"/>
        <v>0</v>
      </c>
    </row>
    <row r="24" spans="1:13" ht="25.5">
      <c r="A24" s="6">
        <v>12</v>
      </c>
      <c r="B24" s="6" t="s">
        <v>51</v>
      </c>
      <c r="C24" s="6" t="s">
        <v>74</v>
      </c>
      <c r="D24" s="6" t="s">
        <v>45</v>
      </c>
      <c r="E24" s="6" t="s">
        <v>75</v>
      </c>
      <c r="F24" s="6" t="s">
        <v>48</v>
      </c>
      <c r="G24" s="8">
        <v>1</v>
      </c>
      <c r="H24" s="10"/>
      <c r="I24" s="8">
        <f t="shared" si="2"/>
        <v>0</v>
      </c>
      <c r="L24">
        <f>rekapitulace!H8</f>
        <v>21</v>
      </c>
      <c r="M24">
        <f t="shared" si="3"/>
        <v>0</v>
      </c>
    </row>
    <row r="25" spans="1:13" ht="12.75">
      <c r="A25" s="6">
        <v>13</v>
      </c>
      <c r="B25" s="6" t="s">
        <v>51</v>
      </c>
      <c r="C25" s="6" t="s">
        <v>76</v>
      </c>
      <c r="D25" s="6" t="s">
        <v>45</v>
      </c>
      <c r="E25" s="6" t="s">
        <v>77</v>
      </c>
      <c r="F25" s="6" t="s">
        <v>78</v>
      </c>
      <c r="G25" s="8">
        <v>1</v>
      </c>
      <c r="H25" s="10"/>
      <c r="I25" s="8">
        <f t="shared" si="2"/>
        <v>0</v>
      </c>
      <c r="L25">
        <f>rekapitulace!H8</f>
        <v>21</v>
      </c>
      <c r="M25">
        <f t="shared" si="3"/>
        <v>0</v>
      </c>
    </row>
    <row r="26" spans="1:13" ht="25.5">
      <c r="A26" s="6">
        <v>14</v>
      </c>
      <c r="B26" s="6" t="s">
        <v>51</v>
      </c>
      <c r="C26" s="6" t="s">
        <v>79</v>
      </c>
      <c r="D26" s="6" t="s">
        <v>45</v>
      </c>
      <c r="E26" s="6" t="s">
        <v>80</v>
      </c>
      <c r="F26" s="6" t="s">
        <v>48</v>
      </c>
      <c r="G26" s="8">
        <v>1</v>
      </c>
      <c r="H26" s="10"/>
      <c r="I26" s="8">
        <f t="shared" si="2"/>
        <v>0</v>
      </c>
      <c r="L26">
        <f>rekapitulace!H8</f>
        <v>21</v>
      </c>
      <c r="M26">
        <f t="shared" si="3"/>
        <v>0</v>
      </c>
    </row>
    <row r="27" spans="1:13" ht="25.5">
      <c r="A27" s="6">
        <v>15</v>
      </c>
      <c r="B27" s="6" t="s">
        <v>51</v>
      </c>
      <c r="C27" s="6" t="s">
        <v>81</v>
      </c>
      <c r="D27" s="6" t="s">
        <v>45</v>
      </c>
      <c r="E27" s="6" t="s">
        <v>82</v>
      </c>
      <c r="F27" s="6" t="s">
        <v>48</v>
      </c>
      <c r="G27" s="8">
        <v>1</v>
      </c>
      <c r="H27" s="10"/>
      <c r="I27" s="8">
        <f t="shared" si="2"/>
        <v>0</v>
      </c>
      <c r="L27">
        <f>rekapitulace!H8</f>
        <v>21</v>
      </c>
      <c r="M27">
        <f t="shared" si="3"/>
        <v>0</v>
      </c>
    </row>
    <row r="28" spans="1:13" ht="12.75">
      <c r="A28" s="6">
        <v>16</v>
      </c>
      <c r="B28" s="6" t="s">
        <v>51</v>
      </c>
      <c r="C28" s="6" t="s">
        <v>83</v>
      </c>
      <c r="D28" s="6" t="s">
        <v>45</v>
      </c>
      <c r="E28" s="6" t="s">
        <v>84</v>
      </c>
      <c r="F28" s="6" t="s">
        <v>48</v>
      </c>
      <c r="G28" s="8">
        <v>1</v>
      </c>
      <c r="H28" s="10"/>
      <c r="I28" s="8">
        <f t="shared" si="2"/>
        <v>0</v>
      </c>
      <c r="L28">
        <f>rekapitulace!H8</f>
        <v>21</v>
      </c>
      <c r="M28">
        <f t="shared" si="3"/>
        <v>0</v>
      </c>
    </row>
    <row r="29" spans="1:13" ht="25.5">
      <c r="A29" s="6">
        <v>17</v>
      </c>
      <c r="B29" s="6" t="s">
        <v>45</v>
      </c>
      <c r="C29" s="6" t="s">
        <v>85</v>
      </c>
      <c r="D29" s="6" t="s">
        <v>45</v>
      </c>
      <c r="E29" s="6" t="s">
        <v>86</v>
      </c>
      <c r="F29" s="6" t="s">
        <v>48</v>
      </c>
      <c r="G29" s="8">
        <v>1</v>
      </c>
      <c r="H29" s="10"/>
      <c r="I29" s="8">
        <f t="shared" si="2"/>
        <v>0</v>
      </c>
      <c r="L29">
        <f>rekapitulace!H8</f>
        <v>21</v>
      </c>
      <c r="M29">
        <f t="shared" si="3"/>
        <v>0</v>
      </c>
    </row>
    <row r="30" spans="1:13" ht="25.5">
      <c r="A30" s="6">
        <v>18</v>
      </c>
      <c r="B30" s="6" t="s">
        <v>51</v>
      </c>
      <c r="C30" s="6" t="s">
        <v>87</v>
      </c>
      <c r="D30" s="6" t="s">
        <v>45</v>
      </c>
      <c r="E30" s="6" t="s">
        <v>88</v>
      </c>
      <c r="F30" s="6" t="s">
        <v>78</v>
      </c>
      <c r="G30" s="8">
        <v>1</v>
      </c>
      <c r="H30" s="10"/>
      <c r="I30" s="8">
        <f t="shared" si="2"/>
        <v>0</v>
      </c>
      <c r="L30">
        <f>rekapitulace!H8</f>
        <v>21</v>
      </c>
      <c r="M30">
        <f t="shared" si="3"/>
        <v>0</v>
      </c>
    </row>
    <row r="31" spans="1:13" ht="12.75">
      <c r="A31" s="6">
        <v>19</v>
      </c>
      <c r="B31" s="6" t="s">
        <v>51</v>
      </c>
      <c r="C31" s="6" t="s">
        <v>89</v>
      </c>
      <c r="D31" s="6" t="s">
        <v>45</v>
      </c>
      <c r="E31" s="6" t="s">
        <v>90</v>
      </c>
      <c r="F31" s="6" t="s">
        <v>48</v>
      </c>
      <c r="G31" s="8">
        <v>1</v>
      </c>
      <c r="H31" s="10"/>
      <c r="I31" s="8">
        <f t="shared" si="2"/>
        <v>0</v>
      </c>
      <c r="L31">
        <f>rekapitulace!H8</f>
        <v>21</v>
      </c>
      <c r="M31">
        <f t="shared" si="3"/>
        <v>0</v>
      </c>
    </row>
    <row r="32" spans="1:13" ht="12.75" customHeight="1">
      <c r="A32" s="12"/>
      <c r="B32" s="12"/>
      <c r="C32" s="12" t="s">
        <v>44</v>
      </c>
      <c r="D32" s="12"/>
      <c r="E32" s="12" t="s">
        <v>43</v>
      </c>
      <c r="F32" s="12"/>
      <c r="G32" s="12"/>
      <c r="H32" s="12"/>
      <c r="I32" s="12">
        <f>SUM(I12:I31)</f>
        <v>0</v>
      </c>
      <c r="M32">
        <f>SUM(M12:M31)</f>
        <v>0</v>
      </c>
    </row>
    <row r="34" spans="1:13" ht="12.75" customHeight="1">
      <c r="A34" s="12"/>
      <c r="B34" s="12"/>
      <c r="C34" s="12"/>
      <c r="D34" s="12"/>
      <c r="E34" s="12" t="s">
        <v>91</v>
      </c>
      <c r="F34" s="12"/>
      <c r="G34" s="12"/>
      <c r="H34" s="12"/>
      <c r="I34" s="12">
        <f>+I32</f>
        <v>0</v>
      </c>
      <c r="M34">
        <f>+M32</f>
        <v>0</v>
      </c>
    </row>
    <row r="36" spans="1:9" ht="12.75" customHeight="1">
      <c r="A36" s="7" t="s">
        <v>92</v>
      </c>
      <c r="B36" s="7"/>
      <c r="C36" s="7"/>
      <c r="D36" s="7"/>
      <c r="E36" s="7"/>
      <c r="F36" s="7"/>
      <c r="G36" s="7"/>
      <c r="H36" s="7"/>
      <c r="I36" s="7"/>
    </row>
    <row r="37" spans="1:9" ht="12.75" customHeight="1">
      <c r="A37" s="7"/>
      <c r="B37" s="7"/>
      <c r="C37" s="7"/>
      <c r="D37" s="7"/>
      <c r="E37" s="7" t="s">
        <v>93</v>
      </c>
      <c r="F37" s="7"/>
      <c r="G37" s="7"/>
      <c r="H37" s="7"/>
      <c r="I37" s="7"/>
    </row>
    <row r="38" spans="1:13" ht="12.75" customHeight="1">
      <c r="A38" s="12"/>
      <c r="B38" s="12"/>
      <c r="C38" s="12"/>
      <c r="D38" s="12"/>
      <c r="E38" s="12" t="s">
        <v>94</v>
      </c>
      <c r="F38" s="12"/>
      <c r="G38" s="12"/>
      <c r="H38" s="12"/>
      <c r="I38" s="12">
        <v>0</v>
      </c>
      <c r="M38">
        <v>0</v>
      </c>
    </row>
    <row r="39" spans="1:9" ht="12.75" customHeight="1">
      <c r="A39" s="7"/>
      <c r="B39" s="7"/>
      <c r="C39" s="7"/>
      <c r="D39" s="7"/>
      <c r="E39" s="7" t="s">
        <v>95</v>
      </c>
      <c r="F39" s="7"/>
      <c r="G39" s="7"/>
      <c r="H39" s="7"/>
      <c r="I39" s="7"/>
    </row>
    <row r="40" spans="1:13" ht="12.75" customHeight="1">
      <c r="A40" s="12"/>
      <c r="B40" s="12"/>
      <c r="C40" s="12"/>
      <c r="D40" s="12"/>
      <c r="E40" s="12" t="s">
        <v>96</v>
      </c>
      <c r="F40" s="12"/>
      <c r="G40" s="12"/>
      <c r="H40" s="12"/>
      <c r="I40" s="12">
        <v>0</v>
      </c>
      <c r="M40">
        <v>0</v>
      </c>
    </row>
    <row r="41" spans="1:13" ht="12.75" customHeight="1">
      <c r="A41" s="12"/>
      <c r="B41" s="12"/>
      <c r="C41" s="12"/>
      <c r="D41" s="12"/>
      <c r="E41" s="12" t="s">
        <v>97</v>
      </c>
      <c r="F41" s="12"/>
      <c r="G41" s="12"/>
      <c r="H41" s="12"/>
      <c r="I41" s="12">
        <f>I38+I40</f>
        <v>0</v>
      </c>
      <c r="M41">
        <f>M38+M40</f>
        <v>0</v>
      </c>
    </row>
    <row r="43" spans="1:13" ht="12.75" customHeight="1">
      <c r="A43" s="12"/>
      <c r="B43" s="12"/>
      <c r="C43" s="12"/>
      <c r="D43" s="12"/>
      <c r="E43" s="12" t="s">
        <v>97</v>
      </c>
      <c r="F43" s="12"/>
      <c r="G43" s="12"/>
      <c r="H43" s="12"/>
      <c r="I43" s="12">
        <f>I34+I41</f>
        <v>0</v>
      </c>
      <c r="M43">
        <f>M34+M41</f>
        <v>0</v>
      </c>
    </row>
  </sheetData>
  <sheetProtection formatColumns="0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98</v>
      </c>
      <c r="D5" s="5"/>
      <c r="E5" s="5" t="s">
        <v>99</v>
      </c>
    </row>
    <row r="6" spans="1:5" ht="12.75" customHeight="1">
      <c r="A6" t="s">
        <v>18</v>
      </c>
      <c r="C6" s="5" t="s">
        <v>98</v>
      </c>
      <c r="D6" s="5"/>
      <c r="E6" s="5" t="s">
        <v>99</v>
      </c>
    </row>
    <row r="7" spans="3:5" ht="12.75" customHeight="1">
      <c r="C7" s="5"/>
      <c r="D7" s="5"/>
      <c r="E7" s="5"/>
    </row>
    <row r="8" spans="1:13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 t="s">
        <v>31</v>
      </c>
      <c r="I8" s="13"/>
      <c r="L8" t="s">
        <v>34</v>
      </c>
      <c r="M8" t="s">
        <v>11</v>
      </c>
    </row>
    <row r="9" spans="1:12" ht="14.25">
      <c r="A9" s="13"/>
      <c r="B9" s="13"/>
      <c r="C9" s="13"/>
      <c r="D9" s="13"/>
      <c r="E9" s="13"/>
      <c r="F9" s="13"/>
      <c r="G9" s="13"/>
      <c r="H9" s="4" t="s">
        <v>32</v>
      </c>
      <c r="I9" s="4" t="s">
        <v>33</v>
      </c>
      <c r="L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3" ht="25.5">
      <c r="A12" s="6">
        <v>2</v>
      </c>
      <c r="B12" s="6" t="s">
        <v>51</v>
      </c>
      <c r="C12" s="6" t="s">
        <v>100</v>
      </c>
      <c r="D12" s="6" t="s">
        <v>101</v>
      </c>
      <c r="E12" s="6" t="s">
        <v>102</v>
      </c>
      <c r="F12" s="6" t="s">
        <v>103</v>
      </c>
      <c r="G12" s="8">
        <v>8.76</v>
      </c>
      <c r="H12" s="10"/>
      <c r="I12" s="8">
        <f>ROUND((H12*G12),2)</f>
        <v>0</v>
      </c>
      <c r="L12">
        <f>rekapitulace!H8</f>
        <v>21</v>
      </c>
      <c r="M12">
        <f>ROUND(L12/100*I12,2)</f>
        <v>0</v>
      </c>
    </row>
    <row r="13" ht="12.75">
      <c r="E13" s="11" t="s">
        <v>104</v>
      </c>
    </row>
    <row r="14" spans="1:13" ht="25.5">
      <c r="A14" s="6">
        <v>1</v>
      </c>
      <c r="B14" s="6" t="s">
        <v>51</v>
      </c>
      <c r="C14" s="6" t="s">
        <v>100</v>
      </c>
      <c r="D14" s="6" t="s">
        <v>105</v>
      </c>
      <c r="E14" s="6" t="s">
        <v>106</v>
      </c>
      <c r="F14" s="6" t="s">
        <v>103</v>
      </c>
      <c r="G14" s="8">
        <v>11.66</v>
      </c>
      <c r="H14" s="10"/>
      <c r="I14" s="8">
        <f>ROUND((H14*G14),2)</f>
        <v>0</v>
      </c>
      <c r="L14">
        <f>rekapitulace!H8</f>
        <v>21</v>
      </c>
      <c r="M14">
        <f>ROUND(L14/100*I14,2)</f>
        <v>0</v>
      </c>
    </row>
    <row r="15" ht="12.75">
      <c r="E15" s="11" t="s">
        <v>107</v>
      </c>
    </row>
    <row r="16" spans="1:13" ht="12.75" customHeight="1">
      <c r="A16" s="12"/>
      <c r="B16" s="12"/>
      <c r="C16" s="12" t="s">
        <v>44</v>
      </c>
      <c r="D16" s="12"/>
      <c r="E16" s="12" t="s">
        <v>43</v>
      </c>
      <c r="F16" s="12"/>
      <c r="G16" s="12"/>
      <c r="H16" s="12"/>
      <c r="I16" s="12">
        <f>SUM(I12:I15)</f>
        <v>0</v>
      </c>
      <c r="M16">
        <f>SUM(M12:M15)</f>
        <v>0</v>
      </c>
    </row>
    <row r="18" spans="1:9" ht="12.75" customHeight="1">
      <c r="A18" s="7"/>
      <c r="B18" s="7"/>
      <c r="C18" s="7" t="s">
        <v>24</v>
      </c>
      <c r="D18" s="7"/>
      <c r="E18" s="7" t="s">
        <v>108</v>
      </c>
      <c r="F18" s="7"/>
      <c r="G18" s="9"/>
      <c r="H18" s="7"/>
      <c r="I18" s="9"/>
    </row>
    <row r="19" spans="1:13" ht="38.25">
      <c r="A19" s="6">
        <v>3</v>
      </c>
      <c r="B19" s="6" t="s">
        <v>51</v>
      </c>
      <c r="C19" s="6" t="s">
        <v>109</v>
      </c>
      <c r="D19" s="6" t="s">
        <v>45</v>
      </c>
      <c r="E19" s="6" t="s">
        <v>110</v>
      </c>
      <c r="F19" s="6" t="s">
        <v>111</v>
      </c>
      <c r="G19" s="8">
        <v>3.37</v>
      </c>
      <c r="H19" s="10"/>
      <c r="I19" s="8">
        <f>ROUND((H19*G19),2)</f>
        <v>0</v>
      </c>
      <c r="L19">
        <f>rekapitulace!H8</f>
        <v>21</v>
      </c>
      <c r="M19">
        <f>ROUND(L19/100*I19,2)</f>
        <v>0</v>
      </c>
    </row>
    <row r="20" ht="38.25">
      <c r="E20" s="11" t="s">
        <v>112</v>
      </c>
    </row>
    <row r="21" spans="1:13" ht="25.5">
      <c r="A21" s="6">
        <v>4</v>
      </c>
      <c r="B21" s="6" t="s">
        <v>51</v>
      </c>
      <c r="C21" s="6" t="s">
        <v>113</v>
      </c>
      <c r="D21" s="6" t="s">
        <v>45</v>
      </c>
      <c r="E21" s="6" t="s">
        <v>114</v>
      </c>
      <c r="F21" s="6" t="s">
        <v>111</v>
      </c>
      <c r="G21" s="8">
        <v>12.34</v>
      </c>
      <c r="H21" s="10"/>
      <c r="I21" s="8">
        <f>ROUND((H21*G21),2)</f>
        <v>0</v>
      </c>
      <c r="L21">
        <f>rekapitulace!H8</f>
        <v>21</v>
      </c>
      <c r="M21">
        <f>ROUND(L21/100*I21,2)</f>
        <v>0</v>
      </c>
    </row>
    <row r="22" ht="63.75">
      <c r="E22" s="11" t="s">
        <v>115</v>
      </c>
    </row>
    <row r="23" spans="1:13" ht="25.5">
      <c r="A23" s="6">
        <v>5</v>
      </c>
      <c r="B23" s="6" t="s">
        <v>51</v>
      </c>
      <c r="C23" s="6" t="s">
        <v>116</v>
      </c>
      <c r="D23" s="6" t="s">
        <v>45</v>
      </c>
      <c r="E23" s="6" t="s">
        <v>117</v>
      </c>
      <c r="F23" s="6" t="s">
        <v>118</v>
      </c>
      <c r="G23" s="8">
        <v>8.9</v>
      </c>
      <c r="H23" s="10"/>
      <c r="I23" s="8">
        <f>ROUND((H23*G23),2)</f>
        <v>0</v>
      </c>
      <c r="L23">
        <f>rekapitulace!H8</f>
        <v>21</v>
      </c>
      <c r="M23">
        <f>ROUND(L23/100*I23,2)</f>
        <v>0</v>
      </c>
    </row>
    <row r="24" ht="12.75">
      <c r="E24" s="11" t="s">
        <v>119</v>
      </c>
    </row>
    <row r="25" spans="1:13" ht="12.75" customHeight="1">
      <c r="A25" s="12"/>
      <c r="B25" s="12"/>
      <c r="C25" s="12" t="s">
        <v>24</v>
      </c>
      <c r="D25" s="12"/>
      <c r="E25" s="12" t="s">
        <v>108</v>
      </c>
      <c r="F25" s="12"/>
      <c r="G25" s="12"/>
      <c r="H25" s="12"/>
      <c r="I25" s="12">
        <f>SUM(I19:I24)</f>
        <v>0</v>
      </c>
      <c r="M25">
        <f>SUM(M19:M24)</f>
        <v>0</v>
      </c>
    </row>
    <row r="27" spans="1:9" ht="12.75" customHeight="1">
      <c r="A27" s="7"/>
      <c r="B27" s="7"/>
      <c r="C27" s="7" t="s">
        <v>36</v>
      </c>
      <c r="D27" s="7"/>
      <c r="E27" s="7" t="s">
        <v>120</v>
      </c>
      <c r="F27" s="7"/>
      <c r="G27" s="9"/>
      <c r="H27" s="7"/>
      <c r="I27" s="9"/>
    </row>
    <row r="28" spans="1:13" ht="25.5">
      <c r="A28" s="6">
        <v>6</v>
      </c>
      <c r="B28" s="6" t="s">
        <v>51</v>
      </c>
      <c r="C28" s="6" t="s">
        <v>121</v>
      </c>
      <c r="D28" s="6" t="s">
        <v>45</v>
      </c>
      <c r="E28" s="6" t="s">
        <v>122</v>
      </c>
      <c r="F28" s="6" t="s">
        <v>111</v>
      </c>
      <c r="G28" s="8">
        <v>1.23</v>
      </c>
      <c r="H28" s="10"/>
      <c r="I28" s="8">
        <f>ROUND((H28*G28),2)</f>
        <v>0</v>
      </c>
      <c r="L28">
        <f>rekapitulace!H8</f>
        <v>21</v>
      </c>
      <c r="M28">
        <f>ROUND(L28/100*I28,2)</f>
        <v>0</v>
      </c>
    </row>
    <row r="29" ht="12.75">
      <c r="E29" s="11" t="s">
        <v>123</v>
      </c>
    </row>
    <row r="30" spans="1:13" ht="12.75">
      <c r="A30" s="6">
        <v>7</v>
      </c>
      <c r="B30" s="6" t="s">
        <v>51</v>
      </c>
      <c r="C30" s="6" t="s">
        <v>124</v>
      </c>
      <c r="D30" s="6" t="s">
        <v>45</v>
      </c>
      <c r="E30" s="6" t="s">
        <v>125</v>
      </c>
      <c r="F30" s="6" t="s">
        <v>126</v>
      </c>
      <c r="G30" s="8">
        <v>150</v>
      </c>
      <c r="H30" s="10"/>
      <c r="I30" s="8">
        <f>ROUND((H30*G30),2)</f>
        <v>0</v>
      </c>
      <c r="L30">
        <f>rekapitulace!H8</f>
        <v>21</v>
      </c>
      <c r="M30">
        <f>ROUND(L30/100*I30,2)</f>
        <v>0</v>
      </c>
    </row>
    <row r="31" ht="12.75">
      <c r="E31" s="11" t="s">
        <v>127</v>
      </c>
    </row>
    <row r="32" spans="1:13" ht="38.25">
      <c r="A32" s="6">
        <v>8</v>
      </c>
      <c r="B32" s="6" t="s">
        <v>51</v>
      </c>
      <c r="C32" s="6" t="s">
        <v>128</v>
      </c>
      <c r="D32" s="6" t="s">
        <v>45</v>
      </c>
      <c r="E32" s="6" t="s">
        <v>129</v>
      </c>
      <c r="F32" s="6" t="s">
        <v>111</v>
      </c>
      <c r="G32" s="8">
        <v>8.4</v>
      </c>
      <c r="H32" s="10"/>
      <c r="I32" s="8">
        <f>ROUND((H32*G32),2)</f>
        <v>0</v>
      </c>
      <c r="L32">
        <f>rekapitulace!H8</f>
        <v>21</v>
      </c>
      <c r="M32">
        <f>ROUND(L32/100*I32,2)</f>
        <v>0</v>
      </c>
    </row>
    <row r="33" ht="12.75">
      <c r="E33" s="11" t="s">
        <v>130</v>
      </c>
    </row>
    <row r="34" spans="1:13" ht="25.5">
      <c r="A34" s="6">
        <v>9</v>
      </c>
      <c r="B34" s="6" t="s">
        <v>51</v>
      </c>
      <c r="C34" s="6" t="s">
        <v>131</v>
      </c>
      <c r="D34" s="6" t="s">
        <v>45</v>
      </c>
      <c r="E34" s="6" t="s">
        <v>132</v>
      </c>
      <c r="F34" s="6" t="s">
        <v>103</v>
      </c>
      <c r="G34" s="8">
        <v>1.26</v>
      </c>
      <c r="H34" s="10"/>
      <c r="I34" s="8">
        <f>ROUND((H34*G34),2)</f>
        <v>0</v>
      </c>
      <c r="L34">
        <f>rekapitulace!H8</f>
        <v>21</v>
      </c>
      <c r="M34">
        <f>ROUND(L34/100*I34,2)</f>
        <v>0</v>
      </c>
    </row>
    <row r="35" ht="12.75">
      <c r="E35" s="11" t="s">
        <v>133</v>
      </c>
    </row>
    <row r="36" spans="1:13" ht="12.75" customHeight="1">
      <c r="A36" s="12"/>
      <c r="B36" s="12"/>
      <c r="C36" s="12" t="s">
        <v>36</v>
      </c>
      <c r="D36" s="12"/>
      <c r="E36" s="12" t="s">
        <v>120</v>
      </c>
      <c r="F36" s="12"/>
      <c r="G36" s="12"/>
      <c r="H36" s="12"/>
      <c r="I36" s="12">
        <f>SUM(I28:I35)</f>
        <v>0</v>
      </c>
      <c r="M36">
        <f>SUM(M28:M35)</f>
        <v>0</v>
      </c>
    </row>
    <row r="38" spans="1:9" ht="12.75" customHeight="1">
      <c r="A38" s="7"/>
      <c r="B38" s="7"/>
      <c r="C38" s="7" t="s">
        <v>37</v>
      </c>
      <c r="D38" s="7"/>
      <c r="E38" s="7" t="s">
        <v>134</v>
      </c>
      <c r="F38" s="7"/>
      <c r="G38" s="9"/>
      <c r="H38" s="7"/>
      <c r="I38" s="9"/>
    </row>
    <row r="39" spans="1:13" ht="25.5">
      <c r="A39" s="6">
        <v>10</v>
      </c>
      <c r="B39" s="6" t="s">
        <v>51</v>
      </c>
      <c r="C39" s="6" t="s">
        <v>135</v>
      </c>
      <c r="D39" s="6" t="s">
        <v>45</v>
      </c>
      <c r="E39" s="6" t="s">
        <v>136</v>
      </c>
      <c r="F39" s="6" t="s">
        <v>111</v>
      </c>
      <c r="G39" s="8">
        <v>8</v>
      </c>
      <c r="H39" s="10"/>
      <c r="I39" s="8">
        <f>ROUND((H39*G39),2)</f>
        <v>0</v>
      </c>
      <c r="L39">
        <f>rekapitulace!H8</f>
        <v>21</v>
      </c>
      <c r="M39">
        <f>ROUND(L39/100*I39,2)</f>
        <v>0</v>
      </c>
    </row>
    <row r="40" ht="12.75">
      <c r="E40" s="11" t="s">
        <v>137</v>
      </c>
    </row>
    <row r="41" spans="1:13" ht="12.75" customHeight="1">
      <c r="A41" s="12"/>
      <c r="B41" s="12"/>
      <c r="C41" s="12" t="s">
        <v>37</v>
      </c>
      <c r="D41" s="12"/>
      <c r="E41" s="12" t="s">
        <v>134</v>
      </c>
      <c r="F41" s="12"/>
      <c r="G41" s="12"/>
      <c r="H41" s="12"/>
      <c r="I41" s="12">
        <f>SUM(I39:I40)</f>
        <v>0</v>
      </c>
      <c r="M41">
        <f>SUM(M39:M40)</f>
        <v>0</v>
      </c>
    </row>
    <row r="43" spans="1:9" ht="12.75" customHeight="1">
      <c r="A43" s="7"/>
      <c r="B43" s="7"/>
      <c r="C43" s="7" t="s">
        <v>38</v>
      </c>
      <c r="D43" s="7"/>
      <c r="E43" s="7" t="s">
        <v>138</v>
      </c>
      <c r="F43" s="7"/>
      <c r="G43" s="9"/>
      <c r="H43" s="7"/>
      <c r="I43" s="9"/>
    </row>
    <row r="44" spans="1:13" ht="12.75">
      <c r="A44" s="6">
        <v>11</v>
      </c>
      <c r="B44" s="6" t="s">
        <v>51</v>
      </c>
      <c r="C44" s="6" t="s">
        <v>139</v>
      </c>
      <c r="D44" s="6" t="s">
        <v>45</v>
      </c>
      <c r="E44" s="6" t="s">
        <v>140</v>
      </c>
      <c r="F44" s="6" t="s">
        <v>141</v>
      </c>
      <c r="G44" s="8">
        <v>13.6</v>
      </c>
      <c r="H44" s="10"/>
      <c r="I44" s="8">
        <f>ROUND((H44*G44),2)</f>
        <v>0</v>
      </c>
      <c r="L44">
        <f>rekapitulace!H8</f>
        <v>21</v>
      </c>
      <c r="M44">
        <f>ROUND(L44/100*I44,2)</f>
        <v>0</v>
      </c>
    </row>
    <row r="45" ht="12.75">
      <c r="E45" s="11" t="s">
        <v>142</v>
      </c>
    </row>
    <row r="46" spans="1:13" ht="25.5">
      <c r="A46" s="6">
        <v>12</v>
      </c>
      <c r="B46" s="6" t="s">
        <v>51</v>
      </c>
      <c r="C46" s="6" t="s">
        <v>143</v>
      </c>
      <c r="D46" s="6" t="s">
        <v>45</v>
      </c>
      <c r="E46" s="6" t="s">
        <v>144</v>
      </c>
      <c r="F46" s="6" t="s">
        <v>141</v>
      </c>
      <c r="G46" s="8">
        <v>198.71</v>
      </c>
      <c r="H46" s="10"/>
      <c r="I46" s="8">
        <f>ROUND((H46*G46),2)</f>
        <v>0</v>
      </c>
      <c r="L46">
        <f>rekapitulace!H8</f>
        <v>21</v>
      </c>
      <c r="M46">
        <f>ROUND(L46/100*I46,2)</f>
        <v>0</v>
      </c>
    </row>
    <row r="47" ht="25.5">
      <c r="E47" s="11" t="s">
        <v>145</v>
      </c>
    </row>
    <row r="48" spans="1:13" ht="12.75">
      <c r="A48" s="6">
        <v>13</v>
      </c>
      <c r="B48" s="6" t="s">
        <v>51</v>
      </c>
      <c r="C48" s="6" t="s">
        <v>146</v>
      </c>
      <c r="D48" s="6" t="s">
        <v>45</v>
      </c>
      <c r="E48" s="6" t="s">
        <v>147</v>
      </c>
      <c r="F48" s="6" t="s">
        <v>141</v>
      </c>
      <c r="G48" s="8">
        <v>23.6</v>
      </c>
      <c r="H48" s="10"/>
      <c r="I48" s="8">
        <f>ROUND((H48*G48),2)</f>
        <v>0</v>
      </c>
      <c r="L48">
        <f>rekapitulace!H8</f>
        <v>21</v>
      </c>
      <c r="M48">
        <f>ROUND(L48/100*I48,2)</f>
        <v>0</v>
      </c>
    </row>
    <row r="49" ht="25.5">
      <c r="E49" s="11" t="s">
        <v>148</v>
      </c>
    </row>
    <row r="50" spans="1:13" ht="25.5">
      <c r="A50" s="6">
        <v>14</v>
      </c>
      <c r="B50" s="6" t="s">
        <v>51</v>
      </c>
      <c r="C50" s="6" t="s">
        <v>149</v>
      </c>
      <c r="D50" s="6" t="s">
        <v>45</v>
      </c>
      <c r="E50" s="6" t="s">
        <v>150</v>
      </c>
      <c r="F50" s="6" t="s">
        <v>141</v>
      </c>
      <c r="G50" s="8">
        <v>12.1</v>
      </c>
      <c r="H50" s="10"/>
      <c r="I50" s="8">
        <f>ROUND((H50*G50),2)</f>
        <v>0</v>
      </c>
      <c r="L50">
        <f>rekapitulace!H8</f>
        <v>21</v>
      </c>
      <c r="M50">
        <f>ROUND(L50/100*I50,2)</f>
        <v>0</v>
      </c>
    </row>
    <row r="51" ht="12.75">
      <c r="E51" s="11" t="s">
        <v>151</v>
      </c>
    </row>
    <row r="52" spans="1:13" ht="12.75" customHeight="1">
      <c r="A52" s="12"/>
      <c r="B52" s="12"/>
      <c r="C52" s="12" t="s">
        <v>38</v>
      </c>
      <c r="D52" s="12"/>
      <c r="E52" s="12" t="s">
        <v>138</v>
      </c>
      <c r="F52" s="12"/>
      <c r="G52" s="12"/>
      <c r="H52" s="12"/>
      <c r="I52" s="12">
        <f>SUM(I44:I51)</f>
        <v>0</v>
      </c>
      <c r="M52">
        <f>SUM(M44:M51)</f>
        <v>0</v>
      </c>
    </row>
    <row r="54" spans="1:9" ht="12.75" customHeight="1">
      <c r="A54" s="7"/>
      <c r="B54" s="7"/>
      <c r="C54" s="7" t="s">
        <v>39</v>
      </c>
      <c r="D54" s="7"/>
      <c r="E54" s="7" t="s">
        <v>152</v>
      </c>
      <c r="F54" s="7"/>
      <c r="G54" s="9"/>
      <c r="H54" s="7"/>
      <c r="I54" s="9"/>
    </row>
    <row r="55" spans="1:13" ht="12.75">
      <c r="A55" s="6">
        <v>15</v>
      </c>
      <c r="B55" s="6" t="s">
        <v>51</v>
      </c>
      <c r="C55" s="6" t="s">
        <v>153</v>
      </c>
      <c r="D55" s="6" t="s">
        <v>45</v>
      </c>
      <c r="E55" s="6" t="s">
        <v>154</v>
      </c>
      <c r="F55" s="6" t="s">
        <v>141</v>
      </c>
      <c r="G55" s="8">
        <v>79.96</v>
      </c>
      <c r="H55" s="10"/>
      <c r="I55" s="8">
        <f>ROUND((H55*G55),2)</f>
        <v>0</v>
      </c>
      <c r="L55">
        <f>rekapitulace!H8</f>
        <v>21</v>
      </c>
      <c r="M55">
        <f>ROUND(L55/100*I55,2)</f>
        <v>0</v>
      </c>
    </row>
    <row r="56" ht="114.75">
      <c r="E56" s="11" t="s">
        <v>155</v>
      </c>
    </row>
    <row r="57" spans="1:13" ht="25.5">
      <c r="A57" s="6">
        <v>16</v>
      </c>
      <c r="B57" s="6" t="s">
        <v>51</v>
      </c>
      <c r="C57" s="6" t="s">
        <v>156</v>
      </c>
      <c r="D57" s="6" t="s">
        <v>45</v>
      </c>
      <c r="E57" s="6" t="s">
        <v>157</v>
      </c>
      <c r="F57" s="6" t="s">
        <v>141</v>
      </c>
      <c r="G57" s="8">
        <v>18.76</v>
      </c>
      <c r="H57" s="10"/>
      <c r="I57" s="8">
        <f>ROUND((H57*G57),2)</f>
        <v>0</v>
      </c>
      <c r="L57">
        <f>rekapitulace!H8</f>
        <v>21</v>
      </c>
      <c r="M57">
        <f>ROUND(L57/100*I57,2)</f>
        <v>0</v>
      </c>
    </row>
    <row r="58" ht="25.5">
      <c r="E58" s="11" t="s">
        <v>158</v>
      </c>
    </row>
    <row r="59" spans="1:13" ht="12.75" customHeight="1">
      <c r="A59" s="12"/>
      <c r="B59" s="12"/>
      <c r="C59" s="12" t="s">
        <v>39</v>
      </c>
      <c r="D59" s="12"/>
      <c r="E59" s="12" t="s">
        <v>152</v>
      </c>
      <c r="F59" s="12"/>
      <c r="G59" s="12"/>
      <c r="H59" s="12"/>
      <c r="I59" s="12">
        <f>SUM(I55:I58)</f>
        <v>0</v>
      </c>
      <c r="M59">
        <f>SUM(M55:M58)</f>
        <v>0</v>
      </c>
    </row>
    <row r="61" spans="1:9" ht="12.75" customHeight="1">
      <c r="A61" s="7"/>
      <c r="B61" s="7"/>
      <c r="C61" s="7" t="s">
        <v>40</v>
      </c>
      <c r="D61" s="7"/>
      <c r="E61" s="7" t="s">
        <v>159</v>
      </c>
      <c r="F61" s="7"/>
      <c r="G61" s="9"/>
      <c r="H61" s="7"/>
      <c r="I61" s="9"/>
    </row>
    <row r="62" spans="1:13" ht="25.5">
      <c r="A62" s="6">
        <v>17</v>
      </c>
      <c r="B62" s="6" t="s">
        <v>51</v>
      </c>
      <c r="C62" s="6" t="s">
        <v>160</v>
      </c>
      <c r="D62" s="6" t="s">
        <v>45</v>
      </c>
      <c r="E62" s="6" t="s">
        <v>161</v>
      </c>
      <c r="F62" s="6" t="s">
        <v>141</v>
      </c>
      <c r="G62" s="8">
        <v>56.27</v>
      </c>
      <c r="H62" s="10"/>
      <c r="I62" s="8">
        <f>ROUND((H62*G62),2)</f>
        <v>0</v>
      </c>
      <c r="L62">
        <f>rekapitulace!H8</f>
        <v>21</v>
      </c>
      <c r="M62">
        <f>ROUND(L62/100*I62,2)</f>
        <v>0</v>
      </c>
    </row>
    <row r="63" ht="12.75">
      <c r="E63" s="11" t="s">
        <v>162</v>
      </c>
    </row>
    <row r="64" spans="1:13" ht="25.5">
      <c r="A64" s="6">
        <v>18</v>
      </c>
      <c r="B64" s="6" t="s">
        <v>51</v>
      </c>
      <c r="C64" s="6" t="s">
        <v>163</v>
      </c>
      <c r="D64" s="6" t="s">
        <v>45</v>
      </c>
      <c r="E64" s="6" t="s">
        <v>164</v>
      </c>
      <c r="F64" s="6" t="s">
        <v>141</v>
      </c>
      <c r="G64" s="8">
        <v>26.62</v>
      </c>
      <c r="H64" s="10"/>
      <c r="I64" s="8">
        <f>ROUND((H64*G64),2)</f>
        <v>0</v>
      </c>
      <c r="L64">
        <f>rekapitulace!H8</f>
        <v>21</v>
      </c>
      <c r="M64">
        <f>ROUND(L64/100*I64,2)</f>
        <v>0</v>
      </c>
    </row>
    <row r="65" ht="12.75">
      <c r="E65" s="11" t="s">
        <v>165</v>
      </c>
    </row>
    <row r="66" spans="1:13" ht="25.5">
      <c r="A66" s="6">
        <v>19</v>
      </c>
      <c r="B66" s="6" t="s">
        <v>51</v>
      </c>
      <c r="C66" s="6" t="s">
        <v>166</v>
      </c>
      <c r="D66" s="6" t="s">
        <v>45</v>
      </c>
      <c r="E66" s="6" t="s">
        <v>167</v>
      </c>
      <c r="F66" s="6" t="s">
        <v>141</v>
      </c>
      <c r="G66" s="8">
        <v>45</v>
      </c>
      <c r="H66" s="10"/>
      <c r="I66" s="8">
        <f>ROUND((H66*G66),2)</f>
        <v>0</v>
      </c>
      <c r="L66">
        <f>rekapitulace!H8</f>
        <v>21</v>
      </c>
      <c r="M66">
        <f>ROUND(L66/100*I66,2)</f>
        <v>0</v>
      </c>
    </row>
    <row r="67" ht="25.5">
      <c r="E67" s="11" t="s">
        <v>168</v>
      </c>
    </row>
    <row r="68" spans="1:13" ht="12.75">
      <c r="A68" s="6">
        <v>20</v>
      </c>
      <c r="B68" s="6" t="s">
        <v>51</v>
      </c>
      <c r="C68" s="6" t="s">
        <v>169</v>
      </c>
      <c r="D68" s="6" t="s">
        <v>68</v>
      </c>
      <c r="E68" s="6" t="s">
        <v>170</v>
      </c>
      <c r="F68" s="6" t="s">
        <v>141</v>
      </c>
      <c r="G68" s="8">
        <v>10.16</v>
      </c>
      <c r="H68" s="10"/>
      <c r="I68" s="8">
        <f>ROUND((H68*G68),2)</f>
        <v>0</v>
      </c>
      <c r="L68">
        <f>rekapitulace!H8</f>
        <v>21</v>
      </c>
      <c r="M68">
        <f>ROUND(L68/100*I68,2)</f>
        <v>0</v>
      </c>
    </row>
    <row r="69" ht="12.75">
      <c r="E69" s="11" t="s">
        <v>171</v>
      </c>
    </row>
    <row r="70" spans="1:13" ht="25.5">
      <c r="A70" s="6">
        <v>21</v>
      </c>
      <c r="B70" s="6" t="s">
        <v>51</v>
      </c>
      <c r="C70" s="6" t="s">
        <v>169</v>
      </c>
      <c r="D70" s="6" t="s">
        <v>70</v>
      </c>
      <c r="E70" s="6" t="s">
        <v>172</v>
      </c>
      <c r="F70" s="6" t="s">
        <v>141</v>
      </c>
      <c r="G70" s="8">
        <v>66.1</v>
      </c>
      <c r="H70" s="10"/>
      <c r="I70" s="8">
        <f>ROUND((H70*G70),2)</f>
        <v>0</v>
      </c>
      <c r="L70">
        <f>rekapitulace!H8</f>
        <v>21</v>
      </c>
      <c r="M70">
        <f>ROUND(L70/100*I70,2)</f>
        <v>0</v>
      </c>
    </row>
    <row r="71" ht="25.5">
      <c r="E71" s="11" t="s">
        <v>173</v>
      </c>
    </row>
    <row r="72" spans="1:13" ht="12.75">
      <c r="A72" s="6">
        <v>22</v>
      </c>
      <c r="B72" s="6" t="s">
        <v>51</v>
      </c>
      <c r="C72" s="6" t="s">
        <v>174</v>
      </c>
      <c r="D72" s="6" t="s">
        <v>45</v>
      </c>
      <c r="E72" s="6" t="s">
        <v>175</v>
      </c>
      <c r="F72" s="6" t="s">
        <v>141</v>
      </c>
      <c r="G72" s="8">
        <v>16.92</v>
      </c>
      <c r="H72" s="10"/>
      <c r="I72" s="8">
        <f>ROUND((H72*G72),2)</f>
        <v>0</v>
      </c>
      <c r="L72">
        <f>rekapitulace!H8</f>
        <v>21</v>
      </c>
      <c r="M72">
        <f>ROUND(L72/100*I72,2)</f>
        <v>0</v>
      </c>
    </row>
    <row r="73" ht="12.75">
      <c r="E73" s="11" t="s">
        <v>176</v>
      </c>
    </row>
    <row r="74" spans="1:13" ht="12.75" customHeight="1">
      <c r="A74" s="12"/>
      <c r="B74" s="12"/>
      <c r="C74" s="12" t="s">
        <v>40</v>
      </c>
      <c r="D74" s="12"/>
      <c r="E74" s="12" t="s">
        <v>159</v>
      </c>
      <c r="F74" s="12"/>
      <c r="G74" s="12"/>
      <c r="H74" s="12"/>
      <c r="I74" s="12">
        <f>SUM(I62:I73)</f>
        <v>0</v>
      </c>
      <c r="M74">
        <f>SUM(M62:M73)</f>
        <v>0</v>
      </c>
    </row>
    <row r="76" spans="1:9" ht="12.75" customHeight="1">
      <c r="A76" s="7"/>
      <c r="B76" s="7"/>
      <c r="C76" s="7" t="s">
        <v>41</v>
      </c>
      <c r="D76" s="7"/>
      <c r="E76" s="7" t="s">
        <v>177</v>
      </c>
      <c r="F76" s="7"/>
      <c r="G76" s="9"/>
      <c r="H76" s="7"/>
      <c r="I76" s="9"/>
    </row>
    <row r="77" spans="1:13" ht="25.5">
      <c r="A77" s="6">
        <v>23</v>
      </c>
      <c r="B77" s="6" t="s">
        <v>51</v>
      </c>
      <c r="C77" s="6" t="s">
        <v>178</v>
      </c>
      <c r="D77" s="6" t="s">
        <v>45</v>
      </c>
      <c r="E77" s="6" t="s">
        <v>179</v>
      </c>
      <c r="F77" s="6" t="s">
        <v>118</v>
      </c>
      <c r="G77" s="8">
        <v>28</v>
      </c>
      <c r="H77" s="10"/>
      <c r="I77" s="8">
        <f>ROUND((H77*G77),2)</f>
        <v>0</v>
      </c>
      <c r="L77">
        <f>rekapitulace!H8</f>
        <v>21</v>
      </c>
      <c r="M77">
        <f>ROUND(L77/100*I77,2)</f>
        <v>0</v>
      </c>
    </row>
    <row r="78" ht="12.75">
      <c r="E78" s="11" t="s">
        <v>180</v>
      </c>
    </row>
    <row r="79" spans="1:13" ht="12.75">
      <c r="A79" s="6">
        <v>24</v>
      </c>
      <c r="B79" s="6" t="s">
        <v>51</v>
      </c>
      <c r="C79" s="6" t="s">
        <v>181</v>
      </c>
      <c r="D79" s="6" t="s">
        <v>45</v>
      </c>
      <c r="E79" s="6" t="s">
        <v>182</v>
      </c>
      <c r="F79" s="6" t="s">
        <v>118</v>
      </c>
      <c r="G79" s="8">
        <v>28</v>
      </c>
      <c r="H79" s="10"/>
      <c r="I79" s="8">
        <f>ROUND((H79*G79),2)</f>
        <v>0</v>
      </c>
      <c r="L79">
        <f>rekapitulace!H8</f>
        <v>21</v>
      </c>
      <c r="M79">
        <f>ROUND(L79/100*I79,2)</f>
        <v>0</v>
      </c>
    </row>
    <row r="80" ht="12.75">
      <c r="E80" s="11" t="s">
        <v>183</v>
      </c>
    </row>
    <row r="81" spans="1:13" ht="12.75" customHeight="1">
      <c r="A81" s="12"/>
      <c r="B81" s="12"/>
      <c r="C81" s="12" t="s">
        <v>41</v>
      </c>
      <c r="D81" s="12"/>
      <c r="E81" s="12" t="s">
        <v>184</v>
      </c>
      <c r="F81" s="12"/>
      <c r="G81" s="12"/>
      <c r="H81" s="12"/>
      <c r="I81" s="12">
        <f>SUM(I77:I80)</f>
        <v>0</v>
      </c>
      <c r="M81">
        <f>SUM(M77:M80)</f>
        <v>0</v>
      </c>
    </row>
    <row r="83" spans="1:9" ht="12.75" customHeight="1">
      <c r="A83" s="7"/>
      <c r="B83" s="7"/>
      <c r="C83" s="7" t="s">
        <v>42</v>
      </c>
      <c r="D83" s="7"/>
      <c r="E83" s="7" t="s">
        <v>185</v>
      </c>
      <c r="F83" s="7"/>
      <c r="G83" s="9"/>
      <c r="H83" s="7"/>
      <c r="I83" s="9"/>
    </row>
    <row r="84" spans="1:13" ht="25.5">
      <c r="A84" s="6">
        <v>25</v>
      </c>
      <c r="B84" s="6" t="s">
        <v>51</v>
      </c>
      <c r="C84" s="6" t="s">
        <v>186</v>
      </c>
      <c r="D84" s="6" t="s">
        <v>45</v>
      </c>
      <c r="E84" s="6" t="s">
        <v>187</v>
      </c>
      <c r="F84" s="6" t="s">
        <v>118</v>
      </c>
      <c r="G84" s="8">
        <v>3</v>
      </c>
      <c r="H84" s="10"/>
      <c r="I84" s="8">
        <f>ROUND((H84*G84),2)</f>
        <v>0</v>
      </c>
      <c r="L84">
        <f>rekapitulace!H8</f>
        <v>21</v>
      </c>
      <c r="M84">
        <f>ROUND(L84/100*I84,2)</f>
        <v>0</v>
      </c>
    </row>
    <row r="85" ht="12.75">
      <c r="E85" s="11" t="s">
        <v>188</v>
      </c>
    </row>
    <row r="86" spans="1:13" ht="25.5">
      <c r="A86" s="6">
        <v>26</v>
      </c>
      <c r="B86" s="6" t="s">
        <v>51</v>
      </c>
      <c r="C86" s="6" t="s">
        <v>189</v>
      </c>
      <c r="D86" s="6" t="s">
        <v>45</v>
      </c>
      <c r="E86" s="6" t="s">
        <v>190</v>
      </c>
      <c r="F86" s="6" t="s">
        <v>118</v>
      </c>
      <c r="G86" s="8">
        <v>28</v>
      </c>
      <c r="H86" s="10"/>
      <c r="I86" s="8">
        <f>ROUND((H86*G86),2)</f>
        <v>0</v>
      </c>
      <c r="L86">
        <f>rekapitulace!H8</f>
        <v>21</v>
      </c>
      <c r="M86">
        <f>ROUND(L86/100*I86,2)</f>
        <v>0</v>
      </c>
    </row>
    <row r="87" ht="12.75">
      <c r="E87" s="11" t="s">
        <v>180</v>
      </c>
    </row>
    <row r="88" spans="1:13" ht="25.5">
      <c r="A88" s="6">
        <v>27</v>
      </c>
      <c r="B88" s="6" t="s">
        <v>51</v>
      </c>
      <c r="C88" s="6" t="s">
        <v>191</v>
      </c>
      <c r="D88" s="6" t="s">
        <v>45</v>
      </c>
      <c r="E88" s="6" t="s">
        <v>192</v>
      </c>
      <c r="F88" s="6" t="s">
        <v>118</v>
      </c>
      <c r="G88" s="8">
        <v>26</v>
      </c>
      <c r="H88" s="10"/>
      <c r="I88" s="8">
        <f>ROUND((H88*G88),2)</f>
        <v>0</v>
      </c>
      <c r="L88">
        <f>rekapitulace!H8</f>
        <v>21</v>
      </c>
      <c r="M88">
        <f>ROUND(L88/100*I88,2)</f>
        <v>0</v>
      </c>
    </row>
    <row r="89" ht="12.75">
      <c r="E89" s="11" t="s">
        <v>193</v>
      </c>
    </row>
    <row r="90" spans="1:13" ht="38.25">
      <c r="A90" s="6">
        <v>28</v>
      </c>
      <c r="B90" s="6" t="s">
        <v>51</v>
      </c>
      <c r="C90" s="6" t="s">
        <v>194</v>
      </c>
      <c r="D90" s="6" t="s">
        <v>45</v>
      </c>
      <c r="E90" s="6" t="s">
        <v>195</v>
      </c>
      <c r="F90" s="6" t="s">
        <v>118</v>
      </c>
      <c r="G90" s="8">
        <v>29</v>
      </c>
      <c r="H90" s="10"/>
      <c r="I90" s="8">
        <f>ROUND((H90*G90),2)</f>
        <v>0</v>
      </c>
      <c r="L90">
        <f>rekapitulace!H8</f>
        <v>21</v>
      </c>
      <c r="M90">
        <f>ROUND(L90/100*I90,2)</f>
        <v>0</v>
      </c>
    </row>
    <row r="91" ht="12.75">
      <c r="E91" s="11" t="s">
        <v>196</v>
      </c>
    </row>
    <row r="92" spans="1:13" ht="25.5">
      <c r="A92" s="6">
        <v>29</v>
      </c>
      <c r="B92" s="6" t="s">
        <v>51</v>
      </c>
      <c r="C92" s="6" t="s">
        <v>197</v>
      </c>
      <c r="D92" s="6" t="s">
        <v>45</v>
      </c>
      <c r="E92" s="6" t="s">
        <v>198</v>
      </c>
      <c r="F92" s="6" t="s">
        <v>78</v>
      </c>
      <c r="G92" s="8">
        <v>2</v>
      </c>
      <c r="H92" s="10"/>
      <c r="I92" s="8">
        <f>ROUND((H92*G92),2)</f>
        <v>0</v>
      </c>
      <c r="L92">
        <f>rekapitulace!H8</f>
        <v>21</v>
      </c>
      <c r="M92">
        <f>ROUND(L92/100*I92,2)</f>
        <v>0</v>
      </c>
    </row>
    <row r="93" spans="1:13" ht="38.25">
      <c r="A93" s="6">
        <v>30</v>
      </c>
      <c r="B93" s="6" t="s">
        <v>51</v>
      </c>
      <c r="C93" s="6" t="s">
        <v>199</v>
      </c>
      <c r="D93" s="6" t="s">
        <v>45</v>
      </c>
      <c r="E93" s="6" t="s">
        <v>200</v>
      </c>
      <c r="F93" s="6" t="s">
        <v>78</v>
      </c>
      <c r="G93" s="8">
        <v>2</v>
      </c>
      <c r="H93" s="10"/>
      <c r="I93" s="8">
        <f>ROUND((H93*G93),2)</f>
        <v>0</v>
      </c>
      <c r="L93">
        <f>rekapitulace!H8</f>
        <v>21</v>
      </c>
      <c r="M93">
        <f>ROUND(L93/100*I93,2)</f>
        <v>0</v>
      </c>
    </row>
    <row r="94" ht="12.75">
      <c r="E94" s="11" t="s">
        <v>201</v>
      </c>
    </row>
    <row r="95" spans="1:13" ht="38.25">
      <c r="A95" s="6">
        <v>31</v>
      </c>
      <c r="B95" s="6" t="s">
        <v>51</v>
      </c>
      <c r="C95" s="6" t="s">
        <v>202</v>
      </c>
      <c r="D95" s="6" t="s">
        <v>45</v>
      </c>
      <c r="E95" s="6" t="s">
        <v>203</v>
      </c>
      <c r="F95" s="6" t="s">
        <v>78</v>
      </c>
      <c r="G95" s="8">
        <v>1</v>
      </c>
      <c r="H95" s="10"/>
      <c r="I95" s="8">
        <f>ROUND((H95*G95),2)</f>
        <v>0</v>
      </c>
      <c r="L95">
        <f>rekapitulace!H8</f>
        <v>21</v>
      </c>
      <c r="M95">
        <f>ROUND(L95/100*I95,2)</f>
        <v>0</v>
      </c>
    </row>
    <row r="96" spans="1:13" ht="12.75">
      <c r="A96" s="6">
        <v>32</v>
      </c>
      <c r="B96" s="6" t="s">
        <v>51</v>
      </c>
      <c r="C96" s="6" t="s">
        <v>204</v>
      </c>
      <c r="D96" s="6" t="s">
        <v>45</v>
      </c>
      <c r="E96" s="6" t="s">
        <v>205</v>
      </c>
      <c r="F96" s="6" t="s">
        <v>141</v>
      </c>
      <c r="G96" s="8">
        <v>22.5</v>
      </c>
      <c r="H96" s="10"/>
      <c r="I96" s="8">
        <f>ROUND((H96*G96),2)</f>
        <v>0</v>
      </c>
      <c r="L96">
        <f>rekapitulace!H8</f>
        <v>21</v>
      </c>
      <c r="M96">
        <f>ROUND(L96/100*I96,2)</f>
        <v>0</v>
      </c>
    </row>
    <row r="97" ht="12.75">
      <c r="E97" s="11" t="s">
        <v>206</v>
      </c>
    </row>
    <row r="98" spans="1:13" ht="25.5">
      <c r="A98" s="6">
        <v>33</v>
      </c>
      <c r="B98" s="6" t="s">
        <v>51</v>
      </c>
      <c r="C98" s="6" t="s">
        <v>207</v>
      </c>
      <c r="D98" s="6" t="s">
        <v>45</v>
      </c>
      <c r="E98" s="6" t="s">
        <v>208</v>
      </c>
      <c r="F98" s="6" t="s">
        <v>141</v>
      </c>
      <c r="G98" s="8">
        <v>22.5</v>
      </c>
      <c r="H98" s="10"/>
      <c r="I98" s="8">
        <f>ROUND((H98*G98),2)</f>
        <v>0</v>
      </c>
      <c r="L98">
        <f>rekapitulace!H8</f>
        <v>21</v>
      </c>
      <c r="M98">
        <f>ROUND(L98/100*I98,2)</f>
        <v>0</v>
      </c>
    </row>
    <row r="99" ht="12.75">
      <c r="E99" s="11" t="s">
        <v>206</v>
      </c>
    </row>
    <row r="100" spans="1:13" ht="25.5">
      <c r="A100" s="6">
        <v>34</v>
      </c>
      <c r="B100" s="6" t="s">
        <v>51</v>
      </c>
      <c r="C100" s="6" t="s">
        <v>209</v>
      </c>
      <c r="D100" s="6" t="s">
        <v>45</v>
      </c>
      <c r="E100" s="6" t="s">
        <v>210</v>
      </c>
      <c r="F100" s="6" t="s">
        <v>118</v>
      </c>
      <c r="G100" s="8">
        <v>14</v>
      </c>
      <c r="H100" s="10"/>
      <c r="I100" s="8">
        <f>ROUND((H100*G100),2)</f>
        <v>0</v>
      </c>
      <c r="L100">
        <f>rekapitulace!H8</f>
        <v>21</v>
      </c>
      <c r="M100">
        <f>ROUND(L100/100*I100,2)</f>
        <v>0</v>
      </c>
    </row>
    <row r="101" ht="12.75">
      <c r="E101" s="11" t="s">
        <v>211</v>
      </c>
    </row>
    <row r="102" spans="1:13" ht="25.5">
      <c r="A102" s="6">
        <v>35</v>
      </c>
      <c r="B102" s="6" t="s">
        <v>51</v>
      </c>
      <c r="C102" s="6" t="s">
        <v>212</v>
      </c>
      <c r="D102" s="6" t="s">
        <v>45</v>
      </c>
      <c r="E102" s="6" t="s">
        <v>213</v>
      </c>
      <c r="F102" s="6" t="s">
        <v>118</v>
      </c>
      <c r="G102" s="8">
        <v>15</v>
      </c>
      <c r="H102" s="10"/>
      <c r="I102" s="8">
        <f>ROUND((H102*G102),2)</f>
        <v>0</v>
      </c>
      <c r="L102">
        <f>rekapitulace!H8</f>
        <v>21</v>
      </c>
      <c r="M102">
        <f>ROUND(L102/100*I102,2)</f>
        <v>0</v>
      </c>
    </row>
    <row r="103" ht="12.75">
      <c r="E103" s="11" t="s">
        <v>214</v>
      </c>
    </row>
    <row r="104" spans="1:13" ht="12.75">
      <c r="A104" s="6">
        <v>36</v>
      </c>
      <c r="B104" s="6" t="s">
        <v>51</v>
      </c>
      <c r="C104" s="6" t="s">
        <v>215</v>
      </c>
      <c r="D104" s="6" t="s">
        <v>45</v>
      </c>
      <c r="E104" s="6" t="s">
        <v>216</v>
      </c>
      <c r="F104" s="6" t="s">
        <v>118</v>
      </c>
      <c r="G104" s="8">
        <v>63.9</v>
      </c>
      <c r="H104" s="10"/>
      <c r="I104" s="8">
        <f>ROUND((H104*G104),2)</f>
        <v>0</v>
      </c>
      <c r="L104">
        <f>rekapitulace!H8</f>
        <v>21</v>
      </c>
      <c r="M104">
        <f>ROUND(L104/100*I104,2)</f>
        <v>0</v>
      </c>
    </row>
    <row r="105" ht="38.25">
      <c r="E105" s="11" t="s">
        <v>217</v>
      </c>
    </row>
    <row r="106" spans="1:13" ht="12.75">
      <c r="A106" s="6">
        <v>37</v>
      </c>
      <c r="B106" s="6" t="s">
        <v>51</v>
      </c>
      <c r="C106" s="6" t="s">
        <v>218</v>
      </c>
      <c r="D106" s="6" t="s">
        <v>45</v>
      </c>
      <c r="E106" s="6" t="s">
        <v>219</v>
      </c>
      <c r="F106" s="6" t="s">
        <v>118</v>
      </c>
      <c r="G106" s="8">
        <v>17</v>
      </c>
      <c r="H106" s="10"/>
      <c r="I106" s="8">
        <f>ROUND((H106*G106),2)</f>
        <v>0</v>
      </c>
      <c r="L106">
        <f>rekapitulace!H8</f>
        <v>21</v>
      </c>
      <c r="M106">
        <f>ROUND(L106/100*I106,2)</f>
        <v>0</v>
      </c>
    </row>
    <row r="107" ht="25.5">
      <c r="E107" s="11" t="s">
        <v>220</v>
      </c>
    </row>
    <row r="108" spans="1:13" ht="12.75">
      <c r="A108" s="6">
        <v>38</v>
      </c>
      <c r="B108" s="6" t="s">
        <v>51</v>
      </c>
      <c r="C108" s="6" t="s">
        <v>221</v>
      </c>
      <c r="D108" s="6" t="s">
        <v>45</v>
      </c>
      <c r="E108" s="6" t="s">
        <v>222</v>
      </c>
      <c r="F108" s="6" t="s">
        <v>118</v>
      </c>
      <c r="G108" s="8">
        <v>115.18</v>
      </c>
      <c r="H108" s="10"/>
      <c r="I108" s="8">
        <f>ROUND((H108*G108),2)</f>
        <v>0</v>
      </c>
      <c r="L108">
        <f>rekapitulace!H8</f>
        <v>21</v>
      </c>
      <c r="M108">
        <f>ROUND(L108/100*I108,2)</f>
        <v>0</v>
      </c>
    </row>
    <row r="109" ht="51">
      <c r="E109" s="11" t="s">
        <v>223</v>
      </c>
    </row>
    <row r="110" spans="1:13" ht="12.75">
      <c r="A110" s="6">
        <v>39</v>
      </c>
      <c r="B110" s="6" t="s">
        <v>51</v>
      </c>
      <c r="C110" s="6" t="s">
        <v>224</v>
      </c>
      <c r="D110" s="6" t="s">
        <v>45</v>
      </c>
      <c r="E110" s="6" t="s">
        <v>225</v>
      </c>
      <c r="F110" s="6" t="s">
        <v>118</v>
      </c>
      <c r="G110" s="8">
        <v>60.18</v>
      </c>
      <c r="H110" s="10"/>
      <c r="I110" s="8">
        <f>ROUND((H110*G110),2)</f>
        <v>0</v>
      </c>
      <c r="L110">
        <f>rekapitulace!H8</f>
        <v>21</v>
      </c>
      <c r="M110">
        <f>ROUND(L110/100*I110,2)</f>
        <v>0</v>
      </c>
    </row>
    <row r="111" ht="38.25">
      <c r="E111" s="11" t="s">
        <v>226</v>
      </c>
    </row>
    <row r="112" spans="1:13" ht="38.25">
      <c r="A112" s="6">
        <v>40</v>
      </c>
      <c r="B112" s="6" t="s">
        <v>51</v>
      </c>
      <c r="C112" s="6" t="s">
        <v>227</v>
      </c>
      <c r="D112" s="6" t="s">
        <v>45</v>
      </c>
      <c r="E112" s="6" t="s">
        <v>228</v>
      </c>
      <c r="F112" s="6" t="s">
        <v>118</v>
      </c>
      <c r="G112" s="8">
        <v>2.86</v>
      </c>
      <c r="H112" s="10"/>
      <c r="I112" s="8">
        <f>ROUND((H112*G112),2)</f>
        <v>0</v>
      </c>
      <c r="L112">
        <f>rekapitulace!H8</f>
        <v>21</v>
      </c>
      <c r="M112">
        <f>ROUND(L112/100*I112,2)</f>
        <v>0</v>
      </c>
    </row>
    <row r="113" ht="12.75">
      <c r="E113" s="11" t="s">
        <v>229</v>
      </c>
    </row>
    <row r="114" spans="1:13" ht="25.5">
      <c r="A114" s="6">
        <v>41</v>
      </c>
      <c r="B114" s="6" t="s">
        <v>51</v>
      </c>
      <c r="C114" s="6" t="s">
        <v>230</v>
      </c>
      <c r="D114" s="6" t="s">
        <v>45</v>
      </c>
      <c r="E114" s="6" t="s">
        <v>231</v>
      </c>
      <c r="F114" s="6" t="s">
        <v>118</v>
      </c>
      <c r="G114" s="8">
        <v>51.28</v>
      </c>
      <c r="H114" s="10"/>
      <c r="I114" s="8">
        <f>ROUND((H114*G114),2)</f>
        <v>0</v>
      </c>
      <c r="L114">
        <f>rekapitulace!H8</f>
        <v>21</v>
      </c>
      <c r="M114">
        <f>ROUND(L114/100*I114,2)</f>
        <v>0</v>
      </c>
    </row>
    <row r="115" ht="12.75">
      <c r="E115" s="11" t="s">
        <v>232</v>
      </c>
    </row>
    <row r="116" spans="1:13" ht="12.75">
      <c r="A116" s="6">
        <v>42</v>
      </c>
      <c r="B116" s="6" t="s">
        <v>51</v>
      </c>
      <c r="C116" s="6" t="s">
        <v>233</v>
      </c>
      <c r="D116" s="6" t="s">
        <v>45</v>
      </c>
      <c r="E116" s="6" t="s">
        <v>234</v>
      </c>
      <c r="F116" s="6" t="s">
        <v>141</v>
      </c>
      <c r="G116" s="8">
        <v>151.6</v>
      </c>
      <c r="H116" s="10"/>
      <c r="I116" s="8">
        <f>ROUND((H116*G116),2)</f>
        <v>0</v>
      </c>
      <c r="L116">
        <f>rekapitulace!H8</f>
        <v>21</v>
      </c>
      <c r="M116">
        <f>ROUND(L116/100*I116,2)</f>
        <v>0</v>
      </c>
    </row>
    <row r="117" ht="12.75">
      <c r="E117" s="11" t="s">
        <v>235</v>
      </c>
    </row>
    <row r="118" spans="1:13" ht="12.75">
      <c r="A118" s="6">
        <v>43</v>
      </c>
      <c r="B118" s="6" t="s">
        <v>51</v>
      </c>
      <c r="C118" s="6" t="s">
        <v>236</v>
      </c>
      <c r="D118" s="6" t="s">
        <v>45</v>
      </c>
      <c r="E118" s="6" t="s">
        <v>237</v>
      </c>
      <c r="F118" s="6" t="s">
        <v>141</v>
      </c>
      <c r="G118" s="8">
        <v>151.6</v>
      </c>
      <c r="H118" s="10"/>
      <c r="I118" s="8">
        <f>ROUND((H118*G118),2)</f>
        <v>0</v>
      </c>
      <c r="L118">
        <f>rekapitulace!H8</f>
        <v>21</v>
      </c>
      <c r="M118">
        <f>ROUND(L118/100*I118,2)</f>
        <v>0</v>
      </c>
    </row>
    <row r="119" ht="140.25">
      <c r="E119" s="11" t="s">
        <v>238</v>
      </c>
    </row>
    <row r="120" spans="1:13" ht="25.5">
      <c r="A120" s="6">
        <v>44</v>
      </c>
      <c r="B120" s="6" t="s">
        <v>51</v>
      </c>
      <c r="C120" s="6" t="s">
        <v>239</v>
      </c>
      <c r="D120" s="6" t="s">
        <v>45</v>
      </c>
      <c r="E120" s="6" t="s">
        <v>240</v>
      </c>
      <c r="F120" s="6" t="s">
        <v>141</v>
      </c>
      <c r="G120" s="8">
        <v>45</v>
      </c>
      <c r="H120" s="10"/>
      <c r="I120" s="8">
        <f>ROUND((H120*G120),2)</f>
        <v>0</v>
      </c>
      <c r="L120">
        <f>rekapitulace!H8</f>
        <v>21</v>
      </c>
      <c r="M120">
        <f>ROUND(L120/100*I120,2)</f>
        <v>0</v>
      </c>
    </row>
    <row r="121" ht="25.5">
      <c r="E121" s="11" t="s">
        <v>168</v>
      </c>
    </row>
    <row r="122" spans="1:13" ht="25.5">
      <c r="A122" s="6">
        <v>45</v>
      </c>
      <c r="B122" s="6" t="s">
        <v>51</v>
      </c>
      <c r="C122" s="6" t="s">
        <v>241</v>
      </c>
      <c r="D122" s="6" t="s">
        <v>45</v>
      </c>
      <c r="E122" s="6" t="s">
        <v>242</v>
      </c>
      <c r="F122" s="6" t="s">
        <v>141</v>
      </c>
      <c r="G122" s="8">
        <v>45.5</v>
      </c>
      <c r="H122" s="10"/>
      <c r="I122" s="8">
        <f>ROUND((H122*G122),2)</f>
        <v>0</v>
      </c>
      <c r="L122">
        <f>rekapitulace!H8</f>
        <v>21</v>
      </c>
      <c r="M122">
        <f>ROUND(L122/100*I122,2)</f>
        <v>0</v>
      </c>
    </row>
    <row r="123" ht="12.75">
      <c r="E123" s="11" t="s">
        <v>243</v>
      </c>
    </row>
    <row r="124" spans="1:13" ht="25.5">
      <c r="A124" s="6">
        <v>46</v>
      </c>
      <c r="B124" s="6" t="s">
        <v>51</v>
      </c>
      <c r="C124" s="6" t="s">
        <v>244</v>
      </c>
      <c r="D124" s="6" t="s">
        <v>45</v>
      </c>
      <c r="E124" s="6" t="s">
        <v>245</v>
      </c>
      <c r="F124" s="6" t="s">
        <v>111</v>
      </c>
      <c r="G124" s="8">
        <v>4.86</v>
      </c>
      <c r="H124" s="10"/>
      <c r="I124" s="8">
        <f>ROUND((H124*G124),2)</f>
        <v>0</v>
      </c>
      <c r="L124">
        <f>rekapitulace!H8</f>
        <v>21</v>
      </c>
      <c r="M124">
        <f>ROUND(L124/100*I124,2)</f>
        <v>0</v>
      </c>
    </row>
    <row r="125" ht="38.25">
      <c r="E125" s="11" t="s">
        <v>246</v>
      </c>
    </row>
    <row r="126" spans="1:13" ht="25.5">
      <c r="A126" s="6">
        <v>47</v>
      </c>
      <c r="B126" s="6" t="s">
        <v>51</v>
      </c>
      <c r="C126" s="6" t="s">
        <v>247</v>
      </c>
      <c r="D126" s="6" t="s">
        <v>45</v>
      </c>
      <c r="E126" s="6" t="s">
        <v>248</v>
      </c>
      <c r="F126" s="6" t="s">
        <v>103</v>
      </c>
      <c r="G126" s="8">
        <v>3</v>
      </c>
      <c r="H126" s="10"/>
      <c r="I126" s="8">
        <f>ROUND((H126*G126),2)</f>
        <v>0</v>
      </c>
      <c r="L126">
        <f>rekapitulace!H8</f>
        <v>21</v>
      </c>
      <c r="M126">
        <f>ROUND(L126/100*I126,2)</f>
        <v>0</v>
      </c>
    </row>
    <row r="127" ht="12.75">
      <c r="E127" s="11" t="s">
        <v>249</v>
      </c>
    </row>
    <row r="128" spans="1:13" ht="12.75" customHeight="1">
      <c r="A128" s="12"/>
      <c r="B128" s="12"/>
      <c r="C128" s="12" t="s">
        <v>42</v>
      </c>
      <c r="D128" s="12"/>
      <c r="E128" s="12" t="s">
        <v>185</v>
      </c>
      <c r="F128" s="12"/>
      <c r="G128" s="12"/>
      <c r="H128" s="12"/>
      <c r="I128" s="12">
        <f>SUM(I84:I127)</f>
        <v>0</v>
      </c>
      <c r="M128">
        <f>SUM(M84:M127)</f>
        <v>0</v>
      </c>
    </row>
    <row r="130" spans="1:13" ht="12.75" customHeight="1">
      <c r="A130" s="12"/>
      <c r="B130" s="12"/>
      <c r="C130" s="12"/>
      <c r="D130" s="12"/>
      <c r="E130" s="12" t="s">
        <v>91</v>
      </c>
      <c r="F130" s="12"/>
      <c r="G130" s="12"/>
      <c r="H130" s="12"/>
      <c r="I130" s="12">
        <f>+I16+I25+I36+I41+I52+I59+I74+I81+I128</f>
        <v>0</v>
      </c>
      <c r="M130">
        <f>+M16+M25+M36+M41+M52+M59+M74+M81+M128</f>
        <v>0</v>
      </c>
    </row>
    <row r="132" spans="1:9" ht="12.75" customHeight="1">
      <c r="A132" s="7" t="s">
        <v>92</v>
      </c>
      <c r="B132" s="7"/>
      <c r="C132" s="7"/>
      <c r="D132" s="7"/>
      <c r="E132" s="7"/>
      <c r="F132" s="7"/>
      <c r="G132" s="7"/>
      <c r="H132" s="7"/>
      <c r="I132" s="7"/>
    </row>
    <row r="133" spans="1:9" ht="12.75" customHeight="1">
      <c r="A133" s="7"/>
      <c r="B133" s="7"/>
      <c r="C133" s="7"/>
      <c r="D133" s="7"/>
      <c r="E133" s="7" t="s">
        <v>93</v>
      </c>
      <c r="F133" s="7"/>
      <c r="G133" s="7"/>
      <c r="H133" s="7"/>
      <c r="I133" s="7"/>
    </row>
    <row r="134" spans="1:13" ht="12.75" customHeight="1">
      <c r="A134" s="12"/>
      <c r="B134" s="12"/>
      <c r="C134" s="12"/>
      <c r="D134" s="12"/>
      <c r="E134" s="12" t="s">
        <v>94</v>
      </c>
      <c r="F134" s="12"/>
      <c r="G134" s="12"/>
      <c r="H134" s="12"/>
      <c r="I134" s="12">
        <v>0</v>
      </c>
      <c r="M134">
        <v>0</v>
      </c>
    </row>
    <row r="135" spans="1:9" ht="12.75" customHeight="1">
      <c r="A135" s="7"/>
      <c r="B135" s="7"/>
      <c r="C135" s="7"/>
      <c r="D135" s="7"/>
      <c r="E135" s="7" t="s">
        <v>95</v>
      </c>
      <c r="F135" s="7"/>
      <c r="G135" s="7"/>
      <c r="H135" s="7"/>
      <c r="I135" s="7"/>
    </row>
    <row r="136" spans="1:13" ht="12.75" customHeight="1">
      <c r="A136" s="12"/>
      <c r="B136" s="12"/>
      <c r="C136" s="12"/>
      <c r="D136" s="12"/>
      <c r="E136" s="12" t="s">
        <v>96</v>
      </c>
      <c r="F136" s="12"/>
      <c r="G136" s="12"/>
      <c r="H136" s="12"/>
      <c r="I136" s="12">
        <v>0</v>
      </c>
      <c r="M136">
        <v>0</v>
      </c>
    </row>
    <row r="137" spans="1:13" ht="12.75" customHeight="1">
      <c r="A137" s="12"/>
      <c r="B137" s="12"/>
      <c r="C137" s="12"/>
      <c r="D137" s="12"/>
      <c r="E137" s="12" t="s">
        <v>97</v>
      </c>
      <c r="F137" s="12"/>
      <c r="G137" s="12"/>
      <c r="H137" s="12"/>
      <c r="I137" s="12">
        <f>I134+I136</f>
        <v>0</v>
      </c>
      <c r="M137">
        <f>M134+M136</f>
        <v>0</v>
      </c>
    </row>
    <row r="139" spans="1:13" ht="12.75" customHeight="1">
      <c r="A139" s="12"/>
      <c r="B139" s="12"/>
      <c r="C139" s="12"/>
      <c r="D139" s="12"/>
      <c r="E139" s="12" t="s">
        <v>97</v>
      </c>
      <c r="F139" s="12"/>
      <c r="G139" s="12"/>
      <c r="H139" s="12"/>
      <c r="I139" s="12">
        <f>I130+I137</f>
        <v>0</v>
      </c>
      <c r="M139">
        <f>M130+M137</f>
        <v>0</v>
      </c>
    </row>
  </sheetData>
  <sheetProtection formatColumns="0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250</v>
      </c>
      <c r="D5" s="5"/>
      <c r="E5" s="5" t="s">
        <v>251</v>
      </c>
    </row>
    <row r="6" spans="1:5" ht="12.75" customHeight="1">
      <c r="A6" t="s">
        <v>18</v>
      </c>
      <c r="C6" s="5" t="s">
        <v>250</v>
      </c>
      <c r="D6" s="5"/>
      <c r="E6" s="5" t="s">
        <v>252</v>
      </c>
    </row>
    <row r="7" spans="3:5" ht="12.75" customHeight="1">
      <c r="C7" s="5"/>
      <c r="D7" s="5"/>
      <c r="E7" s="5"/>
    </row>
    <row r="8" spans="1:13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 t="s">
        <v>31</v>
      </c>
      <c r="I8" s="13"/>
      <c r="L8" t="s">
        <v>34</v>
      </c>
      <c r="M8" t="s">
        <v>11</v>
      </c>
    </row>
    <row r="9" spans="1:12" ht="14.25">
      <c r="A9" s="13"/>
      <c r="B9" s="13"/>
      <c r="C9" s="13"/>
      <c r="D9" s="13"/>
      <c r="E9" s="13"/>
      <c r="F9" s="13"/>
      <c r="G9" s="13"/>
      <c r="H9" s="4" t="s">
        <v>32</v>
      </c>
      <c r="I9" s="4" t="s">
        <v>33</v>
      </c>
      <c r="L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/>
      <c r="E11" s="7" t="s">
        <v>185</v>
      </c>
      <c r="F11" s="7"/>
      <c r="G11" s="9"/>
      <c r="H11" s="7"/>
      <c r="I11" s="9"/>
    </row>
    <row r="12" spans="1:13" ht="25.5">
      <c r="A12" s="6">
        <v>1</v>
      </c>
      <c r="B12" s="6" t="s">
        <v>51</v>
      </c>
      <c r="C12" s="6" t="s">
        <v>253</v>
      </c>
      <c r="D12" s="6" t="s">
        <v>45</v>
      </c>
      <c r="E12" s="6" t="s">
        <v>254</v>
      </c>
      <c r="F12" s="6" t="s">
        <v>78</v>
      </c>
      <c r="G12" s="8">
        <v>5</v>
      </c>
      <c r="H12" s="10"/>
      <c r="I12" s="8">
        <f>ROUND((H12*G12),2)</f>
        <v>0</v>
      </c>
      <c r="L12">
        <f>rekapitulace!H8</f>
        <v>21</v>
      </c>
      <c r="M12">
        <f>ROUND(L12/100*I12,2)</f>
        <v>0</v>
      </c>
    </row>
    <row r="13" ht="12.75">
      <c r="E13" s="11" t="s">
        <v>255</v>
      </c>
    </row>
    <row r="14" spans="1:13" ht="38.25">
      <c r="A14" s="6">
        <v>2</v>
      </c>
      <c r="B14" s="6" t="s">
        <v>51</v>
      </c>
      <c r="C14" s="6" t="s">
        <v>256</v>
      </c>
      <c r="D14" s="6" t="s">
        <v>45</v>
      </c>
      <c r="E14" s="6" t="s">
        <v>257</v>
      </c>
      <c r="F14" s="6" t="s">
        <v>78</v>
      </c>
      <c r="G14" s="8">
        <v>6</v>
      </c>
      <c r="H14" s="10"/>
      <c r="I14" s="8">
        <f>ROUND((H14*G14),2)</f>
        <v>0</v>
      </c>
      <c r="L14">
        <f>rekapitulace!H8</f>
        <v>21</v>
      </c>
      <c r="M14">
        <f>ROUND(L14/100*I14,2)</f>
        <v>0</v>
      </c>
    </row>
    <row r="15" ht="51">
      <c r="E15" s="11" t="s">
        <v>258</v>
      </c>
    </row>
    <row r="16" spans="1:13" ht="25.5">
      <c r="A16" s="6">
        <v>3</v>
      </c>
      <c r="B16" s="6" t="s">
        <v>51</v>
      </c>
      <c r="C16" s="6" t="s">
        <v>259</v>
      </c>
      <c r="D16" s="6" t="s">
        <v>45</v>
      </c>
      <c r="E16" s="6" t="s">
        <v>260</v>
      </c>
      <c r="F16" s="6" t="s">
        <v>78</v>
      </c>
      <c r="G16" s="8">
        <v>6</v>
      </c>
      <c r="H16" s="10"/>
      <c r="I16" s="8">
        <f>ROUND((H16*G16),2)</f>
        <v>0</v>
      </c>
      <c r="L16">
        <f>rekapitulace!H8</f>
        <v>21</v>
      </c>
      <c r="M16">
        <f>ROUND(L16/100*I16,2)</f>
        <v>0</v>
      </c>
    </row>
    <row r="17" spans="1:13" ht="38.25">
      <c r="A17" s="6">
        <v>4</v>
      </c>
      <c r="B17" s="6" t="s">
        <v>51</v>
      </c>
      <c r="C17" s="6" t="s">
        <v>261</v>
      </c>
      <c r="D17" s="6" t="s">
        <v>45</v>
      </c>
      <c r="E17" s="6" t="s">
        <v>262</v>
      </c>
      <c r="F17" s="6" t="s">
        <v>263</v>
      </c>
      <c r="G17" s="8">
        <v>360</v>
      </c>
      <c r="H17" s="10"/>
      <c r="I17" s="8">
        <f>ROUND((H17*G17),2)</f>
        <v>0</v>
      </c>
      <c r="L17">
        <f>rekapitulace!H8</f>
        <v>21</v>
      </c>
      <c r="M17">
        <f>ROUND(L17/100*I17,2)</f>
        <v>0</v>
      </c>
    </row>
    <row r="18" ht="12.75">
      <c r="E18" s="11" t="s">
        <v>264</v>
      </c>
    </row>
    <row r="19" spans="1:13" ht="25.5">
      <c r="A19" s="6">
        <v>5</v>
      </c>
      <c r="B19" s="6" t="s">
        <v>51</v>
      </c>
      <c r="C19" s="6" t="s">
        <v>265</v>
      </c>
      <c r="D19" s="6" t="s">
        <v>45</v>
      </c>
      <c r="E19" s="6" t="s">
        <v>266</v>
      </c>
      <c r="F19" s="6" t="s">
        <v>78</v>
      </c>
      <c r="G19" s="8">
        <v>1</v>
      </c>
      <c r="H19" s="10"/>
      <c r="I19" s="8">
        <f>ROUND((H19*G19),2)</f>
        <v>0</v>
      </c>
      <c r="L19">
        <f>rekapitulace!H8</f>
        <v>21</v>
      </c>
      <c r="M19">
        <f>ROUND(L19/100*I19,2)</f>
        <v>0</v>
      </c>
    </row>
    <row r="20" ht="12.75">
      <c r="E20" s="11" t="s">
        <v>267</v>
      </c>
    </row>
    <row r="21" spans="1:13" ht="25.5">
      <c r="A21" s="6">
        <v>6</v>
      </c>
      <c r="B21" s="6" t="s">
        <v>51</v>
      </c>
      <c r="C21" s="6" t="s">
        <v>268</v>
      </c>
      <c r="D21" s="6" t="s">
        <v>45</v>
      </c>
      <c r="E21" s="6" t="s">
        <v>269</v>
      </c>
      <c r="F21" s="6" t="s">
        <v>78</v>
      </c>
      <c r="G21" s="8">
        <v>1</v>
      </c>
      <c r="H21" s="10"/>
      <c r="I21" s="8">
        <f>ROUND((H21*G21),2)</f>
        <v>0</v>
      </c>
      <c r="L21">
        <f>rekapitulace!H8</f>
        <v>21</v>
      </c>
      <c r="M21">
        <f>ROUND(L21/100*I21,2)</f>
        <v>0</v>
      </c>
    </row>
    <row r="22" spans="1:13" ht="38.25">
      <c r="A22" s="6">
        <v>7</v>
      </c>
      <c r="B22" s="6" t="s">
        <v>51</v>
      </c>
      <c r="C22" s="6" t="s">
        <v>270</v>
      </c>
      <c r="D22" s="6" t="s">
        <v>45</v>
      </c>
      <c r="E22" s="6" t="s">
        <v>271</v>
      </c>
      <c r="F22" s="6" t="s">
        <v>263</v>
      </c>
      <c r="G22" s="8">
        <v>60</v>
      </c>
      <c r="H22" s="10"/>
      <c r="I22" s="8">
        <f>ROUND((H22*G22),2)</f>
        <v>0</v>
      </c>
      <c r="L22">
        <f>rekapitulace!H8</f>
        <v>21</v>
      </c>
      <c r="M22">
        <f>ROUND(L22/100*I22,2)</f>
        <v>0</v>
      </c>
    </row>
    <row r="23" ht="12.75">
      <c r="E23" s="11" t="s">
        <v>272</v>
      </c>
    </row>
    <row r="24" spans="1:13" ht="25.5">
      <c r="A24" s="6">
        <v>8</v>
      </c>
      <c r="B24" s="6" t="s">
        <v>51</v>
      </c>
      <c r="C24" s="6" t="s">
        <v>273</v>
      </c>
      <c r="D24" s="6" t="s">
        <v>45</v>
      </c>
      <c r="E24" s="6" t="s">
        <v>274</v>
      </c>
      <c r="F24" s="6" t="s">
        <v>78</v>
      </c>
      <c r="G24" s="8">
        <v>22</v>
      </c>
      <c r="H24" s="10"/>
      <c r="I24" s="8">
        <f>ROUND((H24*G24),2)</f>
        <v>0</v>
      </c>
      <c r="L24">
        <f>rekapitulace!H8</f>
        <v>21</v>
      </c>
      <c r="M24">
        <f>ROUND(L24/100*I24,2)</f>
        <v>0</v>
      </c>
    </row>
    <row r="25" ht="12.75">
      <c r="E25" s="11" t="s">
        <v>275</v>
      </c>
    </row>
    <row r="26" spans="1:13" ht="25.5">
      <c r="A26" s="6">
        <v>9</v>
      </c>
      <c r="B26" s="6" t="s">
        <v>51</v>
      </c>
      <c r="C26" s="6" t="s">
        <v>276</v>
      </c>
      <c r="D26" s="6" t="s">
        <v>45</v>
      </c>
      <c r="E26" s="6" t="s">
        <v>277</v>
      </c>
      <c r="F26" s="6" t="s">
        <v>78</v>
      </c>
      <c r="G26" s="8">
        <v>22</v>
      </c>
      <c r="H26" s="10"/>
      <c r="I26" s="8">
        <f>ROUND((H26*G26),2)</f>
        <v>0</v>
      </c>
      <c r="L26">
        <f>rekapitulace!H8</f>
        <v>21</v>
      </c>
      <c r="M26">
        <f>ROUND(L26/100*I26,2)</f>
        <v>0</v>
      </c>
    </row>
    <row r="27" ht="12.75">
      <c r="E27" s="11" t="s">
        <v>275</v>
      </c>
    </row>
    <row r="28" spans="1:13" ht="38.25">
      <c r="A28" s="6">
        <v>10</v>
      </c>
      <c r="B28" s="6" t="s">
        <v>51</v>
      </c>
      <c r="C28" s="6" t="s">
        <v>278</v>
      </c>
      <c r="D28" s="6" t="s">
        <v>45</v>
      </c>
      <c r="E28" s="6" t="s">
        <v>279</v>
      </c>
      <c r="F28" s="6" t="s">
        <v>263</v>
      </c>
      <c r="G28" s="8">
        <v>660</v>
      </c>
      <c r="H28" s="10"/>
      <c r="I28" s="8">
        <f>ROUND((H28*G28),2)</f>
        <v>0</v>
      </c>
      <c r="L28">
        <f>rekapitulace!H8</f>
        <v>21</v>
      </c>
      <c r="M28">
        <f>ROUND(L28/100*I28,2)</f>
        <v>0</v>
      </c>
    </row>
    <row r="29" ht="12.75">
      <c r="E29" s="11" t="s">
        <v>280</v>
      </c>
    </row>
    <row r="30" spans="1:13" ht="12.75" customHeight="1">
      <c r="A30" s="12"/>
      <c r="B30" s="12"/>
      <c r="C30" s="12" t="s">
        <v>42</v>
      </c>
      <c r="D30" s="12"/>
      <c r="E30" s="12" t="s">
        <v>185</v>
      </c>
      <c r="F30" s="12"/>
      <c r="G30" s="12"/>
      <c r="H30" s="12"/>
      <c r="I30" s="12">
        <f>SUM(I12:I29)</f>
        <v>0</v>
      </c>
      <c r="M30">
        <f>SUM(M12:M29)</f>
        <v>0</v>
      </c>
    </row>
    <row r="32" spans="1:13" ht="12.75" customHeight="1">
      <c r="A32" s="12"/>
      <c r="B32" s="12"/>
      <c r="C32" s="12"/>
      <c r="D32" s="12"/>
      <c r="E32" s="12" t="s">
        <v>91</v>
      </c>
      <c r="F32" s="12"/>
      <c r="G32" s="12"/>
      <c r="H32" s="12"/>
      <c r="I32" s="12">
        <f>+I30</f>
        <v>0</v>
      </c>
      <c r="M32">
        <f>+M30</f>
        <v>0</v>
      </c>
    </row>
    <row r="34" spans="1:9" ht="12.75" customHeight="1">
      <c r="A34" s="7" t="s">
        <v>92</v>
      </c>
      <c r="B34" s="7"/>
      <c r="C34" s="7"/>
      <c r="D34" s="7"/>
      <c r="E34" s="7"/>
      <c r="F34" s="7"/>
      <c r="G34" s="7"/>
      <c r="H34" s="7"/>
      <c r="I34" s="7"/>
    </row>
    <row r="35" spans="1:9" ht="12.75" customHeight="1">
      <c r="A35" s="7"/>
      <c r="B35" s="7"/>
      <c r="C35" s="7"/>
      <c r="D35" s="7"/>
      <c r="E35" s="7" t="s">
        <v>93</v>
      </c>
      <c r="F35" s="7"/>
      <c r="G35" s="7"/>
      <c r="H35" s="7"/>
      <c r="I35" s="7"/>
    </row>
    <row r="36" spans="1:13" ht="12.75" customHeight="1">
      <c r="A36" s="12"/>
      <c r="B36" s="12"/>
      <c r="C36" s="12"/>
      <c r="D36" s="12"/>
      <c r="E36" s="12" t="s">
        <v>94</v>
      </c>
      <c r="F36" s="12"/>
      <c r="G36" s="12"/>
      <c r="H36" s="12"/>
      <c r="I36" s="12">
        <v>0</v>
      </c>
      <c r="M36">
        <v>0</v>
      </c>
    </row>
    <row r="37" spans="1:9" ht="12.75" customHeight="1">
      <c r="A37" s="7"/>
      <c r="B37" s="7"/>
      <c r="C37" s="7"/>
      <c r="D37" s="7"/>
      <c r="E37" s="7" t="s">
        <v>95</v>
      </c>
      <c r="F37" s="7"/>
      <c r="G37" s="7"/>
      <c r="H37" s="7"/>
      <c r="I37" s="7"/>
    </row>
    <row r="38" spans="1:13" ht="12.75" customHeight="1">
      <c r="A38" s="12"/>
      <c r="B38" s="12"/>
      <c r="C38" s="12"/>
      <c r="D38" s="12"/>
      <c r="E38" s="12" t="s">
        <v>96</v>
      </c>
      <c r="F38" s="12"/>
      <c r="G38" s="12"/>
      <c r="H38" s="12"/>
      <c r="I38" s="12">
        <v>0</v>
      </c>
      <c r="M38">
        <v>0</v>
      </c>
    </row>
    <row r="39" spans="1:13" ht="12.75" customHeight="1">
      <c r="A39" s="12"/>
      <c r="B39" s="12"/>
      <c r="C39" s="12"/>
      <c r="D39" s="12"/>
      <c r="E39" s="12" t="s">
        <v>97</v>
      </c>
      <c r="F39" s="12"/>
      <c r="G39" s="12"/>
      <c r="H39" s="12"/>
      <c r="I39" s="12">
        <f>I36+I38</f>
        <v>0</v>
      </c>
      <c r="M39">
        <f>M36+M38</f>
        <v>0</v>
      </c>
    </row>
    <row r="41" spans="1:13" ht="12.75" customHeight="1">
      <c r="A41" s="12"/>
      <c r="B41" s="12"/>
      <c r="C41" s="12"/>
      <c r="D41" s="12"/>
      <c r="E41" s="12" t="s">
        <v>97</v>
      </c>
      <c r="F41" s="12"/>
      <c r="G41" s="12"/>
      <c r="H41" s="12"/>
      <c r="I41" s="12">
        <f>I32+I39</f>
        <v>0</v>
      </c>
      <c r="M41">
        <f>M32+M39</f>
        <v>0</v>
      </c>
    </row>
  </sheetData>
  <sheetProtection formatColumns="0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VDO</cp:lastModifiedBy>
  <dcterms:modified xsi:type="dcterms:W3CDTF">2016-08-18T07:40:25Z</dcterms:modified>
  <cp:category/>
  <cp:version/>
  <cp:contentType/>
  <cp:contentStatus/>
</cp:coreProperties>
</file>