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8380" windowHeight="160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list'!$F$4</definedName>
    <definedName name="MJ">'Krycí list'!$G$4</definedName>
    <definedName name="Mont">'Rekapitulace'!$H$22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'Položky'!$1:$5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'Položky'!$A$1:$I$799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'Rekapitulace'!$F$22</definedName>
    <definedName name="PSV0">'Položky'!#REF!</definedName>
    <definedName name="SloupecCC">'Položky'!#REF!</definedName>
    <definedName name="SloupecCisloPol">'Položky'!$B$5</definedName>
    <definedName name="SloupecCH">'Položky'!$G$5</definedName>
    <definedName name="SloupecJC">'Položky'!#REF!</definedName>
    <definedName name="SloupecJH">'Položky'!$F$5</definedName>
    <definedName name="SloupecMJ">'Položky'!$D$5</definedName>
    <definedName name="SloupecMnozstvi">'Položky'!$E$5</definedName>
    <definedName name="SloupecNazPol">'Položky'!$C$5</definedName>
    <definedName name="SloupecPC">'Položky'!$A$5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<sst xmlns="http://schemas.openxmlformats.org/spreadsheetml/2006/main" count="1173" uniqueCount="729">
  <si>
    <t>Objekt :</t>
  </si>
  <si>
    <t>Název objektu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</si>
  <si>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</si>
  <si>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</si>
  <si>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</si>
  <si>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</si>
  <si>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</si>
  <si>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</si>
  <si>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</si>
  <si>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</si>
  <si>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</si>
  <si>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</si>
  <si>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</si>
  <si>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</si>
  <si>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</si>
  <si>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</si>
  <si>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</si>
  <si>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</si>
  <si>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</si>
  <si>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</si>
  <si>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</si>
  <si>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</si>
  <si>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</si>
  <si>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</si>
  <si>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</si>
  <si>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</si>
  <si>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</si>
  <si>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</si>
  <si>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</si>
  <si>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</si>
  <si>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</si>
  <si>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</si>
  <si>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</si>
  <si>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</si>
  <si>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</si>
  <si>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</si>
  <si>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</si>
  <si>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</si>
  <si>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</si>
  <si>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</si>
  <si>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</si>
  <si>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</si>
  <si>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</si>
  <si>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</si>
  <si>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</si>
  <si>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</si>
  <si>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</si>
  <si>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</si>
  <si>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P.č.</t>
  </si>
  <si>
    <t>Číslo položky</t>
  </si>
  <si>
    <t>Název položky</t>
  </si>
  <si>
    <t>MJ</t>
  </si>
  <si>
    <t>množství</t>
  </si>
  <si>
    <t>hmotnost / MJ</t>
  </si>
  <si>
    <t>hmotnost celk.(t)</t>
  </si>
  <si>
    <t>demhmot / MJ</t>
  </si>
  <si>
    <t>demhmot celk.(t)</t>
  </si>
  <si>
    <t>Díl:</t>
  </si>
  <si>
    <t>Zemní práce</t>
  </si>
  <si>
    <t>ks</t>
  </si>
  <si>
    <t>Celkem za</t>
  </si>
  <si>
    <t>II/190 VŠERUBY - HRANICE OKRESU</t>
  </si>
  <si>
    <t>KOMUNIKACE</t>
  </si>
  <si>
    <t>113 10-7122.R00</t>
  </si>
  <si>
    <t>Odstranění podkladu pl. 200 m2,kam.drcené tl.20 cm</t>
  </si>
  <si>
    <t>km 1,690 76 - 1,705 21: 62</t>
  </si>
  <si>
    <t>113 10-7142.R00</t>
  </si>
  <si>
    <t>Odstranění podkladu pl.do 200 m2, živice tl. 10 cm</t>
  </si>
  <si>
    <t>113 15-1113.R00</t>
  </si>
  <si>
    <t>Frézování krytu pl.do 500 m2,pruh do 75 cm,tl.4 cm</t>
  </si>
  <si>
    <t>km 1,664 05 - 1,676 17: 52</t>
  </si>
  <si>
    <t>km 1,598 62 P (MK směr Sruby): 140</t>
  </si>
  <si>
    <t>km 0,294 02 L: 9*2</t>
  </si>
  <si>
    <t>km 0,755 25 L: 7*3</t>
  </si>
  <si>
    <t>km 0,776 71 L: 19*3</t>
  </si>
  <si>
    <t>113 15-1114.R00</t>
  </si>
  <si>
    <t>Frézování krytu pl.do 500 m2,pruh do 75 cm,tl.5 cm</t>
  </si>
  <si>
    <t>120 90-1113.R00</t>
  </si>
  <si>
    <t>Bourání konstrukcí kamenných na maltu cementovou</t>
  </si>
  <si>
    <t>km 3,836 22: 2*0,5*2*2</t>
  </si>
  <si>
    <t>121 10-1101.R00</t>
  </si>
  <si>
    <t>Sejmutí ornice s přemístěním do 50 m</t>
  </si>
  <si>
    <t>km 3,582 74: 7,5*0,2</t>
  </si>
  <si>
    <t>km 3,836 22: 7,5*0,2</t>
  </si>
  <si>
    <t>122 30-2201.R00</t>
  </si>
  <si>
    <t>Odkopávky pro silnice v hor. 4 do 100 m3</t>
  </si>
  <si>
    <t>km 0,170 74 L: 2,5*1*0,2</t>
  </si>
  <si>
    <t>km 0,427 89 P: 9*3*0,2</t>
  </si>
  <si>
    <t>km 2,680 65 L: 4,5*2*0,2</t>
  </si>
  <si>
    <t>km 3,793 22 L: 31*3*0,2</t>
  </si>
  <si>
    <t>122 30-2209.R00</t>
  </si>
  <si>
    <t>Příplatek za lepivost - odkop pro silnice v hor. 4</t>
  </si>
  <si>
    <t>132 30-1109.R00</t>
  </si>
  <si>
    <t>Příplatek za lepivost - hloubení rýh 60 cm v hor.4</t>
  </si>
  <si>
    <t>132 30-1111.R00</t>
  </si>
  <si>
    <t>Hloubení rýh š.do 60 cm v hor.4 do 100 m3,STROJNĚ</t>
  </si>
  <si>
    <t>km 3,582 74: 0,3*0,6*2*2</t>
  </si>
  <si>
    <t>km 3,836 22: 0,3*0,6*2*2</t>
  </si>
  <si>
    <t>161 10-1101.R00</t>
  </si>
  <si>
    <t>Svislé přemístění výkopku z hor.1-4 do 2,5 m</t>
  </si>
  <si>
    <t>ornice: 3</t>
  </si>
  <si>
    <t>zemina: 1,5</t>
  </si>
  <si>
    <t>161 10-1151.R00</t>
  </si>
  <si>
    <t>Svislé přemístění výkopku z hor.5-7 do 2,5 m</t>
  </si>
  <si>
    <t>materiál z čel: 4</t>
  </si>
  <si>
    <t>162 70-1105.R00</t>
  </si>
  <si>
    <t>Vodorovné přemístění výkopku z hor.1-4 do 10000 m</t>
  </si>
  <si>
    <t>162 70-1109.R00</t>
  </si>
  <si>
    <t>Příplatek k vod. přemístění hor.1-4 za další 1 km</t>
  </si>
  <si>
    <t>do 44 km: (44-10)*4,5</t>
  </si>
  <si>
    <t>162 70-1155.R00</t>
  </si>
  <si>
    <t>Vodorovné přemístění výkopku z hor.5-7 do 10000 m</t>
  </si>
  <si>
    <t>162 70-1159.R00</t>
  </si>
  <si>
    <t>Příplatek k vod. přemístění hor.5-7 za další 1 km</t>
  </si>
  <si>
    <t>do 44 km: (44-10)*4</t>
  </si>
  <si>
    <t>199 99-9999.X</t>
  </si>
  <si>
    <t>Recyklace na místě za studena v tl. 200 mm RS CA (dle TP 208)</t>
  </si>
  <si>
    <t>km 0,029 45 - 1,664 05: 8485</t>
  </si>
  <si>
    <t>km 1,676 17 - 1,690 76: 61</t>
  </si>
  <si>
    <t>km 1,705 21 - 1,710 91: 27</t>
  </si>
  <si>
    <t>km 2,558 22 - 4,543 61: 10029</t>
  </si>
  <si>
    <t>199 00-0001.R00</t>
  </si>
  <si>
    <t>Poplatek za skládku - ornice</t>
  </si>
  <si>
    <t>ornice získaná během stavby: 3</t>
  </si>
  <si>
    <t>199 00-0005.R00</t>
  </si>
  <si>
    <t>Poplatek za skládku zeminy 1- 4</t>
  </si>
  <si>
    <t>zemina získaná během stavby: 1,5</t>
  </si>
  <si>
    <t>216 90-4112.R00</t>
  </si>
  <si>
    <t>Očištění tlakovou vodou zdiva stěn a rubu kleneb</t>
  </si>
  <si>
    <t>km 1,690 76 - 1,705 21: 61</t>
  </si>
  <si>
    <t>Svislé a kompletní konstrukce</t>
  </si>
  <si>
    <t>317 12-1112.R00</t>
  </si>
  <si>
    <t>Osazení římsových tvárnic do MC, do 3 t</t>
  </si>
  <si>
    <t>kus</t>
  </si>
  <si>
    <t>km 1,690 76 - 1,705 21: 5+5</t>
  </si>
  <si>
    <t>317 32-1020.R00</t>
  </si>
  <si>
    <t>Římsy zdí a valů z betonu železového C 30/37</t>
  </si>
  <si>
    <t>km 3,582 74: 0,1*0,5*2*2</t>
  </si>
  <si>
    <t>317 36-1211.R00</t>
  </si>
  <si>
    <t>Výztuž říms ze železobetonu z oceli 10 216</t>
  </si>
  <si>
    <t>t</t>
  </si>
  <si>
    <t>km 3,582 74: 0,045</t>
  </si>
  <si>
    <t>317 45-1111.R00</t>
  </si>
  <si>
    <t>Výplň spár římsových tvárnic mostů maltou MC</t>
  </si>
  <si>
    <t>km 1,690 76 - 1,705 21: 0,8*0,26*8</t>
  </si>
  <si>
    <t>334 31-4117.R00</t>
  </si>
  <si>
    <t>Opěry z prostého betonu C 25/30 XA</t>
  </si>
  <si>
    <t>km 1,690 76 - 1,705 21: 3</t>
  </si>
  <si>
    <t>334 35-1111.R00</t>
  </si>
  <si>
    <t>Bednění opěr,pilířů a prahů výšky do 20 m, zřízení</t>
  </si>
  <si>
    <t>km 1,690 76 - 1,705 21: 10*2</t>
  </si>
  <si>
    <t>334 35-1211.R00</t>
  </si>
  <si>
    <t>Bednění opěr,pilířů a prahů v. do 20 m, odstranění</t>
  </si>
  <si>
    <t>348 17-1111.R00</t>
  </si>
  <si>
    <t>Osazení ocelového zábradlí na mostě do 100 kg/m</t>
  </si>
  <si>
    <t>m</t>
  </si>
  <si>
    <t>km 1,690 76 - 1,705 21: 10+10</t>
  </si>
  <si>
    <t>359 90-1111.R00</t>
  </si>
  <si>
    <t>Vyčištění stok jakékoliv výšky</t>
  </si>
  <si>
    <t>km 0,213 40: 9,5</t>
  </si>
  <si>
    <t>km 3,582 74: 7,5</t>
  </si>
  <si>
    <t>km 3,836 22: 8</t>
  </si>
  <si>
    <t>553-95100.A</t>
  </si>
  <si>
    <t>Zábradlí ocelové trubkové</t>
  </si>
  <si>
    <t>593-83131.X</t>
  </si>
  <si>
    <t>Univerzální římsovka 800x430x1990 mm</t>
  </si>
  <si>
    <t>Vodorovné konstrukce</t>
  </si>
  <si>
    <t>421 36-1411.R00</t>
  </si>
  <si>
    <t>Výztuž mostních desek, ŽB, PřB ze svařovaných sítí</t>
  </si>
  <si>
    <t>km 1,690 76 - 1,705 21: 66*2,1*0,001</t>
  </si>
  <si>
    <t>421 36-1115.R00</t>
  </si>
  <si>
    <t>Výztuž mostních desek ŽB, PřB do 12 mm, ocel 10425</t>
  </si>
  <si>
    <t>km 1,690 76 - 1,705 21: 0,15</t>
  </si>
  <si>
    <t>421 36-1315.R00</t>
  </si>
  <si>
    <t>Výztuž mostních desek ŽB, PřB přes 12mm,ocel 10425</t>
  </si>
  <si>
    <t>451 31-1811.R00</t>
  </si>
  <si>
    <t>Podklad pod dlažbu z betonu V4 T0 B 30, do 10 cm</t>
  </si>
  <si>
    <t>km 3,582 74: 2*3</t>
  </si>
  <si>
    <t>km 3,836 22: 2*3</t>
  </si>
  <si>
    <t>452 31-8510.R00</t>
  </si>
  <si>
    <t>Zajišťovací práh z betonu s patkami i bez patek</t>
  </si>
  <si>
    <t>457 31-1117.R00</t>
  </si>
  <si>
    <t>Vyrovnávací beton výplňový nebo spádový C 20/25</t>
  </si>
  <si>
    <t>km 1,690 76 - 1,705 21: 61*0,1</t>
  </si>
  <si>
    <t>457 45-1111.R00</t>
  </si>
  <si>
    <t>Cementový potěr tl.do 4 cm bez vložky</t>
  </si>
  <si>
    <t>457 62-1411.R00</t>
  </si>
  <si>
    <t>Těsnění z asfaltobet. úprava spár zálivkou 1 kg/m</t>
  </si>
  <si>
    <t xml:space="preserve">ZÚ km 0,029 45: 5,5 </t>
  </si>
  <si>
    <t>KÚ km 1,710 91: 5</t>
  </si>
  <si>
    <t>ZÚ km 2,558 22: 6</t>
  </si>
  <si>
    <t>KÚ km 4,543 61: 7</t>
  </si>
  <si>
    <t>km 1,598 62 P (MK směr Sruby): 10</t>
  </si>
  <si>
    <t>465 51-3227.R00</t>
  </si>
  <si>
    <t>Dlažba z kamene na MC, s vyspárov. MCs, tl. 25 cm</t>
  </si>
  <si>
    <t>Komunikace</t>
  </si>
  <si>
    <t>564 87-1111.R00</t>
  </si>
  <si>
    <t>Podklad ze štěrkodrti po zhutnění tloušťky 25 cm</t>
  </si>
  <si>
    <t>km 1,690 76 - 1,705 21 (most ev. č. 190-005): 62</t>
  </si>
  <si>
    <t>565 16-1212.R00</t>
  </si>
  <si>
    <t>Podklad z obal kamen.ACP 22+, š.nad 3 m, tl. 9 cm</t>
  </si>
  <si>
    <t>565 31-0011.R00</t>
  </si>
  <si>
    <t>Podklad z asfalt. recyklátu po zhutnění tl.5 cm</t>
  </si>
  <si>
    <t>km 0,170 74 L: 2,5*1</t>
  </si>
  <si>
    <t>km 0,427 89 P: 9*3</t>
  </si>
  <si>
    <t>km 2,680 65 L: 4,5*2</t>
  </si>
  <si>
    <t>km 3,793 22 L: 31*3</t>
  </si>
  <si>
    <t>565 31-0016.R00</t>
  </si>
  <si>
    <t>Podklad z asfalt. recyklátu po zhutnění tl.10 cm</t>
  </si>
  <si>
    <t>km 0,170 74 L: 2,5*1*2</t>
  </si>
  <si>
    <t>km 0,427 89 P: 9*3*2</t>
  </si>
  <si>
    <t>km 2,680 65 L: 4,5*2*2</t>
  </si>
  <si>
    <t>km 3,793 22 L: 31*3*2</t>
  </si>
  <si>
    <t>569 75-1111.R00</t>
  </si>
  <si>
    <t>Zpevnění krajnic kamenivem drceným tl. 15 cm</t>
  </si>
  <si>
    <t>km 0,029 45 - 1,710 91: (1981,5*2)*0,5</t>
  </si>
  <si>
    <t>km 2,558 22 - 4,543 61: (1985*2)*0,5</t>
  </si>
  <si>
    <t>573 11-1112.R00</t>
  </si>
  <si>
    <t>Postřik živičný infiltrační z asfaltu 0,5 kg/m2</t>
  </si>
  <si>
    <t>573 21-1111.R00</t>
  </si>
  <si>
    <t>Postřik živičný spojovací z asfaltu 0,5-0,7 kg/m2</t>
  </si>
  <si>
    <t>573 41-1114.R00</t>
  </si>
  <si>
    <t>Nátěr živičný s posypem, asfaltem sil., 1,5 kg/m2</t>
  </si>
  <si>
    <t>577 13-2111.R00</t>
  </si>
  <si>
    <t>Beton asfalt. ACO 11+ obrusný, š.nad 3 m, tl. 4 cm</t>
  </si>
  <si>
    <t>km 1,664 05 - 1,676 17 (most ev. č. 190-004): 52</t>
  </si>
  <si>
    <t>577 14-2122.R00</t>
  </si>
  <si>
    <t>Beton asfalt. ACL 16+ ložný, š. nad 3 m, tl. 5 cm</t>
  </si>
  <si>
    <t>620 41-3121.R00</t>
  </si>
  <si>
    <t>Pačokování konstrukcí cem. mlékem dvojnásobné</t>
  </si>
  <si>
    <t>km 1,664 05 - 1,676 17: 55</t>
  </si>
  <si>
    <t>km 3,582 74: 5</t>
  </si>
  <si>
    <t>km 3,836 22: 5</t>
  </si>
  <si>
    <t>620 45-1121.R00</t>
  </si>
  <si>
    <t>Omítka cementová stěn zatřená dř.hladítkem, hladká</t>
  </si>
  <si>
    <t>km 1,690 76 - 1,705 21: 125</t>
  </si>
  <si>
    <t>622 90-3111.R00</t>
  </si>
  <si>
    <t>Očištění zdí a valů před opravou, ručně</t>
  </si>
  <si>
    <t>km 0,213 40: 5</t>
  </si>
  <si>
    <t>627 45-2101.R00</t>
  </si>
  <si>
    <t>Spárování maltou MCs zapuštěné rovné, zdí z kamene</t>
  </si>
  <si>
    <t>Doplňující práce na komunikaci</t>
  </si>
  <si>
    <t>912 29-1111.R00</t>
  </si>
  <si>
    <t>Osazení směrového kůlu z plastických hmot</t>
  </si>
  <si>
    <t>sloupky celkem: 65*2 + 29*2</t>
  </si>
  <si>
    <t>914 00-1111.R00</t>
  </si>
  <si>
    <t>Osaz sloupků, montáž svislých dopr.značek</t>
  </si>
  <si>
    <t>km 0,047 09 L: 4</t>
  </si>
  <si>
    <t>km 0,070 00 P: 1</t>
  </si>
  <si>
    <t>km 0,147 43 L: 1</t>
  </si>
  <si>
    <t>km 0,160 67 P: 1</t>
  </si>
  <si>
    <t>km 0,330 69 L: 1</t>
  </si>
  <si>
    <t>km 1,572 30 P: 1</t>
  </si>
  <si>
    <t>km 1,662 62 P: 3</t>
  </si>
  <si>
    <t>km 1,679 28 L: 3</t>
  </si>
  <si>
    <t>km 1,688 82 P: 2</t>
  </si>
  <si>
    <t>km 1,706 81 L: 2</t>
  </si>
  <si>
    <t>km 2,714 32 L: 2</t>
  </si>
  <si>
    <t>km 4,540 00 P: 1</t>
  </si>
  <si>
    <t>km 4,540 00 L: 3</t>
  </si>
  <si>
    <t>914 99-1001.R00</t>
  </si>
  <si>
    <t>Montáž dočasné značky včetně stojanu</t>
  </si>
  <si>
    <t>B 1: 1</t>
  </si>
  <si>
    <t>IS 11c: 1</t>
  </si>
  <si>
    <t>IS 11b: 2</t>
  </si>
  <si>
    <t>IS 11b: 1</t>
  </si>
  <si>
    <t>IS 11c: 2</t>
  </si>
  <si>
    <t>914 99-1002.R00</t>
  </si>
  <si>
    <t>Montáž dočasné značky velkoplošné včetně stojanu</t>
  </si>
  <si>
    <t>Z 2: 2</t>
  </si>
  <si>
    <t>IP 22: 2</t>
  </si>
  <si>
    <t>IP 22: 1</t>
  </si>
  <si>
    <t>914 99-1005.R00</t>
  </si>
  <si>
    <t>M.dočas.světelné signal.(semafor)vč.bat.a seřízení</t>
  </si>
  <si>
    <t>S 7: 1</t>
  </si>
  <si>
    <t>914 99-2005.R00</t>
  </si>
  <si>
    <t>Nájem dočasné světelné signal. (semafor)vč.baterie</t>
  </si>
  <si>
    <t>ks/den</t>
  </si>
  <si>
    <t>cca 60 dní: 2*60</t>
  </si>
  <si>
    <t>914 99-3001.R00</t>
  </si>
  <si>
    <t>Demontáž dočasné značky včetně stojanu</t>
  </si>
  <si>
    <t>914 99-3002.R00</t>
  </si>
  <si>
    <t>Demontáž dočasné velkoplošné značky včetně stojanu</t>
  </si>
  <si>
    <t>914 99-3005.R00</t>
  </si>
  <si>
    <t>Dem.dočasné světelné signal.(semaforu) vč. baterie</t>
  </si>
  <si>
    <t>915 71-1112.R00</t>
  </si>
  <si>
    <t>Vodorovné značení dělících čar š.12 cm silnovrstvé</t>
  </si>
  <si>
    <t>km 0,029 45 - 1,710 91 L: 1981,5</t>
  </si>
  <si>
    <t>km 2,558 22 - 4,543 61 L: 1985</t>
  </si>
  <si>
    <t>km 0,029 45 - 1,582 30 P: 1553</t>
  </si>
  <si>
    <t>km 1,615 71 - 1,710 91 P: 95,5</t>
  </si>
  <si>
    <t>km 2,558 22 - 4,543 61 P: 1985</t>
  </si>
  <si>
    <t>915 71-2112.R00</t>
  </si>
  <si>
    <t>Vodorovné značení vodicích čar š.25 cm silnovrstvé</t>
  </si>
  <si>
    <t>km 1,582 30 - 1,615 71 P: 1,5*11</t>
  </si>
  <si>
    <t>915 71-9111.R00</t>
  </si>
  <si>
    <t>Příplatek za reflexní úpravu dělících čar 12 cm</t>
  </si>
  <si>
    <t>915 71-9211.R00</t>
  </si>
  <si>
    <t>Příplatek za reflex. úpravu vodících proužků 25 cm</t>
  </si>
  <si>
    <t>915 79-1111.R00</t>
  </si>
  <si>
    <t>Předznačení pro značení dělící čáry,vodící proužky</t>
  </si>
  <si>
    <t>km 0,029 45 - 1,710 91 L: 1982</t>
  </si>
  <si>
    <t>km 1,615 71 - 1,710 91 P: 95</t>
  </si>
  <si>
    <t>km 1,582 30 - 1,615 71 P: 33,5</t>
  </si>
  <si>
    <t>919 41-1111.R00</t>
  </si>
  <si>
    <t>Čelo propustku z bet.prostého z trub DN 30-50 cm</t>
  </si>
  <si>
    <t>km 3,836 22: 2</t>
  </si>
  <si>
    <t>919 73-5112.R00</t>
  </si>
  <si>
    <t>Řezání stávajícího živičného krytu tl. 5 - 10 cm</t>
  </si>
  <si>
    <t>ZÚ km 0,029 45: 5,5</t>
  </si>
  <si>
    <t>919 73-1122.R00</t>
  </si>
  <si>
    <t>Zarovnání styčné plochy živičné tl. do 10 cm</t>
  </si>
  <si>
    <t>404-44940.A</t>
  </si>
  <si>
    <t>Značka dopr výstražná A1- A30 900 mm fól2, HIG10le</t>
  </si>
  <si>
    <t>viz položka montáž: 4</t>
  </si>
  <si>
    <t>404-44967.A</t>
  </si>
  <si>
    <t>Značka uprav přednost P1 900  fól2, HIG 10letá</t>
  </si>
  <si>
    <t>404-45023.A</t>
  </si>
  <si>
    <t>Značka doprav zákazová B1-B34 700 fól 1, EG 7letá</t>
  </si>
  <si>
    <t>404-45024.A</t>
  </si>
  <si>
    <t>Značka doprav zákazová B1-B34 700 fól 2, HIG10letá</t>
  </si>
  <si>
    <t>404-45052.A</t>
  </si>
  <si>
    <t>Značka dopr inf IP14a-25b, 1000/1500 fól1, EG7letá</t>
  </si>
  <si>
    <t>404-45070.A</t>
  </si>
  <si>
    <t>Značka dopr inf IS1b,2b,3b 1100/500 fól1, EG7letá</t>
  </si>
  <si>
    <t>404-45073.A</t>
  </si>
  <si>
    <t>Značka dopr inf IS1d,2d,3d 1350/500 fól1, EG7letá</t>
  </si>
  <si>
    <t>404-45092.A</t>
  </si>
  <si>
    <t>Značka dopr inf IS 11b, c,d 700/200 fól1, EG 7letá</t>
  </si>
  <si>
    <t>404-45102.A</t>
  </si>
  <si>
    <t>Značka dopr inf IS 14, 1000/500 fól 1, EG 7letá</t>
  </si>
  <si>
    <t>404-45109.A</t>
  </si>
  <si>
    <t>Značka dopr inf IS 16a-17, 500/300 fól 1, EG 7letá</t>
  </si>
  <si>
    <t>404-45120.A</t>
  </si>
  <si>
    <t>Značka dopr inform IS 19a-d,850/200 fól1,EG 7letá</t>
  </si>
  <si>
    <t>404-45124.A</t>
  </si>
  <si>
    <t>Značka dopr inform IS 21a-c,300/200 fól1,EG 7 letá</t>
  </si>
  <si>
    <t>404-45141.A</t>
  </si>
  <si>
    <t>Značka dopr dodat E1,2a,b 500/500 fól 1, EG 7letá</t>
  </si>
  <si>
    <t>404-45149.A</t>
  </si>
  <si>
    <t>Značka dopr dodat E3a,b,4,5 500/150 fól 1, EG7letá</t>
  </si>
  <si>
    <t>404-45161.A</t>
  </si>
  <si>
    <t>Značka dopr dodat E 9,12 500/500 fól 1, EG 7 letá</t>
  </si>
  <si>
    <t>404-45174.X</t>
  </si>
  <si>
    <t>Značka dopr zařízení Z2 2000/250 fól 1, EG 7 letá</t>
  </si>
  <si>
    <t>404-45920</t>
  </si>
  <si>
    <t>Stojan k silničním dopravním značkám jednoduchý</t>
  </si>
  <si>
    <t>404-45921</t>
  </si>
  <si>
    <t>Stojan k silničním dopravním značkám dvojitý</t>
  </si>
  <si>
    <t>404-45961</t>
  </si>
  <si>
    <t>Sloupek Al 60/5 hladký drážkový</t>
  </si>
  <si>
    <t>sloupků celkem: 13*3</t>
  </si>
  <si>
    <t>404-45962.A</t>
  </si>
  <si>
    <t>Dopravní příslušenství, patka AL 4 ks kot šroubů</t>
  </si>
  <si>
    <t>404-45967.A</t>
  </si>
  <si>
    <t>Dopravní příslušenství, krytka plastová vrchní 12</t>
  </si>
  <si>
    <t>404-45968.A</t>
  </si>
  <si>
    <t>Dopravní příslušenství, krytka plastová spodní 27</t>
  </si>
  <si>
    <t>404-50116</t>
  </si>
  <si>
    <t>Dopravní příslušenství, sloupek pozink. 40x40 mm červenobílý polep sloupku</t>
  </si>
  <si>
    <t>bm</t>
  </si>
  <si>
    <t>18*1</t>
  </si>
  <si>
    <t>8*1</t>
  </si>
  <si>
    <t>6*2,5</t>
  </si>
  <si>
    <t>562-88940</t>
  </si>
  <si>
    <t>Silniční směrový sloupek 1200 mm</t>
  </si>
  <si>
    <t>938 90-2103.R00</t>
  </si>
  <si>
    <t>Čištění příkopů š. do 40 cm, objem do 0,50 m3/m</t>
  </si>
  <si>
    <t>příkopy celkem: 3650</t>
  </si>
  <si>
    <t>938 90-9311.R00</t>
  </si>
  <si>
    <t>Odstranění nánosu z povrchu podkladu živice/beton</t>
  </si>
  <si>
    <t>km 0,029 45 - 1,664 05: 8485*2</t>
  </si>
  <si>
    <t>km 1,664 05 - 1,676 17: 52*2</t>
  </si>
  <si>
    <t>km 1,676 17 - 1,690 76: 61*2</t>
  </si>
  <si>
    <t>km 1,690 76 - 1,705 21: 62*2</t>
  </si>
  <si>
    <t>km 1,705 21 - 1,710 91: 27*2</t>
  </si>
  <si>
    <t>km 2,558 22 - 4,543 61: 10029*2</t>
  </si>
  <si>
    <t>km 1,598 62 P (MK směr Sruby): 140*2</t>
  </si>
  <si>
    <t>938 90-9611.R00</t>
  </si>
  <si>
    <t>Odstranění nánosu na krajnicích tl. do 10 cm</t>
  </si>
  <si>
    <t>krajnice celkem: (1681,5+1985)*2*0,5</t>
  </si>
  <si>
    <t>Bourání konstrukcí</t>
  </si>
  <si>
    <t>962 05-2211.R00</t>
  </si>
  <si>
    <t>Bourání zdiva železobetonového nadzákladového</t>
  </si>
  <si>
    <t>km 3,582 74: 2*0,5*0,1*2</t>
  </si>
  <si>
    <t>963 01-1111.R00</t>
  </si>
  <si>
    <t>Demontáž základových ŽB desek hmotnosti do 5 t</t>
  </si>
  <si>
    <t>demontáž římsovek: 5+5</t>
  </si>
  <si>
    <t>966 00-5211.R00</t>
  </si>
  <si>
    <t>Rozebrání silnič. zábradlí, sloupky do říms/desek</t>
  </si>
  <si>
    <t>966 00-6132.R00</t>
  </si>
  <si>
    <t>Odstranění doprav.značek se sloupky, s bet.patkami</t>
  </si>
  <si>
    <t>km 0,047 09 L: 1</t>
  </si>
  <si>
    <t>km 1,662 62 P: 1</t>
  </si>
  <si>
    <t>km 1,679 28 L: 1</t>
  </si>
  <si>
    <t>km 1,688 82 P: 1</t>
  </si>
  <si>
    <t>km 1,706 81 L: 1</t>
  </si>
  <si>
    <t>km 2,714 32 L: 1</t>
  </si>
  <si>
    <t>km 4,513 84 L: 1</t>
  </si>
  <si>
    <t>km 4,540 00 L: 1</t>
  </si>
  <si>
    <t>966 00-6133.R00</t>
  </si>
  <si>
    <t>Odstranění doprav. značek, směrové kůly</t>
  </si>
  <si>
    <t>směrové sloupky v trase: 188</t>
  </si>
  <si>
    <t>966 00-6211.R00</t>
  </si>
  <si>
    <t>Odstranění doprav. značek ze sloupů nebo konzolí</t>
  </si>
  <si>
    <t>km 4,513 84 L: 2</t>
  </si>
  <si>
    <t>967 04-3111.R00</t>
  </si>
  <si>
    <t>Odsekání vrstvy betonu na konstrukci tl. do 15 cm</t>
  </si>
  <si>
    <t>Prorážení otvorů</t>
  </si>
  <si>
    <t>979 08-2213.R00</t>
  </si>
  <si>
    <t>Vodorovná doprava suti po suchu do 1 km</t>
  </si>
  <si>
    <t>živičný kryt: 78</t>
  </si>
  <si>
    <t>podklad: 15</t>
  </si>
  <si>
    <t>mat. z krajnic: 462</t>
  </si>
  <si>
    <t>beton: 16,5</t>
  </si>
  <si>
    <t>železobeton: 0,5</t>
  </si>
  <si>
    <t>979 08-2219.R00</t>
  </si>
  <si>
    <t>Příplatek za dopravu suti po suchu za další 1 km</t>
  </si>
  <si>
    <t>živičný kryt do 45-ti km: 44*78</t>
  </si>
  <si>
    <t>podklad, mat. z krajnic do 44 km: 43*(15+462)</t>
  </si>
  <si>
    <t>beton, železobeton do 33 km: 32*(16,5+0,5)</t>
  </si>
  <si>
    <t>979 08-4216.R00</t>
  </si>
  <si>
    <t>Vodorovná doprava vybour. hmot po suchu do 5 km</t>
  </si>
  <si>
    <t>přechodné DZ: 3</t>
  </si>
  <si>
    <t>svislé DZ: 8</t>
  </si>
  <si>
    <t>zábradlí: 0,5</t>
  </si>
  <si>
    <t>prefabrik. římsovky: 35</t>
  </si>
  <si>
    <t>979 08-4219.R00</t>
  </si>
  <si>
    <t>Příplatek k dopravě vybour.hmot za dalších 5 km</t>
  </si>
  <si>
    <t>svislé DZ do 25 km: 24*(3+8)</t>
  </si>
  <si>
    <t>zábradlí do 25 km: 24*0,5</t>
  </si>
  <si>
    <t>římsovky do 25 km: 24*35</t>
  </si>
  <si>
    <t>979 09-3111.R00</t>
  </si>
  <si>
    <t>Uložení suti na skládku bez zhutnění</t>
  </si>
  <si>
    <t>živice: 78</t>
  </si>
  <si>
    <t>979 99-0103.R00</t>
  </si>
  <si>
    <t>Poplatek za skládku suti - beton</t>
  </si>
  <si>
    <t>celkem: 16,5</t>
  </si>
  <si>
    <t>979 99-0108.R00</t>
  </si>
  <si>
    <t>Poplatek za skládku suti - železobeton</t>
  </si>
  <si>
    <t>celkem: 0,5</t>
  </si>
  <si>
    <t>979 99-0112.R00</t>
  </si>
  <si>
    <t>Poplatek za skládku suti - obalovaný asfalt</t>
  </si>
  <si>
    <t>živice celkem: 78</t>
  </si>
  <si>
    <t>979 99-9999.R00</t>
  </si>
  <si>
    <t>Poplatek za skladku - zemina + kamení</t>
  </si>
  <si>
    <t>materiál z krajnic: 462</t>
  </si>
  <si>
    <t>Staveništní přesun hmot</t>
  </si>
  <si>
    <t>998 22-5311.R00</t>
  </si>
  <si>
    <t>Přesun hmot, oprava komunikací, kryt živič. a bet.</t>
  </si>
  <si>
    <t xml:space="preserve">   1. Zemní práce: 0,000</t>
  </si>
  <si>
    <t xml:space="preserve">   2. Základy, zvláštní zakládání: 0,001</t>
  </si>
  <si>
    <t xml:space="preserve">   3. Svislé a kompletní konstrukce: 20,785</t>
  </si>
  <si>
    <t xml:space="preserve">   4. Vodorovné konstrukce: 37,799</t>
  </si>
  <si>
    <t xml:space="preserve">   5. Komunikace: 5836,265</t>
  </si>
  <si>
    <t xml:space="preserve"> 62. Úpravy povrchů vnější: 8,277</t>
  </si>
  <si>
    <t xml:space="preserve"> 91. Doplňující práce na komunikaci: 60,929</t>
  </si>
  <si>
    <t xml:space="preserve"> 93. Dokončovací práce inž. staveb: 0,000</t>
  </si>
  <si>
    <t xml:space="preserve"> 96. Bourání konstrukcí: 0,003</t>
  </si>
  <si>
    <t xml:space="preserve"> 97. Prorážrní otvorů: 0,000</t>
  </si>
  <si>
    <t>711. Izolace proti vodě: 0,378</t>
  </si>
  <si>
    <t>764. Konstrukce klempířské: 0,064</t>
  </si>
  <si>
    <t>767. Konstrukce zámečnické: 0,003</t>
  </si>
  <si>
    <t>783. Nátěry: 0,002</t>
  </si>
  <si>
    <t>998 22-5394.R00</t>
  </si>
  <si>
    <t>Přesun hmot, oprava komunikací, příplatek do 5 km</t>
  </si>
  <si>
    <t xml:space="preserve"> 97. Prorážení otvorů: 0,000</t>
  </si>
  <si>
    <t>767. Konstrukce záměčnické: 0,003</t>
  </si>
  <si>
    <t>Izolace proti vodě</t>
  </si>
  <si>
    <t>711 31-1001.R00</t>
  </si>
  <si>
    <t>Izolace mostovek za studena nátěrem ALP</t>
  </si>
  <si>
    <t>km 1,690 76 - 1,705 21: 71</t>
  </si>
  <si>
    <t>711 34-1564.R00</t>
  </si>
  <si>
    <t>Izolace mostovek pásy přitavením NAIP</t>
  </si>
  <si>
    <t>111-63111</t>
  </si>
  <si>
    <t>Lak asfaltový izolační ALP-PENETRAL, sud</t>
  </si>
  <si>
    <t>kg</t>
  </si>
  <si>
    <t>71*0,5</t>
  </si>
  <si>
    <t>628-33159</t>
  </si>
  <si>
    <t>Pás asfaltovaný těžký Sklobit 40 mineral G 200 S40</t>
  </si>
  <si>
    <t>Konstrukce klempířské</t>
  </si>
  <si>
    <t>764 53-0291.R00</t>
  </si>
  <si>
    <t>Montáž oplechování zdí z Cu plechu</t>
  </si>
  <si>
    <t>196-20550</t>
  </si>
  <si>
    <t>Plech měděný E Cu</t>
  </si>
  <si>
    <t>Konstrukce zámečnické</t>
  </si>
  <si>
    <t>767 58-5103.R00</t>
  </si>
  <si>
    <t>Montáž pomocných konstrukcí-přistřelením</t>
  </si>
  <si>
    <t>km 1,690 76 - 1,705 21: 66</t>
  </si>
  <si>
    <t>Nátěry</t>
  </si>
  <si>
    <t>783 20-1811.R00</t>
  </si>
  <si>
    <t>Odstranění nátěrů z kovových konstrukcí oškrábáním</t>
  </si>
  <si>
    <t>km 1,664 05 - 1,676 17: 3+3</t>
  </si>
  <si>
    <t>783 22-4900.R00</t>
  </si>
  <si>
    <t>Údržba, nátěr syntetický kov. konstr.1x + 1x email</t>
  </si>
  <si>
    <t>Bude určen ve výběrovém řízení</t>
  </si>
  <si>
    <t>SÚS Plzeňského kraje, p.o.</t>
  </si>
  <si>
    <t>Základy, zvláštní zakládání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</si>
  <si>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</si>
  <si>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</si>
  <si>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</si>
  <si>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</si>
  <si>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</si>
  <si>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</si>
  <si>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</si>
  <si>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</si>
  <si>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</si>
  <si>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</si>
  <si>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</si>
  <si>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</si>
  <si>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</si>
  <si>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</si>
  <si>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</si>
  <si>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</si>
  <si>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</si>
  <si>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</si>
  <si>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</si>
  <si>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</si>
  <si>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</si>
  <si>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</si>
  <si>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</si>
  <si>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</si>
  <si>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</si>
  <si>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</si>
  <si>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</si>
  <si>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</si>
  <si>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</si>
  <si>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</si>
  <si>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</si>
  <si>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</si>
  <si>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</si>
  <si>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</si>
  <si>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</si>
  <si>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</si>
  <si>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</si>
  <si>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</si>
  <si>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</si>
  <si>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</si>
  <si>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</si>
  <si>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</si>
  <si>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</si>
  <si>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</si>
  <si>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</si>
  <si>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</si>
  <si>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</si>
  <si>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</si>
  <si>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</si>
  <si>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</si>
  <si>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62.</t>
  </si>
  <si>
    <t>Úpravy povrchů vnější</t>
  </si>
  <si>
    <t>51.</t>
  </si>
  <si>
    <t>52.</t>
  </si>
  <si>
    <t>53.</t>
  </si>
  <si>
    <t>54.</t>
  </si>
  <si>
    <t>91.</t>
  </si>
  <si>
    <t>55.</t>
  </si>
  <si>
    <t>56.</t>
  </si>
  <si>
    <t>57.</t>
  </si>
  <si>
    <t>58.</t>
  </si>
  <si>
    <t>59.</t>
  </si>
  <si>
    <t>60.</t>
  </si>
  <si>
    <t>61.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</si>
  <si>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</si>
  <si>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</si>
  <si>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</si>
  <si>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</si>
  <si>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</si>
  <si>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</si>
  <si>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</si>
  <si>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</si>
  <si>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</si>
  <si>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</si>
  <si>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</si>
  <si>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</si>
  <si>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</si>
  <si>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</si>
  <si>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</si>
  <si>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</si>
  <si>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</si>
  <si>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</si>
  <si>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</si>
  <si>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</si>
  <si>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</si>
  <si>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</si>
  <si>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</si>
  <si>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</si>
  <si>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</si>
  <si>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</si>
  <si>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</si>
  <si>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</si>
  <si>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</si>
  <si>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</si>
  <si>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</si>
  <si>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</si>
  <si>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</si>
  <si>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</si>
  <si>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</si>
  <si>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</si>
  <si>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</si>
  <si>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</si>
  <si>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</si>
  <si>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</si>
  <si>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</si>
  <si>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</si>
  <si>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</si>
  <si>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</si>
  <si>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</si>
  <si>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</si>
  <si>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</si>
  <si>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</si>
  <si>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</si>
  <si>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</si>
  <si>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</si>
  <si>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</si>
  <si>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</si>
  <si>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711.</t>
  </si>
  <si>
    <t>117.</t>
  </si>
  <si>
    <t>118.</t>
  </si>
  <si>
    <t>119.</t>
  </si>
  <si>
    <t>120.</t>
  </si>
  <si>
    <t>764.</t>
  </si>
  <si>
    <t>121.</t>
  </si>
  <si>
    <t>122.</t>
  </si>
  <si>
    <t>767.</t>
  </si>
  <si>
    <t>123.</t>
  </si>
  <si>
    <t>783.</t>
  </si>
  <si>
    <t>124.</t>
  </si>
  <si>
    <t>125.</t>
  </si>
  <si>
    <t>Dokončovací práce inž. staveb</t>
  </si>
  <si>
    <t>(most ev. č. 190-005)</t>
  </si>
  <si>
    <t>v tl. 90 mm</t>
  </si>
  <si>
    <t>KŘIŽOVATKY</t>
  </si>
  <si>
    <t>SJEZDY (zpevněné asfaltobetonem)</t>
  </si>
  <si>
    <t>stáv. propustek v trase</t>
  </si>
  <si>
    <t>v místech nové zádlažby sil. příkopů, v tl. 0,2 m</t>
  </si>
  <si>
    <t>pro novou konstrukci sjezdů, v tl. 0,2 m</t>
  </si>
  <si>
    <t>SJEZDY</t>
  </si>
  <si>
    <t>viz položka odkopávky</t>
  </si>
  <si>
    <t>viz položka hloubení rýh</t>
  </si>
  <si>
    <t>pro lem. prahy odláždění</t>
  </si>
  <si>
    <t>PROPUSTKY</t>
  </si>
  <si>
    <t>odvoz výkopku na skládku (skládka Lazce)</t>
  </si>
  <si>
    <t>odvoz na skládku Lazce</t>
  </si>
  <si>
    <t>odvoz va skládku Lazce</t>
  </si>
  <si>
    <t>RS CA (na místě) - dle TP 208</t>
  </si>
  <si>
    <t>most ev. č. 190-005</t>
  </si>
  <si>
    <t>vč. případného bednění a odbednění</t>
  </si>
  <si>
    <t>(oprava poškozených opěr)</t>
  </si>
  <si>
    <t>viz položka zřízení</t>
  </si>
  <si>
    <t>stáv. propustky v trase</t>
  </si>
  <si>
    <t>viz položka osazení</t>
  </si>
  <si>
    <t>(viz výkaz výztuže)</t>
  </si>
  <si>
    <t>most ev. 190-005</t>
  </si>
  <si>
    <t>zpevnění vtoku a výtoku stáv. propustků</t>
  </si>
  <si>
    <t>lemování nové zádlažby stáv. propustků</t>
  </si>
  <si>
    <t>v předepsaném spádu 3 %, v prům. tl. 10 cm</t>
  </si>
  <si>
    <t>ochranná vrstva izolace</t>
  </si>
  <si>
    <t>(plocha viz mostní list)</t>
  </si>
  <si>
    <t xml:space="preserve">v místě styku nového a stáv. asfaltobet. krytu </t>
  </si>
  <si>
    <t>s rozprostřením a zhutněním</t>
  </si>
  <si>
    <t>s rozprostřením a zhutněním, v tl. 0,25 m</t>
  </si>
  <si>
    <t>SJEZDY (nezpevněné)</t>
  </si>
  <si>
    <t>prům. šířka krajnice 0,5 m</t>
  </si>
  <si>
    <t>v množství 0,25 kg/m2</t>
  </si>
  <si>
    <t>v množství 0,50 kg/m2</t>
  </si>
  <si>
    <t>dvouvrstvý, s posypem kameniva a zaválcováním</t>
  </si>
  <si>
    <t>frakce 4/8</t>
  </si>
  <si>
    <t>frakce 8/11</t>
  </si>
  <si>
    <t>most ev. č. 190-004</t>
  </si>
  <si>
    <t>propustky</t>
  </si>
  <si>
    <t>stáv. čela propustku</t>
  </si>
  <si>
    <t>v celé trase komunikace (vzdálenost dle ČSN)</t>
  </si>
  <si>
    <t>výměna stáv. svislého DZ v trase</t>
  </si>
  <si>
    <t>(IS 3b + IS 3d + IS 19c + IS 21a)</t>
  </si>
  <si>
    <t>(IS 16d)</t>
  </si>
  <si>
    <t>(P 1)</t>
  </si>
  <si>
    <t>(A 1b)</t>
  </si>
  <si>
    <t>(A 1a)</t>
  </si>
  <si>
    <t>(B 13 + E 5 + ozn. mostu)</t>
  </si>
  <si>
    <t>(B 13 + ozn. mostu)</t>
  </si>
  <si>
    <t>(A 2b + E1)</t>
  </si>
  <si>
    <t>(IS 14)</t>
  </si>
  <si>
    <t>(IS 14 + A 22 + E 12)</t>
  </si>
  <si>
    <t>viz příloha PD - "Dopravně-inženýrské opatření"</t>
  </si>
  <si>
    <t>KŘIŽOVATKA č. 1</t>
  </si>
  <si>
    <t>KŘIŽOVATKA č. 2</t>
  </si>
  <si>
    <t>KŘIŽOVATKA č. 3</t>
  </si>
  <si>
    <t>KŘIŽOVATKA č. 4</t>
  </si>
  <si>
    <t>KŘIŽOVATKA č. 5</t>
  </si>
  <si>
    <t>KŘIŽOVATKA č. 6</t>
  </si>
  <si>
    <t>KŘIŽOVATKA č. 7</t>
  </si>
  <si>
    <t>KŘIŽOVATKA č. 8</t>
  </si>
  <si>
    <t>KŘIŽOVATKA č. 9</t>
  </si>
  <si>
    <t>KŘIŽOVATKA č. 10</t>
  </si>
  <si>
    <t>po dobu stavby</t>
  </si>
  <si>
    <t>viz položka montáž</t>
  </si>
  <si>
    <t>viz příloha PD - "Vodorovné dopravní značení"</t>
  </si>
  <si>
    <t>značka č. "V 4"</t>
  </si>
  <si>
    <t>značka č. "V 2b" (1,5/1,5) - bez mezer</t>
  </si>
  <si>
    <t>viz položka značení (bez mezer)</t>
  </si>
  <si>
    <t>viz položky značení (vč. mezer)</t>
  </si>
  <si>
    <t>značka č. "V 4" (0,125)</t>
  </si>
  <si>
    <t>značka č. "V 2b" (1,5/1,5/0,25)</t>
  </si>
  <si>
    <t>v místě napojení na stáv. asfaltobet. kryt</t>
  </si>
  <si>
    <t>(A 1b, A 1a, A 2b, A 22)</t>
  </si>
  <si>
    <t>viz předchozí položka</t>
  </si>
  <si>
    <t>viz položky montáž</t>
  </si>
  <si>
    <t>stáv. sil. příkopy podél sil. II/190</t>
  </si>
  <si>
    <t xml:space="preserve">před zahájením rekonstrukce a před provedením VDZ </t>
  </si>
  <si>
    <t>v celé délce rekonstrukce, prům. šířka krajnice 0,5 m</t>
  </si>
  <si>
    <t>km 0,029 45 - 1,710 91: dl. 1681,5 m</t>
  </si>
  <si>
    <t>km 2,558 22 - 4,543 61: dl. 1985 m</t>
  </si>
  <si>
    <t>stáv. propustek v trase (římsy)</t>
  </si>
  <si>
    <t>(A 2b + E 1)</t>
  </si>
  <si>
    <t>(A 7a + E 4)</t>
  </si>
  <si>
    <t>(odvoz do recyklačního centra)</t>
  </si>
  <si>
    <t>(odvoz na skládku Lazce)</t>
  </si>
  <si>
    <t>(odvoz na skládku stav. sutí)</t>
  </si>
  <si>
    <t>materiál ze stavby</t>
  </si>
  <si>
    <t>na skládku investora (středisko Domažlice)</t>
  </si>
  <si>
    <t>(vč. přesahů)</t>
  </si>
  <si>
    <t>stáv. zábradlí</t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</si>
  <si>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</si>
  <si>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0"/>
      </rPr>
      <t>3</t>
    </r>
  </si>
  <si>
    <t>CELKEM OBJEKT</t>
  </si>
  <si>
    <t>Ing. Jaroslav Rojt</t>
  </si>
  <si>
    <t>Projekční kancelář Rojt</t>
  </si>
  <si>
    <t>KRYCÍ LIST</t>
  </si>
  <si>
    <r>
      <t xml:space="preserve">JKSO : </t>
    </r>
    <r>
      <rPr>
        <b/>
        <sz val="10"/>
        <rFont val="Arial CE"/>
        <family val="0"/>
      </rPr>
      <t>822 23 76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</si>
</sst>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\ &quot;Kč&quot;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color indexed="12"/>
      <name val="Arial CE"/>
      <family val="2"/>
    </font>
    <font>
      <sz val="10"/>
      <color indexed="9"/>
      <name val="Arial CE"/>
      <family val="0"/>
    </font>
    <font>
      <i/>
      <sz val="8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70" fontId="0" fillId="0" borderId="25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70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6" fillId="0" borderId="0" xfId="46" applyFont="1" applyAlignment="1">
      <alignment horizontal="centerContinuous"/>
      <protection/>
    </xf>
    <xf numFmtId="0" fontId="27" fillId="0" borderId="0" xfId="46" applyFont="1" applyAlignment="1">
      <alignment horizontal="centerContinuous"/>
      <protection/>
    </xf>
    <xf numFmtId="0" fontId="27" fillId="0" borderId="0" xfId="46" applyFont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49" fontId="1" fillId="0" borderId="52" xfId="46" applyNumberFormat="1" applyFont="1" applyFill="1" applyBorder="1" applyAlignment="1">
      <alignment horizontal="left"/>
      <protection/>
    </xf>
    <xf numFmtId="0" fontId="0" fillId="0" borderId="52" xfId="46" applyFill="1" applyBorder="1" applyAlignment="1">
      <alignment horizontal="center"/>
      <protection/>
    </xf>
    <xf numFmtId="0" fontId="0" fillId="0" borderId="52" xfId="46" applyNumberFormat="1" applyFill="1" applyBorder="1" applyAlignment="1">
      <alignment horizontal="right"/>
      <protection/>
    </xf>
    <xf numFmtId="49" fontId="0" fillId="0" borderId="52" xfId="46" applyNumberFormat="1" applyFont="1" applyFill="1" applyBorder="1" applyAlignment="1">
      <alignment horizontal="center" shrinkToFit="1"/>
      <protection/>
    </xf>
    <xf numFmtId="4" fontId="0" fillId="0" borderId="52" xfId="46" applyNumberFormat="1" applyFont="1" applyFill="1" applyBorder="1" applyAlignment="1">
      <alignment horizontal="right"/>
      <protection/>
    </xf>
    <xf numFmtId="169" fontId="0" fillId="0" borderId="52" xfId="46" applyNumberFormat="1" applyFont="1" applyFill="1" applyBorder="1">
      <alignment/>
      <protection/>
    </xf>
    <xf numFmtId="49" fontId="25" fillId="0" borderId="52" xfId="46" applyNumberFormat="1" applyFont="1" applyFill="1" applyBorder="1" applyAlignment="1">
      <alignment horizontal="left"/>
      <protection/>
    </xf>
    <xf numFmtId="4" fontId="28" fillId="0" borderId="52" xfId="46" applyNumberFormat="1" applyFont="1" applyFill="1" applyBorder="1" applyAlignment="1">
      <alignment horizontal="right" wrapText="1"/>
      <protection/>
    </xf>
    <xf numFmtId="0" fontId="0" fillId="0" borderId="52" xfId="46" applyFill="1" applyBorder="1">
      <alignment/>
      <protection/>
    </xf>
    <xf numFmtId="0" fontId="29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24" fillId="0" borderId="52" xfId="46" applyNumberFormat="1" applyFont="1" applyFill="1" applyBorder="1">
      <alignment/>
      <protection/>
    </xf>
    <xf numFmtId="0" fontId="0" fillId="0" borderId="0" xfId="0" applyFill="1" applyAlignment="1">
      <alignment horizontal="left" wrapText="1"/>
    </xf>
    <xf numFmtId="49" fontId="3" fillId="0" borderId="52" xfId="46" applyNumberFormat="1" applyFont="1" applyFill="1" applyBorder="1" applyAlignment="1">
      <alignment horizontal="left"/>
      <protection/>
    </xf>
    <xf numFmtId="4" fontId="0" fillId="0" borderId="52" xfId="46" applyNumberFormat="1" applyFill="1" applyBorder="1" applyAlignment="1">
      <alignment horizontal="right"/>
      <protection/>
    </xf>
    <xf numFmtId="0" fontId="0" fillId="0" borderId="54" xfId="46" applyBorder="1">
      <alignment/>
      <protection/>
    </xf>
    <xf numFmtId="0" fontId="21" fillId="0" borderId="49" xfId="46" applyFont="1" applyBorder="1" applyAlignment="1">
      <alignment horizontal="left" vertical="center" indent="1"/>
      <protection/>
    </xf>
    <xf numFmtId="0" fontId="21" fillId="0" borderId="51" xfId="46" applyFont="1" applyBorder="1" applyAlignment="1">
      <alignment horizontal="left" vertical="center" indent="1"/>
      <protection/>
    </xf>
    <xf numFmtId="49" fontId="1" fillId="0" borderId="55" xfId="46" applyNumberFormat="1" applyFont="1" applyFill="1" applyBorder="1" applyAlignment="1">
      <alignment horizontal="center" vertical="center"/>
      <protection/>
    </xf>
    <xf numFmtId="0" fontId="1" fillId="0" borderId="56" xfId="46" applyFont="1" applyFill="1" applyBorder="1" applyAlignment="1">
      <alignment horizontal="center" vertical="center"/>
      <protection/>
    </xf>
    <xf numFmtId="0" fontId="1" fillId="0" borderId="56" xfId="46" applyNumberFormat="1" applyFont="1" applyFill="1" applyBorder="1" applyAlignment="1">
      <alignment horizontal="center" vertical="center"/>
      <protection/>
    </xf>
    <xf numFmtId="0" fontId="1" fillId="0" borderId="57" xfId="46" applyFont="1" applyFill="1" applyBorder="1" applyAlignment="1">
      <alignment horizontal="center" vertical="center"/>
      <protection/>
    </xf>
    <xf numFmtId="0" fontId="1" fillId="0" borderId="58" xfId="46" applyFont="1" applyFill="1" applyBorder="1" applyAlignment="1">
      <alignment horizontal="center" vertical="center"/>
      <protection/>
    </xf>
    <xf numFmtId="0" fontId="0" fillId="0" borderId="59" xfId="46" applyFill="1" applyBorder="1" applyAlignment="1">
      <alignment horizontal="center" vertical="center"/>
      <protection/>
    </xf>
    <xf numFmtId="4" fontId="0" fillId="0" borderId="59" xfId="46" applyNumberFormat="1" applyFill="1" applyBorder="1" applyAlignment="1">
      <alignment horizontal="right" vertical="center"/>
      <protection/>
    </xf>
    <xf numFmtId="0" fontId="1" fillId="0" borderId="59" xfId="46" applyFont="1" applyFill="1" applyBorder="1" applyAlignment="1">
      <alignment vertical="center"/>
      <protection/>
    </xf>
    <xf numFmtId="169" fontId="1" fillId="0" borderId="59" xfId="46" applyNumberFormat="1" applyFont="1" applyFill="1" applyBorder="1" applyAlignment="1">
      <alignment vertical="center"/>
      <protection/>
    </xf>
    <xf numFmtId="0" fontId="1" fillId="0" borderId="52" xfId="46" applyFont="1" applyFill="1" applyBorder="1">
      <alignment/>
      <protection/>
    </xf>
    <xf numFmtId="169" fontId="1" fillId="0" borderId="52" xfId="46" applyNumberFormat="1" applyFont="1" applyFill="1" applyBorder="1">
      <alignment/>
      <protection/>
    </xf>
    <xf numFmtId="0" fontId="34" fillId="0" borderId="60" xfId="46" applyFont="1" applyFill="1" applyBorder="1" applyAlignment="1">
      <alignment horizontal="center"/>
      <protection/>
    </xf>
    <xf numFmtId="0" fontId="34" fillId="0" borderId="60" xfId="46" applyNumberFormat="1" applyFont="1" applyFill="1" applyBorder="1" applyAlignment="1">
      <alignment horizontal="right"/>
      <protection/>
    </xf>
    <xf numFmtId="0" fontId="34" fillId="0" borderId="60" xfId="46" applyNumberFormat="1" applyFont="1" applyFill="1" applyBorder="1" applyAlignment="1">
      <alignment/>
      <protection/>
    </xf>
    <xf numFmtId="4" fontId="0" fillId="0" borderId="52" xfId="46" applyNumberFormat="1" applyFont="1" applyFill="1" applyBorder="1" applyAlignment="1">
      <alignment horizontal="right" vertical="top"/>
      <protection/>
    </xf>
    <xf numFmtId="169" fontId="0" fillId="0" borderId="52" xfId="46" applyNumberFormat="1" applyFont="1" applyFill="1" applyBorder="1" applyAlignment="1">
      <alignment vertical="top"/>
      <protection/>
    </xf>
    <xf numFmtId="0" fontId="34" fillId="0" borderId="61" xfId="46" applyFont="1" applyFill="1" applyBorder="1" applyAlignment="1">
      <alignment horizontal="center"/>
      <protection/>
    </xf>
    <xf numFmtId="0" fontId="34" fillId="0" borderId="61" xfId="46" applyNumberFormat="1" applyFont="1" applyFill="1" applyBorder="1" applyAlignment="1">
      <alignment horizontal="right"/>
      <protection/>
    </xf>
    <xf numFmtId="0" fontId="34" fillId="0" borderId="61" xfId="46" applyNumberFormat="1" applyFont="1" applyFill="1" applyBorder="1">
      <alignment/>
      <protection/>
    </xf>
    <xf numFmtId="49" fontId="0" fillId="0" borderId="16" xfId="46" applyNumberFormat="1" applyFont="1" applyFill="1" applyBorder="1" applyAlignment="1">
      <alignment horizontal="center" shrinkToFit="1"/>
      <protection/>
    </xf>
    <xf numFmtId="0" fontId="0" fillId="0" borderId="46" xfId="46" applyFill="1" applyBorder="1" applyAlignment="1">
      <alignment horizontal="center" vertical="center"/>
      <protection/>
    </xf>
    <xf numFmtId="49" fontId="0" fillId="0" borderId="16" xfId="46" applyNumberFormat="1" applyFont="1" applyFill="1" applyBorder="1" applyAlignment="1">
      <alignment horizontal="center" vertical="top" shrinkToFit="1"/>
      <protection/>
    </xf>
    <xf numFmtId="0" fontId="33" fillId="0" borderId="60" xfId="46" applyFont="1" applyFill="1" applyBorder="1" applyAlignment="1">
      <alignment horizontal="left" indent="1"/>
      <protection/>
    </xf>
    <xf numFmtId="0" fontId="1" fillId="0" borderId="52" xfId="46" applyFont="1" applyFill="1" applyBorder="1" applyAlignment="1">
      <alignment horizontal="left" indent="1"/>
      <protection/>
    </xf>
    <xf numFmtId="0" fontId="0" fillId="0" borderId="52" xfId="46" applyFont="1" applyFill="1" applyBorder="1" applyAlignment="1">
      <alignment horizontal="left" wrapText="1" indent="1"/>
      <protection/>
    </xf>
    <xf numFmtId="0" fontId="28" fillId="0" borderId="52" xfId="46" applyFont="1" applyFill="1" applyBorder="1" applyAlignment="1">
      <alignment horizontal="left" wrapText="1" indent="1"/>
      <protection/>
    </xf>
    <xf numFmtId="0" fontId="3" fillId="0" borderId="59" xfId="46" applyFont="1" applyFill="1" applyBorder="1" applyAlignment="1">
      <alignment horizontal="left" vertical="center" indent="1"/>
      <protection/>
    </xf>
    <xf numFmtId="0" fontId="3" fillId="0" borderId="52" xfId="46" applyFont="1" applyFill="1" applyBorder="1" applyAlignment="1">
      <alignment horizontal="left" indent="1"/>
      <protection/>
    </xf>
    <xf numFmtId="0" fontId="33" fillId="0" borderId="61" xfId="46" applyFont="1" applyFill="1" applyBorder="1" applyAlignment="1">
      <alignment horizontal="left" indent="1"/>
      <protection/>
    </xf>
    <xf numFmtId="0" fontId="28" fillId="0" borderId="61" xfId="46" applyFont="1" applyFill="1" applyBorder="1" applyAlignment="1">
      <alignment horizontal="left" wrapText="1" indent="1"/>
      <protection/>
    </xf>
    <xf numFmtId="0" fontId="0" fillId="0" borderId="52" xfId="46" applyFont="1" applyFill="1" applyBorder="1" applyAlignment="1">
      <alignment horizontal="left" vertical="top" wrapText="1" indent="1"/>
      <protection/>
    </xf>
    <xf numFmtId="0" fontId="28" fillId="0" borderId="52" xfId="46" applyFont="1" applyFill="1" applyBorder="1" applyAlignment="1">
      <alignment horizontal="left" wrapText="1" indent="2"/>
      <protection/>
    </xf>
    <xf numFmtId="0" fontId="28" fillId="0" borderId="61" xfId="46" applyFont="1" applyFill="1" applyBorder="1" applyAlignment="1">
      <alignment horizontal="left" wrapText="1" indent="2"/>
      <protection/>
    </xf>
    <xf numFmtId="49" fontId="33" fillId="0" borderId="60" xfId="46" applyNumberFormat="1" applyFont="1" applyFill="1" applyBorder="1" applyAlignment="1">
      <alignment horizontal="right" indent="1"/>
      <protection/>
    </xf>
    <xf numFmtId="49" fontId="3" fillId="0" borderId="59" xfId="46" applyNumberFormat="1" applyFont="1" applyFill="1" applyBorder="1" applyAlignment="1">
      <alignment horizontal="center" vertical="center"/>
      <protection/>
    </xf>
    <xf numFmtId="49" fontId="33" fillId="0" borderId="61" xfId="46" applyNumberFormat="1" applyFont="1" applyFill="1" applyBorder="1" applyAlignment="1">
      <alignment horizontal="right" indent="1"/>
      <protection/>
    </xf>
    <xf numFmtId="49" fontId="0" fillId="0" borderId="52" xfId="46" applyNumberFormat="1" applyFont="1" applyFill="1" applyBorder="1" applyAlignment="1">
      <alignment horizontal="left" indent="1"/>
      <protection/>
    </xf>
    <xf numFmtId="49" fontId="25" fillId="0" borderId="52" xfId="46" applyNumberFormat="1" applyFont="1" applyFill="1" applyBorder="1" applyAlignment="1">
      <alignment horizontal="left" indent="1"/>
      <protection/>
    </xf>
    <xf numFmtId="49" fontId="0" fillId="0" borderId="52" xfId="46" applyNumberFormat="1" applyFont="1" applyFill="1" applyBorder="1" applyAlignment="1">
      <alignment horizontal="left" vertical="top" indent="1"/>
      <protection/>
    </xf>
    <xf numFmtId="0" fontId="34" fillId="0" borderId="62" xfId="46" applyNumberFormat="1" applyFont="1" applyFill="1" applyBorder="1" applyAlignment="1">
      <alignment/>
      <protection/>
    </xf>
    <xf numFmtId="0" fontId="24" fillId="0" borderId="53" xfId="46" applyNumberFormat="1" applyFont="1" applyFill="1" applyBorder="1">
      <alignment/>
      <protection/>
    </xf>
    <xf numFmtId="169" fontId="0" fillId="0" borderId="53" xfId="46" applyNumberFormat="1" applyFont="1" applyFill="1" applyBorder="1">
      <alignment/>
      <protection/>
    </xf>
    <xf numFmtId="0" fontId="0" fillId="0" borderId="53" xfId="46" applyFill="1" applyBorder="1">
      <alignment/>
      <protection/>
    </xf>
    <xf numFmtId="169" fontId="1" fillId="0" borderId="43" xfId="46" applyNumberFormat="1" applyFont="1" applyFill="1" applyBorder="1" applyAlignment="1">
      <alignment vertical="center"/>
      <protection/>
    </xf>
    <xf numFmtId="169" fontId="1" fillId="0" borderId="53" xfId="46" applyNumberFormat="1" applyFont="1" applyFill="1" applyBorder="1">
      <alignment/>
      <protection/>
    </xf>
    <xf numFmtId="0" fontId="34" fillId="0" borderId="36" xfId="46" applyNumberFormat="1" applyFont="1" applyFill="1" applyBorder="1">
      <alignment/>
      <protection/>
    </xf>
    <xf numFmtId="169" fontId="0" fillId="0" borderId="53" xfId="46" applyNumberFormat="1" applyFont="1" applyFill="1" applyBorder="1" applyAlignment="1">
      <alignment vertical="top"/>
      <protection/>
    </xf>
    <xf numFmtId="0" fontId="33" fillId="0" borderId="63" xfId="46" applyFont="1" applyFill="1" applyBorder="1" applyAlignment="1">
      <alignment horizontal="center"/>
      <protection/>
    </xf>
    <xf numFmtId="0" fontId="1" fillId="0" borderId="34" xfId="46" applyFont="1" applyFill="1" applyBorder="1" applyAlignment="1">
      <alignment horizontal="center"/>
      <protection/>
    </xf>
    <xf numFmtId="0" fontId="0" fillId="0" borderId="34" xfId="46" applyFont="1" applyFill="1" applyBorder="1" applyAlignment="1">
      <alignment horizontal="left"/>
      <protection/>
    </xf>
    <xf numFmtId="0" fontId="25" fillId="0" borderId="34" xfId="46" applyFont="1" applyFill="1" applyBorder="1" applyAlignment="1">
      <alignment horizontal="left"/>
      <protection/>
    </xf>
    <xf numFmtId="0" fontId="25" fillId="0" borderId="34" xfId="46" applyFont="1" applyFill="1" applyBorder="1" applyAlignment="1">
      <alignment horizontal="center"/>
      <protection/>
    </xf>
    <xf numFmtId="0" fontId="0" fillId="0" borderId="64" xfId="46" applyFill="1" applyBorder="1" applyAlignment="1">
      <alignment horizontal="center" vertical="center"/>
      <protection/>
    </xf>
    <xf numFmtId="0" fontId="0" fillId="0" borderId="34" xfId="46" applyFill="1" applyBorder="1" applyAlignment="1">
      <alignment horizontal="center"/>
      <protection/>
    </xf>
    <xf numFmtId="0" fontId="33" fillId="0" borderId="41" xfId="46" applyFont="1" applyFill="1" applyBorder="1" applyAlignment="1">
      <alignment horizontal="center"/>
      <protection/>
    </xf>
    <xf numFmtId="0" fontId="0" fillId="0" borderId="34" xfId="46" applyFont="1" applyFill="1" applyBorder="1" applyAlignment="1">
      <alignment horizontal="left" vertical="top"/>
      <protection/>
    </xf>
    <xf numFmtId="0" fontId="0" fillId="0" borderId="34" xfId="46" applyFont="1" applyFill="1" applyBorder="1" applyAlignment="1">
      <alignment horizontal="center"/>
      <protection/>
    </xf>
    <xf numFmtId="0" fontId="3" fillId="0" borderId="49" xfId="46" applyFont="1" applyBorder="1" applyAlignment="1">
      <alignment horizontal="left" vertical="center" indent="1"/>
      <protection/>
    </xf>
    <xf numFmtId="0" fontId="3" fillId="0" borderId="51" xfId="46" applyFont="1" applyBorder="1" applyAlignment="1">
      <alignment horizontal="left" vertical="center" indent="1"/>
      <protection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56" xfId="0" applyNumberFormat="1" applyFont="1" applyFill="1" applyBorder="1" applyAlignment="1">
      <alignment vertical="center"/>
    </xf>
    <xf numFmtId="3" fontId="1" fillId="0" borderId="57" xfId="0" applyNumberFormat="1" applyFont="1" applyFill="1" applyBorder="1" applyAlignment="1">
      <alignment vertical="center"/>
    </xf>
    <xf numFmtId="3" fontId="1" fillId="0" borderId="58" xfId="0" applyNumberFormat="1" applyFont="1" applyFill="1" applyBorder="1" applyAlignment="1">
      <alignment vertical="center"/>
    </xf>
    <xf numFmtId="49" fontId="1" fillId="0" borderId="31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66" xfId="0" applyFont="1" applyBorder="1" applyAlignment="1">
      <alignment horizontal="left" inden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0" fillId="0" borderId="67" xfId="46" applyFont="1" applyBorder="1" applyAlignment="1">
      <alignment horizontal="center" vertical="center"/>
      <protection/>
    </xf>
    <xf numFmtId="0" fontId="0" fillId="0" borderId="68" xfId="46" applyFont="1" applyBorder="1" applyAlignment="1">
      <alignment horizontal="center" vertical="center"/>
      <protection/>
    </xf>
    <xf numFmtId="0" fontId="0" fillId="0" borderId="69" xfId="46" applyFont="1" applyBorder="1" applyAlignment="1">
      <alignment horizontal="center" vertical="center"/>
      <protection/>
    </xf>
    <xf numFmtId="0" fontId="0" fillId="0" borderId="70" xfId="46" applyFont="1" applyBorder="1" applyAlignment="1">
      <alignment horizontal="center" vertic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54" xfId="46" applyFont="1" applyBorder="1" applyAlignment="1">
      <alignment horizontal="left" shrinkToFit="1"/>
      <protection/>
    </xf>
    <xf numFmtId="0" fontId="32" fillId="0" borderId="67" xfId="46" applyFont="1" applyBorder="1" applyAlignment="1">
      <alignment horizontal="center" vertical="center"/>
      <protection/>
    </xf>
    <xf numFmtId="0" fontId="32" fillId="0" borderId="68" xfId="46" applyFont="1" applyBorder="1" applyAlignment="1">
      <alignment horizontal="center" vertical="center"/>
      <protection/>
    </xf>
    <xf numFmtId="49" fontId="32" fillId="0" borderId="69" xfId="46" applyNumberFormat="1" applyFont="1" applyBorder="1" applyAlignment="1">
      <alignment horizontal="center" vertical="center"/>
      <protection/>
    </xf>
    <xf numFmtId="0" fontId="32" fillId="0" borderId="70" xfId="46" applyFont="1" applyBorder="1" applyAlignment="1">
      <alignment horizontal="center" vertical="center"/>
      <protection/>
    </xf>
    <xf numFmtId="0" fontId="0" fillId="0" borderId="51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727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728</v>
      </c>
      <c r="G3" s="7"/>
    </row>
    <row r="4" spans="1:7" ht="12.75" customHeight="1">
      <c r="A4" s="8"/>
      <c r="B4" s="9"/>
      <c r="C4" s="10" t="s">
        <v>62</v>
      </c>
      <c r="D4" s="11"/>
      <c r="E4" s="11"/>
      <c r="F4" s="12"/>
      <c r="G4" s="13"/>
    </row>
    <row r="5" spans="1:7" ht="12.75" customHeight="1">
      <c r="A5" s="14" t="s">
        <v>3</v>
      </c>
      <c r="B5" s="15"/>
      <c r="C5" s="16" t="s">
        <v>4</v>
      </c>
      <c r="D5" s="16"/>
      <c r="E5" s="16"/>
      <c r="F5" s="17" t="s">
        <v>5</v>
      </c>
      <c r="G5" s="18"/>
    </row>
    <row r="6" spans="1:7" ht="12.75" customHeight="1">
      <c r="A6" s="8"/>
      <c r="B6" s="9"/>
      <c r="C6" s="10" t="s">
        <v>61</v>
      </c>
      <c r="D6" s="11"/>
      <c r="E6" s="11"/>
      <c r="F6" s="19"/>
      <c r="G6" s="13"/>
    </row>
    <row r="7" spans="1:9" ht="12.75">
      <c r="A7" s="14" t="s">
        <v>6</v>
      </c>
      <c r="B7" s="16"/>
      <c r="C7" s="195" t="s">
        <v>725</v>
      </c>
      <c r="D7" s="196"/>
      <c r="E7" s="20" t="s">
        <v>7</v>
      </c>
      <c r="F7" s="21"/>
      <c r="G7" s="22"/>
      <c r="H7" s="23"/>
      <c r="I7" s="23"/>
    </row>
    <row r="8" spans="1:7" ht="12.75">
      <c r="A8" s="14" t="s">
        <v>8</v>
      </c>
      <c r="B8" s="16"/>
      <c r="C8" s="195" t="s">
        <v>496</v>
      </c>
      <c r="D8" s="196"/>
      <c r="E8" s="17" t="s">
        <v>9</v>
      </c>
      <c r="F8" s="16"/>
      <c r="G8" s="24"/>
    </row>
    <row r="9" spans="1:7" ht="12.75">
      <c r="A9" s="25" t="s">
        <v>10</v>
      </c>
      <c r="B9" s="26"/>
      <c r="C9" s="194">
        <v>22</v>
      </c>
      <c r="D9" s="26"/>
      <c r="E9" s="27" t="s">
        <v>11</v>
      </c>
      <c r="F9" s="26"/>
      <c r="G9" s="28"/>
    </row>
    <row r="10" spans="1:57" ht="12.75">
      <c r="A10" s="29" t="s">
        <v>12</v>
      </c>
      <c r="B10" s="30"/>
      <c r="C10" s="30"/>
      <c r="D10" s="30"/>
      <c r="E10" s="12" t="s">
        <v>13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193" t="s">
        <v>726</v>
      </c>
      <c r="C11" s="30"/>
      <c r="D11" s="30"/>
      <c r="E11" s="197" t="s">
        <v>495</v>
      </c>
      <c r="F11" s="198"/>
      <c r="G11" s="199"/>
    </row>
    <row r="12" spans="1:7" ht="28.5" customHeight="1" thickBot="1">
      <c r="A12" s="32" t="s">
        <v>14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15</v>
      </c>
      <c r="B13" s="37"/>
      <c r="C13" s="38"/>
      <c r="D13" s="39" t="s">
        <v>16</v>
      </c>
      <c r="E13" s="40"/>
      <c r="F13" s="40"/>
      <c r="G13" s="38"/>
    </row>
    <row r="14" spans="1:7" ht="15.75" customHeight="1">
      <c r="A14" s="41"/>
      <c r="B14" s="42" t="s">
        <v>17</v>
      </c>
      <c r="C14" s="43"/>
      <c r="D14" s="44"/>
      <c r="E14" s="45"/>
      <c r="F14" s="46"/>
      <c r="G14" s="43"/>
    </row>
    <row r="15" spans="1:7" ht="15.75" customHeight="1">
      <c r="A15" s="41" t="s">
        <v>18</v>
      </c>
      <c r="B15" s="42" t="s">
        <v>19</v>
      </c>
      <c r="C15" s="43"/>
      <c r="D15" s="25"/>
      <c r="E15" s="47"/>
      <c r="F15" s="48"/>
      <c r="G15" s="43"/>
    </row>
    <row r="16" spans="1:7" ht="15.75" customHeight="1">
      <c r="A16" s="41" t="s">
        <v>20</v>
      </c>
      <c r="B16" s="42" t="s">
        <v>21</v>
      </c>
      <c r="C16" s="43"/>
      <c r="D16" s="25"/>
      <c r="E16" s="47"/>
      <c r="F16" s="48"/>
      <c r="G16" s="43"/>
    </row>
    <row r="17" spans="1:7" ht="15.75" customHeight="1">
      <c r="A17" s="49" t="s">
        <v>22</v>
      </c>
      <c r="B17" s="42" t="s">
        <v>23</v>
      </c>
      <c r="C17" s="43"/>
      <c r="D17" s="25"/>
      <c r="E17" s="47"/>
      <c r="F17" s="48"/>
      <c r="G17" s="43"/>
    </row>
    <row r="18" spans="1:7" ht="15.75" customHeight="1">
      <c r="A18" s="50" t="s">
        <v>24</v>
      </c>
      <c r="B18" s="42"/>
      <c r="C18" s="43"/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25</v>
      </c>
      <c r="B20" s="42"/>
      <c r="C20" s="43"/>
      <c r="D20" s="25"/>
      <c r="E20" s="47"/>
      <c r="F20" s="48"/>
      <c r="G20" s="43"/>
    </row>
    <row r="21" spans="1:7" ht="15.75" customHeight="1">
      <c r="A21" s="29" t="s">
        <v>26</v>
      </c>
      <c r="B21" s="30"/>
      <c r="C21" s="43"/>
      <c r="D21" s="25" t="s">
        <v>27</v>
      </c>
      <c r="E21" s="47"/>
      <c r="F21" s="48"/>
      <c r="G21" s="43"/>
    </row>
    <row r="22" spans="1:7" ht="15.75" customHeight="1" thickBot="1">
      <c r="A22" s="25" t="s">
        <v>28</v>
      </c>
      <c r="B22" s="26"/>
      <c r="C22" s="52"/>
      <c r="D22" s="53" t="s">
        <v>29</v>
      </c>
      <c r="E22" s="54"/>
      <c r="F22" s="55"/>
      <c r="G22" s="43"/>
    </row>
    <row r="23" spans="1:7" ht="12.75">
      <c r="A23" s="3" t="s">
        <v>30</v>
      </c>
      <c r="B23" s="5"/>
      <c r="C23" s="6" t="s">
        <v>31</v>
      </c>
      <c r="D23" s="5"/>
      <c r="E23" s="6" t="s">
        <v>32</v>
      </c>
      <c r="F23" s="5"/>
      <c r="G23" s="7"/>
    </row>
    <row r="24" spans="1:7" ht="12.75">
      <c r="A24" s="14"/>
      <c r="B24" s="16"/>
      <c r="C24" s="17" t="s">
        <v>33</v>
      </c>
      <c r="D24" s="16"/>
      <c r="E24" s="17" t="s">
        <v>33</v>
      </c>
      <c r="F24" s="16"/>
      <c r="G24" s="18"/>
    </row>
    <row r="25" spans="1:7" ht="12.75">
      <c r="A25" s="29" t="s">
        <v>34</v>
      </c>
      <c r="B25" s="56"/>
      <c r="C25" s="12" t="s">
        <v>34</v>
      </c>
      <c r="D25" s="30"/>
      <c r="E25" s="12" t="s">
        <v>34</v>
      </c>
      <c r="F25" s="30"/>
      <c r="G25" s="13"/>
    </row>
    <row r="26" spans="1:7" ht="12.75">
      <c r="A26" s="29"/>
      <c r="B26" s="57"/>
      <c r="C26" s="12" t="s">
        <v>35</v>
      </c>
      <c r="D26" s="30"/>
      <c r="E26" s="12" t="s">
        <v>36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37</v>
      </c>
      <c r="B29" s="16"/>
      <c r="C29" s="58">
        <v>0</v>
      </c>
      <c r="D29" s="16" t="s">
        <v>38</v>
      </c>
      <c r="E29" s="17"/>
      <c r="F29" s="59"/>
      <c r="G29" s="18"/>
    </row>
    <row r="30" spans="1:7" ht="12.75">
      <c r="A30" s="14" t="s">
        <v>37</v>
      </c>
      <c r="B30" s="16"/>
      <c r="C30" s="58">
        <v>15</v>
      </c>
      <c r="D30" s="16" t="s">
        <v>38</v>
      </c>
      <c r="E30" s="17"/>
      <c r="F30" s="59"/>
      <c r="G30" s="18"/>
    </row>
    <row r="31" spans="1:7" ht="12.75">
      <c r="A31" s="14" t="s">
        <v>39</v>
      </c>
      <c r="B31" s="16"/>
      <c r="C31" s="58">
        <v>15</v>
      </c>
      <c r="D31" s="16" t="s">
        <v>38</v>
      </c>
      <c r="E31" s="17"/>
      <c r="F31" s="60"/>
      <c r="G31" s="28"/>
    </row>
    <row r="32" spans="1:7" ht="12.75">
      <c r="A32" s="14" t="s">
        <v>37</v>
      </c>
      <c r="B32" s="16"/>
      <c r="C32" s="58">
        <v>21</v>
      </c>
      <c r="D32" s="16" t="s">
        <v>38</v>
      </c>
      <c r="E32" s="17"/>
      <c r="F32" s="59"/>
      <c r="G32" s="18"/>
    </row>
    <row r="33" spans="1:7" ht="12.75">
      <c r="A33" s="14" t="s">
        <v>39</v>
      </c>
      <c r="B33" s="16"/>
      <c r="C33" s="58">
        <v>21</v>
      </c>
      <c r="D33" s="16" t="s">
        <v>38</v>
      </c>
      <c r="E33" s="17"/>
      <c r="F33" s="60"/>
      <c r="G33" s="28"/>
    </row>
    <row r="34" spans="1:7" s="66" customFormat="1" ht="19.5" customHeight="1" thickBot="1">
      <c r="A34" s="61" t="s">
        <v>40</v>
      </c>
      <c r="B34" s="62"/>
      <c r="C34" s="62"/>
      <c r="D34" s="62"/>
      <c r="E34" s="63"/>
      <c r="F34" s="64"/>
      <c r="G34" s="65"/>
    </row>
    <row r="36" spans="1:8" ht="12.75">
      <c r="A36" s="67" t="s">
        <v>41</v>
      </c>
      <c r="B36" s="67"/>
      <c r="C36" s="67"/>
      <c r="D36" s="67"/>
      <c r="E36" s="67"/>
      <c r="F36" s="67"/>
      <c r="G36" s="67"/>
      <c r="H36" t="s">
        <v>2</v>
      </c>
    </row>
    <row r="37" spans="1:8" ht="14.25" customHeight="1">
      <c r="A37" s="67"/>
      <c r="B37" s="201"/>
      <c r="C37" s="201"/>
      <c r="D37" s="201"/>
      <c r="E37" s="201"/>
      <c r="F37" s="201"/>
      <c r="G37" s="201"/>
      <c r="H37" t="s">
        <v>2</v>
      </c>
    </row>
    <row r="38" spans="1:8" ht="12.75" customHeight="1">
      <c r="A38" s="68"/>
      <c r="B38" s="201"/>
      <c r="C38" s="201"/>
      <c r="D38" s="201"/>
      <c r="E38" s="201"/>
      <c r="F38" s="201"/>
      <c r="G38" s="201"/>
      <c r="H38" t="s">
        <v>2</v>
      </c>
    </row>
    <row r="39" spans="1:8" ht="12.75">
      <c r="A39" s="68"/>
      <c r="B39" s="201"/>
      <c r="C39" s="201"/>
      <c r="D39" s="201"/>
      <c r="E39" s="201"/>
      <c r="F39" s="201"/>
      <c r="G39" s="201"/>
      <c r="H39" t="s">
        <v>2</v>
      </c>
    </row>
    <row r="40" spans="1:8" ht="12.75">
      <c r="A40" s="68"/>
      <c r="B40" s="201"/>
      <c r="C40" s="201"/>
      <c r="D40" s="201"/>
      <c r="E40" s="201"/>
      <c r="F40" s="201"/>
      <c r="G40" s="201"/>
      <c r="H40" t="s">
        <v>2</v>
      </c>
    </row>
    <row r="41" spans="1:8" ht="12.75">
      <c r="A41" s="68"/>
      <c r="B41" s="201"/>
      <c r="C41" s="201"/>
      <c r="D41" s="201"/>
      <c r="E41" s="201"/>
      <c r="F41" s="201"/>
      <c r="G41" s="201"/>
      <c r="H41" t="s">
        <v>2</v>
      </c>
    </row>
    <row r="42" spans="1:8" ht="12.75">
      <c r="A42" s="68"/>
      <c r="B42" s="201"/>
      <c r="C42" s="201"/>
      <c r="D42" s="201"/>
      <c r="E42" s="201"/>
      <c r="F42" s="201"/>
      <c r="G42" s="201"/>
      <c r="H42" t="s">
        <v>2</v>
      </c>
    </row>
    <row r="43" spans="1:8" ht="12.75">
      <c r="A43" s="68"/>
      <c r="B43" s="201"/>
      <c r="C43" s="201"/>
      <c r="D43" s="201"/>
      <c r="E43" s="201"/>
      <c r="F43" s="201"/>
      <c r="G43" s="201"/>
      <c r="H43" t="s">
        <v>2</v>
      </c>
    </row>
    <row r="44" spans="1:8" ht="12.75">
      <c r="A44" s="68"/>
      <c r="B44" s="201"/>
      <c r="C44" s="201"/>
      <c r="D44" s="201"/>
      <c r="E44" s="201"/>
      <c r="F44" s="201"/>
      <c r="G44" s="201"/>
      <c r="H44" t="s">
        <v>2</v>
      </c>
    </row>
    <row r="45" spans="2:7" ht="12.75">
      <c r="B45" s="200"/>
      <c r="C45" s="200"/>
      <c r="D45" s="200"/>
      <c r="E45" s="200"/>
      <c r="F45" s="200"/>
      <c r="G45" s="200"/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  <row r="52" spans="2:7" ht="12.75">
      <c r="B52" s="200"/>
      <c r="C52" s="200"/>
      <c r="D52" s="200"/>
      <c r="E52" s="200"/>
      <c r="F52" s="200"/>
      <c r="G52" s="200"/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200"/>
      <c r="C54" s="200"/>
      <c r="D54" s="200"/>
      <c r="E54" s="200"/>
      <c r="F54" s="200"/>
      <c r="G54" s="200"/>
    </row>
  </sheetData>
  <sheetProtection/>
  <mergeCells count="14">
    <mergeCell ref="B53:G53"/>
    <mergeCell ref="B54:G54"/>
    <mergeCell ref="B48:G48"/>
    <mergeCell ref="B49:G49"/>
    <mergeCell ref="B50:G50"/>
    <mergeCell ref="B51:G51"/>
    <mergeCell ref="B46:G46"/>
    <mergeCell ref="B47:G47"/>
    <mergeCell ref="B37:G44"/>
    <mergeCell ref="B52:G52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I74"/>
  <sheetViews>
    <sheetView workbookViewId="0" topLeftCell="A1">
      <selection activeCell="J28" sqref="J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1" customHeight="1" thickTop="1">
      <c r="A1" s="202" t="s">
        <v>3</v>
      </c>
      <c r="B1" s="203"/>
      <c r="C1" s="180" t="str">
        <f>CONCATENATE(cislostavby," ",nazevstavby)</f>
        <v> II/190 VŠERUBY - HRANICE OKRESU</v>
      </c>
      <c r="D1" s="69"/>
      <c r="E1" s="70"/>
      <c r="F1" s="69"/>
      <c r="G1" s="71"/>
      <c r="H1" s="72"/>
      <c r="I1" s="73"/>
    </row>
    <row r="2" spans="1:9" ht="21" customHeight="1" thickBot="1">
      <c r="A2" s="204" t="s">
        <v>0</v>
      </c>
      <c r="B2" s="205"/>
      <c r="C2" s="181" t="str">
        <f>CONCATENATE(cisloobjektu," ",nazevobjektu)</f>
        <v> KOMUNIKACE</v>
      </c>
      <c r="D2" s="74"/>
      <c r="E2" s="75"/>
      <c r="F2" s="74"/>
      <c r="G2" s="206"/>
      <c r="H2" s="206"/>
      <c r="I2" s="207"/>
    </row>
    <row r="3" ht="13.5" thickTop="1"/>
    <row r="4" spans="1:9" ht="19.5" customHeight="1">
      <c r="A4" s="76" t="s">
        <v>42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8.75" customHeight="1" thickBot="1">
      <c r="A6" s="188"/>
      <c r="B6" s="183" t="s">
        <v>43</v>
      </c>
      <c r="C6" s="183"/>
      <c r="D6" s="189"/>
      <c r="E6" s="190" t="s">
        <v>44</v>
      </c>
      <c r="F6" s="191" t="s">
        <v>45</v>
      </c>
      <c r="G6" s="191" t="s">
        <v>46</v>
      </c>
      <c r="H6" s="191" t="s">
        <v>47</v>
      </c>
      <c r="I6" s="192" t="s">
        <v>25</v>
      </c>
    </row>
    <row r="7" spans="1:9" s="30" customFormat="1" ht="12.75">
      <c r="A7" s="112" t="str">
        <f>Položky!B6</f>
        <v>1.</v>
      </c>
      <c r="B7" s="77" t="str">
        <f>Položky!C6</f>
        <v>Zemní práce</v>
      </c>
      <c r="C7" s="78"/>
      <c r="D7" s="79"/>
      <c r="E7" s="113"/>
      <c r="F7" s="114"/>
      <c r="G7" s="114"/>
      <c r="H7" s="114"/>
      <c r="I7" s="115"/>
    </row>
    <row r="8" spans="1:9" s="30" customFormat="1" ht="12.75">
      <c r="A8" s="112" t="str">
        <f>Položky!B94</f>
        <v>2.</v>
      </c>
      <c r="B8" s="77" t="str">
        <f>Položky!C94</f>
        <v>Základy, zvláštní zakládání</v>
      </c>
      <c r="C8" s="78"/>
      <c r="D8" s="79"/>
      <c r="E8" s="113"/>
      <c r="F8" s="114"/>
      <c r="G8" s="114"/>
      <c r="H8" s="114"/>
      <c r="I8" s="115"/>
    </row>
    <row r="9" spans="1:9" s="30" customFormat="1" ht="12.75">
      <c r="A9" s="112" t="str">
        <f>Položky!B102</f>
        <v>3.</v>
      </c>
      <c r="B9" s="77" t="str">
        <f>Položky!C102</f>
        <v>Svislé a kompletní konstrukce</v>
      </c>
      <c r="C9" s="78"/>
      <c r="D9" s="79"/>
      <c r="E9" s="113"/>
      <c r="F9" s="114"/>
      <c r="G9" s="114"/>
      <c r="H9" s="114"/>
      <c r="I9" s="115"/>
    </row>
    <row r="10" spans="1:9" s="30" customFormat="1" ht="12.75">
      <c r="A10" s="112" t="str">
        <f>Položky!B142</f>
        <v>4.</v>
      </c>
      <c r="B10" s="77" t="str">
        <f>Položky!C142</f>
        <v>Vodorovné konstrukce</v>
      </c>
      <c r="C10" s="78"/>
      <c r="D10" s="79"/>
      <c r="E10" s="113"/>
      <c r="F10" s="114"/>
      <c r="G10" s="114"/>
      <c r="H10" s="114"/>
      <c r="I10" s="115"/>
    </row>
    <row r="11" spans="1:9" s="30" customFormat="1" ht="12.75">
      <c r="A11" s="112" t="str">
        <f>Položky!B189</f>
        <v>5.</v>
      </c>
      <c r="B11" s="77" t="str">
        <f>Položky!C189</f>
        <v>Komunikace</v>
      </c>
      <c r="C11" s="78"/>
      <c r="D11" s="79"/>
      <c r="E11" s="113"/>
      <c r="F11" s="114"/>
      <c r="G11" s="114"/>
      <c r="H11" s="114"/>
      <c r="I11" s="115"/>
    </row>
    <row r="12" spans="1:9" s="30" customFormat="1" ht="12.75">
      <c r="A12" s="112" t="str">
        <f>Položky!B306</f>
        <v>62.</v>
      </c>
      <c r="B12" s="77" t="str">
        <f>Položky!C306</f>
        <v>Úpravy povrchů vnější</v>
      </c>
      <c r="C12" s="78"/>
      <c r="D12" s="79"/>
      <c r="E12" s="113"/>
      <c r="F12" s="114"/>
      <c r="G12" s="114"/>
      <c r="H12" s="114"/>
      <c r="I12" s="115"/>
    </row>
    <row r="13" spans="1:9" s="30" customFormat="1" ht="12.75">
      <c r="A13" s="112" t="str">
        <f>Položky!B333</f>
        <v>91.</v>
      </c>
      <c r="B13" s="77" t="str">
        <f>Položky!C333</f>
        <v>Doplňující práce na komunikaci</v>
      </c>
      <c r="C13" s="78"/>
      <c r="D13" s="79"/>
      <c r="E13" s="113"/>
      <c r="F13" s="114"/>
      <c r="G13" s="114"/>
      <c r="H13" s="114"/>
      <c r="I13" s="115"/>
    </row>
    <row r="14" spans="1:9" s="30" customFormat="1" ht="12.75">
      <c r="A14" s="112" t="str">
        <f>Položky!B563</f>
        <v>93.</v>
      </c>
      <c r="B14" s="77" t="str">
        <f>Položky!C563</f>
        <v>Dokončovací práce inž. staveb</v>
      </c>
      <c r="C14" s="78"/>
      <c r="D14" s="79"/>
      <c r="E14" s="113"/>
      <c r="F14" s="114"/>
      <c r="G14" s="114"/>
      <c r="H14" s="114"/>
      <c r="I14" s="115"/>
    </row>
    <row r="15" spans="1:9" s="30" customFormat="1" ht="12.75">
      <c r="A15" s="112" t="str">
        <f>Položky!B594</f>
        <v>96.</v>
      </c>
      <c r="B15" s="77" t="str">
        <f>Položky!C594</f>
        <v>Bourání konstrukcí</v>
      </c>
      <c r="C15" s="78"/>
      <c r="D15" s="79"/>
      <c r="E15" s="113"/>
      <c r="F15" s="114"/>
      <c r="G15" s="114"/>
      <c r="H15" s="114"/>
      <c r="I15" s="115"/>
    </row>
    <row r="16" spans="1:9" s="30" customFormat="1" ht="12.75">
      <c r="A16" s="112" t="str">
        <f>Položky!B673</f>
        <v>97.</v>
      </c>
      <c r="B16" s="77" t="str">
        <f>Položky!C673</f>
        <v>Prorážení otvorů</v>
      </c>
      <c r="C16" s="78"/>
      <c r="D16" s="79"/>
      <c r="E16" s="113"/>
      <c r="F16" s="114"/>
      <c r="G16" s="114"/>
      <c r="H16" s="114"/>
      <c r="I16" s="115"/>
    </row>
    <row r="17" spans="1:9" s="30" customFormat="1" ht="12.75">
      <c r="A17" s="112" t="str">
        <f>Položky!B717</f>
        <v>99.</v>
      </c>
      <c r="B17" s="77" t="str">
        <f>Položky!C717</f>
        <v>Staveništní přesun hmot</v>
      </c>
      <c r="C17" s="78"/>
      <c r="D17" s="79"/>
      <c r="E17" s="113"/>
      <c r="F17" s="114"/>
      <c r="G17" s="114"/>
      <c r="H17" s="114"/>
      <c r="I17" s="115"/>
    </row>
    <row r="18" spans="1:9" s="30" customFormat="1" ht="12.75">
      <c r="A18" s="112" t="str">
        <f>Položky!B752</f>
        <v>711.</v>
      </c>
      <c r="B18" s="77" t="str">
        <f>Položky!C752</f>
        <v>Izolace proti vodě</v>
      </c>
      <c r="C18" s="78"/>
      <c r="D18" s="79"/>
      <c r="E18" s="113"/>
      <c r="F18" s="114"/>
      <c r="G18" s="114"/>
      <c r="H18" s="114"/>
      <c r="I18" s="115"/>
    </row>
    <row r="19" spans="1:9" s="30" customFormat="1" ht="12.75">
      <c r="A19" s="112" t="str">
        <f>Položky!B770</f>
        <v>764.</v>
      </c>
      <c r="B19" s="77" t="str">
        <f>Položky!C770</f>
        <v>Konstrukce klempířské</v>
      </c>
      <c r="C19" s="78"/>
      <c r="D19" s="79"/>
      <c r="E19" s="113"/>
      <c r="F19" s="114"/>
      <c r="G19" s="114"/>
      <c r="H19" s="114"/>
      <c r="I19" s="115"/>
    </row>
    <row r="20" spans="1:9" s="30" customFormat="1" ht="12.75">
      <c r="A20" s="112" t="str">
        <f>Položky!B780</f>
        <v>767.</v>
      </c>
      <c r="B20" s="77" t="str">
        <f>Položky!C780</f>
        <v>Konstrukce zámečnické</v>
      </c>
      <c r="C20" s="78"/>
      <c r="D20" s="79"/>
      <c r="E20" s="113"/>
      <c r="F20" s="114"/>
      <c r="G20" s="114"/>
      <c r="H20" s="114"/>
      <c r="I20" s="115"/>
    </row>
    <row r="21" spans="1:9" s="30" customFormat="1" ht="13.5" thickBot="1">
      <c r="A21" s="112" t="str">
        <f>Položky!B788</f>
        <v>783.</v>
      </c>
      <c r="B21" s="77" t="str">
        <f>Položky!C788</f>
        <v>Nátěry</v>
      </c>
      <c r="C21" s="78"/>
      <c r="D21" s="79"/>
      <c r="E21" s="113"/>
      <c r="F21" s="114"/>
      <c r="G21" s="114"/>
      <c r="H21" s="114"/>
      <c r="I21" s="115"/>
    </row>
    <row r="22" spans="1:9" s="80" customFormat="1" ht="18.75" customHeight="1" thickBot="1">
      <c r="A22" s="182"/>
      <c r="B22" s="183" t="s">
        <v>724</v>
      </c>
      <c r="C22" s="183"/>
      <c r="D22" s="184"/>
      <c r="E22" s="185"/>
      <c r="F22" s="186"/>
      <c r="G22" s="186"/>
      <c r="H22" s="186"/>
      <c r="I22" s="187"/>
    </row>
    <row r="23" spans="1:9" ht="12.75">
      <c r="A23" s="78"/>
      <c r="B23" s="78"/>
      <c r="C23" s="78"/>
      <c r="D23" s="78"/>
      <c r="E23" s="78"/>
      <c r="F23" s="78"/>
      <c r="G23" s="78"/>
      <c r="H23" s="78"/>
      <c r="I23" s="78"/>
    </row>
    <row r="25" spans="2:9" ht="12.75">
      <c r="B25" s="80"/>
      <c r="F25" s="81"/>
      <c r="G25" s="82"/>
      <c r="H25" s="82"/>
      <c r="I25" s="83"/>
    </row>
    <row r="26" spans="6:9" ht="12.75">
      <c r="F26" s="81"/>
      <c r="G26" s="82"/>
      <c r="H26" s="82"/>
      <c r="I26" s="83"/>
    </row>
    <row r="27" spans="6:9" ht="12.75">
      <c r="F27" s="81"/>
      <c r="G27" s="82"/>
      <c r="H27" s="82"/>
      <c r="I27" s="83"/>
    </row>
    <row r="28" spans="6:9" ht="12.75">
      <c r="F28" s="81"/>
      <c r="G28" s="82"/>
      <c r="H28" s="82"/>
      <c r="I28" s="83"/>
    </row>
    <row r="29" spans="6:9" ht="12.75">
      <c r="F29" s="81"/>
      <c r="G29" s="82"/>
      <c r="H29" s="82"/>
      <c r="I29" s="83"/>
    </row>
    <row r="30" spans="6:9" ht="12.75">
      <c r="F30" s="81"/>
      <c r="G30" s="82"/>
      <c r="H30" s="82"/>
      <c r="I30" s="83"/>
    </row>
    <row r="31" spans="6:9" ht="12.75">
      <c r="F31" s="81"/>
      <c r="G31" s="82"/>
      <c r="H31" s="82"/>
      <c r="I31" s="83"/>
    </row>
    <row r="32" spans="6:9" ht="12.75">
      <c r="F32" s="81"/>
      <c r="G32" s="82"/>
      <c r="H32" s="82"/>
      <c r="I32" s="83"/>
    </row>
    <row r="33" spans="6:9" ht="12.75">
      <c r="F33" s="81"/>
      <c r="G33" s="82"/>
      <c r="H33" s="82"/>
      <c r="I33" s="83"/>
    </row>
    <row r="34" spans="6:9" ht="12.75">
      <c r="F34" s="81"/>
      <c r="G34" s="82"/>
      <c r="H34" s="82"/>
      <c r="I34" s="83"/>
    </row>
    <row r="35" spans="6:9" ht="12.75">
      <c r="F35" s="81"/>
      <c r="G35" s="82"/>
      <c r="H35" s="82"/>
      <c r="I35" s="83"/>
    </row>
    <row r="36" spans="6:9" ht="12.75">
      <c r="F36" s="81"/>
      <c r="G36" s="82"/>
      <c r="H36" s="82"/>
      <c r="I36" s="83"/>
    </row>
    <row r="37" spans="6:9" ht="12.75">
      <c r="F37" s="81"/>
      <c r="G37" s="82"/>
      <c r="H37" s="82"/>
      <c r="I37" s="83"/>
    </row>
    <row r="38" spans="6:9" ht="12.75">
      <c r="F38" s="81"/>
      <c r="G38" s="82"/>
      <c r="H38" s="82"/>
      <c r="I38" s="83"/>
    </row>
    <row r="39" spans="6:9" ht="12.75">
      <c r="F39" s="81"/>
      <c r="G39" s="82"/>
      <c r="H39" s="82"/>
      <c r="I39" s="83"/>
    </row>
    <row r="40" spans="6:9" ht="12.75">
      <c r="F40" s="81"/>
      <c r="G40" s="82"/>
      <c r="H40" s="82"/>
      <c r="I40" s="83"/>
    </row>
    <row r="41" spans="6:9" ht="12.75">
      <c r="F41" s="81"/>
      <c r="G41" s="82"/>
      <c r="H41" s="82"/>
      <c r="I41" s="83"/>
    </row>
    <row r="42" spans="6:9" ht="12.75">
      <c r="F42" s="81"/>
      <c r="G42" s="82"/>
      <c r="H42" s="82"/>
      <c r="I42" s="83"/>
    </row>
    <row r="43" spans="6:9" ht="12.75">
      <c r="F43" s="81"/>
      <c r="G43" s="82"/>
      <c r="H43" s="82"/>
      <c r="I43" s="83"/>
    </row>
    <row r="44" spans="6:9" ht="12.75">
      <c r="F44" s="81"/>
      <c r="G44" s="82"/>
      <c r="H44" s="82"/>
      <c r="I44" s="83"/>
    </row>
    <row r="45" spans="6:9" ht="12.75">
      <c r="F45" s="81"/>
      <c r="G45" s="82"/>
      <c r="H45" s="82"/>
      <c r="I45" s="83"/>
    </row>
    <row r="46" spans="6:9" ht="12.75">
      <c r="F46" s="81"/>
      <c r="G46" s="82"/>
      <c r="H46" s="82"/>
      <c r="I46" s="83"/>
    </row>
    <row r="47" spans="6:9" ht="12.75">
      <c r="F47" s="81"/>
      <c r="G47" s="82"/>
      <c r="H47" s="82"/>
      <c r="I47" s="83"/>
    </row>
    <row r="48" spans="6:9" ht="12.75">
      <c r="F48" s="81"/>
      <c r="G48" s="82"/>
      <c r="H48" s="82"/>
      <c r="I48" s="83"/>
    </row>
    <row r="49" spans="6:9" ht="12.75">
      <c r="F49" s="81"/>
      <c r="G49" s="82"/>
      <c r="H49" s="82"/>
      <c r="I49" s="83"/>
    </row>
    <row r="50" spans="6:9" ht="12.75">
      <c r="F50" s="81"/>
      <c r="G50" s="82"/>
      <c r="H50" s="82"/>
      <c r="I50" s="83"/>
    </row>
    <row r="51" spans="6:9" ht="12.75">
      <c r="F51" s="81"/>
      <c r="G51" s="82"/>
      <c r="H51" s="82"/>
      <c r="I51" s="83"/>
    </row>
    <row r="52" spans="6:9" ht="12.75">
      <c r="F52" s="81"/>
      <c r="G52" s="82"/>
      <c r="H52" s="82"/>
      <c r="I52" s="83"/>
    </row>
    <row r="53" spans="6:9" ht="12.75">
      <c r="F53" s="81"/>
      <c r="G53" s="82"/>
      <c r="H53" s="82"/>
      <c r="I53" s="83"/>
    </row>
    <row r="54" spans="6:9" ht="12.75">
      <c r="F54" s="81"/>
      <c r="G54" s="82"/>
      <c r="H54" s="82"/>
      <c r="I54" s="83"/>
    </row>
    <row r="55" spans="6:9" ht="12.75">
      <c r="F55" s="81"/>
      <c r="G55" s="82"/>
      <c r="H55" s="82"/>
      <c r="I55" s="83"/>
    </row>
    <row r="56" spans="6:9" ht="12.75">
      <c r="F56" s="81"/>
      <c r="G56" s="82"/>
      <c r="H56" s="82"/>
      <c r="I56" s="83"/>
    </row>
    <row r="57" spans="6:9" ht="12.75">
      <c r="F57" s="81"/>
      <c r="G57" s="82"/>
      <c r="H57" s="82"/>
      <c r="I57" s="83"/>
    </row>
    <row r="58" spans="6:9" ht="12.75">
      <c r="F58" s="81"/>
      <c r="G58" s="82"/>
      <c r="H58" s="82"/>
      <c r="I58" s="83"/>
    </row>
    <row r="59" spans="6:9" ht="12.75">
      <c r="F59" s="81"/>
      <c r="G59" s="82"/>
      <c r="H59" s="82"/>
      <c r="I59" s="83"/>
    </row>
    <row r="60" spans="6:9" ht="12.75">
      <c r="F60" s="81"/>
      <c r="G60" s="82"/>
      <c r="H60" s="82"/>
      <c r="I60" s="83"/>
    </row>
    <row r="61" spans="6:9" ht="12.75">
      <c r="F61" s="81"/>
      <c r="G61" s="82"/>
      <c r="H61" s="82"/>
      <c r="I61" s="83"/>
    </row>
    <row r="62" spans="6:9" ht="12.75">
      <c r="F62" s="81"/>
      <c r="G62" s="82"/>
      <c r="H62" s="82"/>
      <c r="I62" s="83"/>
    </row>
    <row r="63" spans="6:9" ht="12.75">
      <c r="F63" s="81"/>
      <c r="G63" s="82"/>
      <c r="H63" s="82"/>
      <c r="I63" s="83"/>
    </row>
    <row r="64" spans="6:9" ht="12.75">
      <c r="F64" s="81"/>
      <c r="G64" s="82"/>
      <c r="H64" s="82"/>
      <c r="I64" s="83"/>
    </row>
    <row r="65" spans="6:9" ht="12.75">
      <c r="F65" s="81"/>
      <c r="G65" s="82"/>
      <c r="H65" s="82"/>
      <c r="I65" s="83"/>
    </row>
    <row r="66" spans="6:9" ht="12.75">
      <c r="F66" s="81"/>
      <c r="G66" s="82"/>
      <c r="H66" s="82"/>
      <c r="I66" s="83"/>
    </row>
    <row r="67" spans="6:9" ht="12.75">
      <c r="F67" s="81"/>
      <c r="G67" s="82"/>
      <c r="H67" s="82"/>
      <c r="I67" s="83"/>
    </row>
    <row r="68" spans="6:9" ht="12.75">
      <c r="F68" s="81"/>
      <c r="G68" s="82"/>
      <c r="H68" s="82"/>
      <c r="I68" s="83"/>
    </row>
    <row r="69" spans="6:9" ht="12.75">
      <c r="F69" s="81"/>
      <c r="G69" s="82"/>
      <c r="H69" s="82"/>
      <c r="I69" s="83"/>
    </row>
    <row r="70" spans="6:9" ht="12.75">
      <c r="F70" s="81"/>
      <c r="G70" s="82"/>
      <c r="H70" s="82"/>
      <c r="I70" s="83"/>
    </row>
    <row r="71" spans="6:9" ht="12.75">
      <c r="F71" s="81"/>
      <c r="G71" s="82"/>
      <c r="H71" s="82"/>
      <c r="I71" s="83"/>
    </row>
    <row r="72" spans="6:9" ht="12.75">
      <c r="F72" s="81"/>
      <c r="G72" s="82"/>
      <c r="H72" s="82"/>
      <c r="I72" s="83"/>
    </row>
    <row r="73" spans="6:9" ht="12.75">
      <c r="F73" s="81"/>
      <c r="G73" s="82"/>
      <c r="H73" s="82"/>
      <c r="I73" s="83"/>
    </row>
    <row r="74" spans="6:9" ht="12.75">
      <c r="F74" s="81"/>
      <c r="G74" s="82"/>
      <c r="H74" s="82"/>
      <c r="I74" s="83"/>
    </row>
  </sheetData>
  <sheetProtection/>
  <mergeCells count="3"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Z866"/>
  <sheetViews>
    <sheetView showGridLines="0" showZeros="0" zoomScale="80" zoomScaleNormal="80" workbookViewId="0" topLeftCell="A1">
      <selection activeCell="C79" sqref="C79"/>
    </sheetView>
  </sheetViews>
  <sheetFormatPr defaultColWidth="9.00390625" defaultRowHeight="12.75"/>
  <cols>
    <col min="1" max="1" width="4.375" style="84" customWidth="1"/>
    <col min="2" max="2" width="18.00390625" style="84" customWidth="1"/>
    <col min="3" max="3" width="56.875" style="84" customWidth="1"/>
    <col min="4" max="4" width="5.375" style="84" customWidth="1"/>
    <col min="5" max="5" width="11.875" style="107" customWidth="1"/>
    <col min="6" max="6" width="16.125" style="84" customWidth="1"/>
    <col min="7" max="7" width="18.875" style="84" customWidth="1"/>
    <col min="8" max="8" width="15.25390625" style="84" customWidth="1"/>
    <col min="9" max="9" width="18.00390625" style="84" customWidth="1"/>
    <col min="10" max="16384" width="9.125" style="84" customWidth="1"/>
  </cols>
  <sheetData>
    <row r="1" spans="2:9" ht="13.5" thickBot="1">
      <c r="B1" s="85"/>
      <c r="C1" s="86"/>
      <c r="D1" s="86"/>
      <c r="E1" s="87"/>
      <c r="H1" s="74"/>
      <c r="I1" s="74"/>
    </row>
    <row r="2" spans="1:9" ht="21" customHeight="1" thickTop="1">
      <c r="A2" s="208" t="s">
        <v>3</v>
      </c>
      <c r="B2" s="209"/>
      <c r="C2" s="121" t="str">
        <f>CONCATENATE(cislostavby," ",nazevstavby)</f>
        <v> II/190 VŠERUBY - HRANICE OKRESU</v>
      </c>
      <c r="D2" s="69"/>
      <c r="E2" s="70"/>
      <c r="F2" s="88">
        <f>Rekapitulace!H1</f>
        <v>0</v>
      </c>
      <c r="G2" s="69"/>
      <c r="I2" s="89"/>
    </row>
    <row r="3" spans="1:9" ht="21" customHeight="1" thickBot="1">
      <c r="A3" s="210" t="s">
        <v>0</v>
      </c>
      <c r="B3" s="211"/>
      <c r="C3" s="122" t="str">
        <f>CONCATENATE(cisloobjektu," ",nazevobjektu)</f>
        <v> KOMUNIKACE</v>
      </c>
      <c r="D3" s="74"/>
      <c r="E3" s="75"/>
      <c r="F3" s="212"/>
      <c r="G3" s="212"/>
      <c r="H3" s="74"/>
      <c r="I3" s="120"/>
    </row>
    <row r="4" spans="1:7" ht="14.25" thickBot="1" thickTop="1">
      <c r="A4" s="90"/>
      <c r="B4" s="91"/>
      <c r="C4" s="91"/>
      <c r="D4" s="92"/>
      <c r="E4" s="93"/>
      <c r="F4" s="92"/>
      <c r="G4" s="92"/>
    </row>
    <row r="5" spans="1:9" ht="19.5" customHeight="1" thickBot="1">
      <c r="A5" s="123" t="s">
        <v>48</v>
      </c>
      <c r="B5" s="124" t="s">
        <v>49</v>
      </c>
      <c r="C5" s="124" t="s">
        <v>50</v>
      </c>
      <c r="D5" s="124" t="s">
        <v>51</v>
      </c>
      <c r="E5" s="125" t="s">
        <v>52</v>
      </c>
      <c r="F5" s="126" t="s">
        <v>53</v>
      </c>
      <c r="G5" s="126" t="s">
        <v>54</v>
      </c>
      <c r="H5" s="126" t="s">
        <v>55</v>
      </c>
      <c r="I5" s="127" t="s">
        <v>56</v>
      </c>
    </row>
    <row r="6" spans="1:9" ht="18.75" customHeight="1">
      <c r="A6" s="170" t="s">
        <v>57</v>
      </c>
      <c r="B6" s="156" t="s">
        <v>498</v>
      </c>
      <c r="C6" s="145" t="s">
        <v>58</v>
      </c>
      <c r="D6" s="134"/>
      <c r="E6" s="135"/>
      <c r="F6" s="136"/>
      <c r="G6" s="136"/>
      <c r="H6" s="136"/>
      <c r="I6" s="162"/>
    </row>
    <row r="7" spans="1:9" ht="6" customHeight="1">
      <c r="A7" s="171"/>
      <c r="B7" s="94"/>
      <c r="C7" s="146"/>
      <c r="D7" s="95"/>
      <c r="E7" s="96"/>
      <c r="F7" s="116"/>
      <c r="G7" s="116"/>
      <c r="H7" s="116"/>
      <c r="I7" s="163"/>
    </row>
    <row r="8" spans="1:52" ht="14.25">
      <c r="A8" s="172" t="s">
        <v>498</v>
      </c>
      <c r="B8" s="159" t="s">
        <v>63</v>
      </c>
      <c r="C8" s="147" t="s">
        <v>64</v>
      </c>
      <c r="D8" s="97" t="s">
        <v>722</v>
      </c>
      <c r="E8" s="98">
        <v>62</v>
      </c>
      <c r="F8" s="99">
        <v>0</v>
      </c>
      <c r="G8" s="99">
        <f>E8*F8</f>
        <v>0</v>
      </c>
      <c r="H8" s="99">
        <v>-0.235</v>
      </c>
      <c r="I8" s="164">
        <f>E8*H8</f>
        <v>-14.569999999999999</v>
      </c>
      <c r="AU8" s="84">
        <v>1</v>
      </c>
      <c r="AV8" s="84" t="e">
        <f>IF(AU8=1,#REF!,0)</f>
        <v>#REF!</v>
      </c>
      <c r="AW8" s="84">
        <f>IF(AU8=2,#REF!,0)</f>
        <v>0</v>
      </c>
      <c r="AX8" s="84">
        <f>IF(AU8=3,#REF!,0)</f>
        <v>0</v>
      </c>
      <c r="AY8" s="84">
        <f>IF(AU8=4,#REF!,0)</f>
        <v>0</v>
      </c>
      <c r="AZ8" s="84">
        <f>IF(AU8=5,#REF!,0)</f>
        <v>0</v>
      </c>
    </row>
    <row r="9" spans="1:12" ht="12.75">
      <c r="A9" s="173"/>
      <c r="B9" s="160"/>
      <c r="C9" s="154" t="s">
        <v>62</v>
      </c>
      <c r="D9" s="117"/>
      <c r="E9" s="101">
        <v>0</v>
      </c>
      <c r="F9" s="102"/>
      <c r="G9" s="102"/>
      <c r="H9" s="102"/>
      <c r="I9" s="165"/>
      <c r="L9" s="103"/>
    </row>
    <row r="10" spans="1:12" ht="12.75">
      <c r="A10" s="173"/>
      <c r="B10" s="160"/>
      <c r="C10" s="154" t="s">
        <v>65</v>
      </c>
      <c r="D10" s="117"/>
      <c r="E10" s="101"/>
      <c r="F10" s="102"/>
      <c r="G10" s="102"/>
      <c r="H10" s="102"/>
      <c r="I10" s="165"/>
      <c r="L10" s="103"/>
    </row>
    <row r="11" spans="1:52" ht="14.25">
      <c r="A11" s="172" t="s">
        <v>499</v>
      </c>
      <c r="B11" s="159" t="s">
        <v>66</v>
      </c>
      <c r="C11" s="147" t="s">
        <v>67</v>
      </c>
      <c r="D11" s="142" t="s">
        <v>722</v>
      </c>
      <c r="E11" s="98">
        <v>62</v>
      </c>
      <c r="F11" s="99">
        <v>0</v>
      </c>
      <c r="G11" s="99">
        <f>E11*F11</f>
        <v>0</v>
      </c>
      <c r="H11" s="99">
        <v>-0.181</v>
      </c>
      <c r="I11" s="164">
        <f>E11*H11</f>
        <v>-11.222</v>
      </c>
      <c r="AU11" s="84">
        <v>1</v>
      </c>
      <c r="AV11" s="84" t="e">
        <f>IF(AU11=1,#REF!,0)</f>
        <v>#REF!</v>
      </c>
      <c r="AW11" s="84">
        <f>IF(AU11=2,#REF!,0)</f>
        <v>0</v>
      </c>
      <c r="AX11" s="84">
        <f>IF(AU11=3,#REF!,0)</f>
        <v>0</v>
      </c>
      <c r="AY11" s="84">
        <f>IF(AU11=4,#REF!,0)</f>
        <v>0</v>
      </c>
      <c r="AZ11" s="84">
        <f>IF(AU11=5,#REF!,0)</f>
        <v>0</v>
      </c>
    </row>
    <row r="12" spans="1:12" ht="12.75">
      <c r="A12" s="173"/>
      <c r="B12" s="160"/>
      <c r="C12" s="154" t="s">
        <v>629</v>
      </c>
      <c r="D12" s="117"/>
      <c r="E12" s="101">
        <v>0</v>
      </c>
      <c r="F12" s="102"/>
      <c r="G12" s="102"/>
      <c r="H12" s="102"/>
      <c r="I12" s="165"/>
      <c r="L12" s="103"/>
    </row>
    <row r="13" spans="1:12" ht="12.75">
      <c r="A13" s="173"/>
      <c r="B13" s="160"/>
      <c r="C13" s="154" t="s">
        <v>62</v>
      </c>
      <c r="D13" s="117"/>
      <c r="E13" s="101">
        <v>0</v>
      </c>
      <c r="F13" s="102"/>
      <c r="G13" s="102"/>
      <c r="H13" s="102"/>
      <c r="I13" s="165"/>
      <c r="L13" s="103"/>
    </row>
    <row r="14" spans="1:12" ht="12.75">
      <c r="A14" s="173"/>
      <c r="B14" s="160"/>
      <c r="C14" s="154" t="s">
        <v>65</v>
      </c>
      <c r="D14" s="117"/>
      <c r="E14" s="101"/>
      <c r="F14" s="102"/>
      <c r="G14" s="102"/>
      <c r="H14" s="102"/>
      <c r="I14" s="165"/>
      <c r="L14" s="103"/>
    </row>
    <row r="15" spans="1:52" ht="14.25">
      <c r="A15" s="172" t="s">
        <v>500</v>
      </c>
      <c r="B15" s="159" t="s">
        <v>68</v>
      </c>
      <c r="C15" s="147" t="s">
        <v>69</v>
      </c>
      <c r="D15" s="142" t="s">
        <v>722</v>
      </c>
      <c r="E15" s="98">
        <v>288</v>
      </c>
      <c r="F15" s="99">
        <v>0</v>
      </c>
      <c r="G15" s="99">
        <f>E15*F15</f>
        <v>0</v>
      </c>
      <c r="H15" s="99">
        <v>-0.103</v>
      </c>
      <c r="I15" s="164">
        <f>E15*H15</f>
        <v>-29.663999999999998</v>
      </c>
      <c r="AU15" s="84">
        <v>1</v>
      </c>
      <c r="AV15" s="84" t="e">
        <f>IF(AU15=1,#REF!,0)</f>
        <v>#REF!</v>
      </c>
      <c r="AW15" s="84">
        <f>IF(AU15=2,#REF!,0)</f>
        <v>0</v>
      </c>
      <c r="AX15" s="84">
        <f>IF(AU15=3,#REF!,0)</f>
        <v>0</v>
      </c>
      <c r="AY15" s="84">
        <f>IF(AU15=4,#REF!,0)</f>
        <v>0</v>
      </c>
      <c r="AZ15" s="84">
        <f>IF(AU15=5,#REF!,0)</f>
        <v>0</v>
      </c>
    </row>
    <row r="16" spans="1:12" ht="12.75">
      <c r="A16" s="173"/>
      <c r="B16" s="160"/>
      <c r="C16" s="154" t="s">
        <v>630</v>
      </c>
      <c r="D16" s="117"/>
      <c r="E16" s="101">
        <v>0</v>
      </c>
      <c r="F16" s="102"/>
      <c r="G16" s="102"/>
      <c r="H16" s="102"/>
      <c r="I16" s="165"/>
      <c r="L16" s="103"/>
    </row>
    <row r="17" spans="1:12" ht="12.75">
      <c r="A17" s="173"/>
      <c r="B17" s="160"/>
      <c r="C17" s="154" t="s">
        <v>62</v>
      </c>
      <c r="D17" s="117"/>
      <c r="E17" s="101">
        <v>0</v>
      </c>
      <c r="F17" s="102"/>
      <c r="G17" s="102"/>
      <c r="H17" s="102"/>
      <c r="I17" s="165"/>
      <c r="L17" s="103"/>
    </row>
    <row r="18" spans="1:12" ht="12.75">
      <c r="A18" s="173"/>
      <c r="B18" s="160"/>
      <c r="C18" s="154" t="s">
        <v>70</v>
      </c>
      <c r="D18" s="117"/>
      <c r="E18" s="101"/>
      <c r="F18" s="102"/>
      <c r="G18" s="102"/>
      <c r="H18" s="102"/>
      <c r="I18" s="165"/>
      <c r="L18" s="103"/>
    </row>
    <row r="19" spans="1:12" ht="5.25" customHeight="1">
      <c r="A19" s="173"/>
      <c r="B19" s="160"/>
      <c r="C19" s="154"/>
      <c r="D19" s="117"/>
      <c r="E19" s="101">
        <v>0</v>
      </c>
      <c r="F19" s="102"/>
      <c r="G19" s="102"/>
      <c r="H19" s="102"/>
      <c r="I19" s="165"/>
      <c r="L19" s="103"/>
    </row>
    <row r="20" spans="1:12" ht="12.75">
      <c r="A20" s="173"/>
      <c r="B20" s="160"/>
      <c r="C20" s="154" t="s">
        <v>631</v>
      </c>
      <c r="D20" s="117"/>
      <c r="E20" s="101">
        <v>0</v>
      </c>
      <c r="F20" s="102"/>
      <c r="G20" s="102"/>
      <c r="H20" s="102"/>
      <c r="I20" s="165"/>
      <c r="L20" s="103"/>
    </row>
    <row r="21" spans="1:12" ht="12.75">
      <c r="A21" s="173"/>
      <c r="B21" s="160"/>
      <c r="C21" s="154" t="s">
        <v>71</v>
      </c>
      <c r="D21" s="117"/>
      <c r="E21" s="101"/>
      <c r="F21" s="102"/>
      <c r="G21" s="102"/>
      <c r="H21" s="102"/>
      <c r="I21" s="165"/>
      <c r="L21" s="103"/>
    </row>
    <row r="22" spans="1:12" ht="5.25" customHeight="1">
      <c r="A22" s="173"/>
      <c r="B22" s="160"/>
      <c r="C22" s="154"/>
      <c r="D22" s="117"/>
      <c r="E22" s="101">
        <v>0</v>
      </c>
      <c r="F22" s="102"/>
      <c r="G22" s="102"/>
      <c r="H22" s="102"/>
      <c r="I22" s="165"/>
      <c r="L22" s="103"/>
    </row>
    <row r="23" spans="1:12" ht="12.75">
      <c r="A23" s="173"/>
      <c r="B23" s="160"/>
      <c r="C23" s="154" t="s">
        <v>632</v>
      </c>
      <c r="D23" s="117"/>
      <c r="E23" s="101">
        <v>0</v>
      </c>
      <c r="F23" s="102"/>
      <c r="G23" s="102"/>
      <c r="H23" s="102"/>
      <c r="I23" s="165"/>
      <c r="L23" s="103"/>
    </row>
    <row r="24" spans="1:12" ht="12.75">
      <c r="A24" s="173"/>
      <c r="B24" s="160"/>
      <c r="C24" s="154" t="s">
        <v>72</v>
      </c>
      <c r="D24" s="117"/>
      <c r="E24" s="101"/>
      <c r="F24" s="102"/>
      <c r="G24" s="102"/>
      <c r="H24" s="102"/>
      <c r="I24" s="165"/>
      <c r="L24" s="103"/>
    </row>
    <row r="25" spans="1:12" ht="12.75">
      <c r="A25" s="173"/>
      <c r="B25" s="160"/>
      <c r="C25" s="154" t="s">
        <v>73</v>
      </c>
      <c r="D25" s="117"/>
      <c r="E25" s="101"/>
      <c r="F25" s="102"/>
      <c r="G25" s="102"/>
      <c r="H25" s="102"/>
      <c r="I25" s="165"/>
      <c r="L25" s="103"/>
    </row>
    <row r="26" spans="1:12" ht="12.75">
      <c r="A26" s="173"/>
      <c r="B26" s="160"/>
      <c r="C26" s="154" t="s">
        <v>74</v>
      </c>
      <c r="D26" s="117"/>
      <c r="E26" s="101"/>
      <c r="F26" s="102"/>
      <c r="G26" s="102"/>
      <c r="H26" s="102"/>
      <c r="I26" s="165"/>
      <c r="L26" s="103"/>
    </row>
    <row r="27" spans="1:52" ht="14.25">
      <c r="A27" s="172" t="s">
        <v>501</v>
      </c>
      <c r="B27" s="159" t="s">
        <v>75</v>
      </c>
      <c r="C27" s="147" t="s">
        <v>76</v>
      </c>
      <c r="D27" s="142" t="s">
        <v>722</v>
      </c>
      <c r="E27" s="98">
        <v>288</v>
      </c>
      <c r="F27" s="99">
        <v>0</v>
      </c>
      <c r="G27" s="99">
        <f>E27*F27</f>
        <v>0</v>
      </c>
      <c r="H27" s="99">
        <v>-0.128</v>
      </c>
      <c r="I27" s="164">
        <f>E27*H27</f>
        <v>-36.864000000000004</v>
      </c>
      <c r="AU27" s="84">
        <v>1</v>
      </c>
      <c r="AV27" s="84" t="e">
        <f>IF(AU27=1,#REF!,0)</f>
        <v>#REF!</v>
      </c>
      <c r="AW27" s="84">
        <f>IF(AU27=2,#REF!,0)</f>
        <v>0</v>
      </c>
      <c r="AX27" s="84">
        <f>IF(AU27=3,#REF!,0)</f>
        <v>0</v>
      </c>
      <c r="AY27" s="84">
        <f>IF(AU27=4,#REF!,0)</f>
        <v>0</v>
      </c>
      <c r="AZ27" s="84">
        <f>IF(AU27=5,#REF!,0)</f>
        <v>0</v>
      </c>
    </row>
    <row r="28" spans="1:12" ht="12.75">
      <c r="A28" s="174"/>
      <c r="B28" s="160"/>
      <c r="C28" s="154" t="s">
        <v>630</v>
      </c>
      <c r="D28" s="117"/>
      <c r="E28" s="101">
        <v>0</v>
      </c>
      <c r="F28" s="102"/>
      <c r="G28" s="102"/>
      <c r="H28" s="102"/>
      <c r="I28" s="165"/>
      <c r="L28" s="103"/>
    </row>
    <row r="29" spans="1:12" ht="12.75">
      <c r="A29" s="174"/>
      <c r="B29" s="160"/>
      <c r="C29" s="154" t="s">
        <v>62</v>
      </c>
      <c r="D29" s="117"/>
      <c r="E29" s="101">
        <v>0</v>
      </c>
      <c r="F29" s="102"/>
      <c r="G29" s="102"/>
      <c r="H29" s="102"/>
      <c r="I29" s="165"/>
      <c r="L29" s="103"/>
    </row>
    <row r="30" spans="1:12" ht="12.75">
      <c r="A30" s="174"/>
      <c r="B30" s="160"/>
      <c r="C30" s="154" t="s">
        <v>70</v>
      </c>
      <c r="D30" s="117"/>
      <c r="E30" s="101"/>
      <c r="F30" s="102"/>
      <c r="G30" s="102"/>
      <c r="H30" s="102"/>
      <c r="I30" s="165"/>
      <c r="L30" s="103"/>
    </row>
    <row r="31" spans="1:12" ht="5.25" customHeight="1">
      <c r="A31" s="174"/>
      <c r="B31" s="160"/>
      <c r="C31" s="154"/>
      <c r="D31" s="117"/>
      <c r="E31" s="101">
        <v>0</v>
      </c>
      <c r="F31" s="102"/>
      <c r="G31" s="102"/>
      <c r="H31" s="102"/>
      <c r="I31" s="165"/>
      <c r="L31" s="103"/>
    </row>
    <row r="32" spans="1:12" ht="12.75">
      <c r="A32" s="174"/>
      <c r="B32" s="160"/>
      <c r="C32" s="154" t="s">
        <v>631</v>
      </c>
      <c r="D32" s="117"/>
      <c r="E32" s="101">
        <v>0</v>
      </c>
      <c r="F32" s="102"/>
      <c r="G32" s="102"/>
      <c r="H32" s="102"/>
      <c r="I32" s="165"/>
      <c r="L32" s="103"/>
    </row>
    <row r="33" spans="1:12" ht="12.75">
      <c r="A33" s="174"/>
      <c r="B33" s="160"/>
      <c r="C33" s="154" t="s">
        <v>71</v>
      </c>
      <c r="D33" s="117"/>
      <c r="E33" s="101"/>
      <c r="F33" s="102"/>
      <c r="G33" s="102"/>
      <c r="H33" s="102"/>
      <c r="I33" s="165"/>
      <c r="L33" s="103"/>
    </row>
    <row r="34" spans="1:12" ht="5.25" customHeight="1">
      <c r="A34" s="174"/>
      <c r="B34" s="160"/>
      <c r="C34" s="154"/>
      <c r="D34" s="117"/>
      <c r="E34" s="101">
        <v>0</v>
      </c>
      <c r="F34" s="102"/>
      <c r="G34" s="102"/>
      <c r="H34" s="102"/>
      <c r="I34" s="165"/>
      <c r="L34" s="103"/>
    </row>
    <row r="35" spans="1:12" ht="12.75">
      <c r="A35" s="174"/>
      <c r="B35" s="160"/>
      <c r="C35" s="154" t="s">
        <v>632</v>
      </c>
      <c r="D35" s="117"/>
      <c r="E35" s="101">
        <v>0</v>
      </c>
      <c r="F35" s="102"/>
      <c r="G35" s="102"/>
      <c r="H35" s="102"/>
      <c r="I35" s="165"/>
      <c r="L35" s="103"/>
    </row>
    <row r="36" spans="1:12" ht="12.75">
      <c r="A36" s="174"/>
      <c r="B36" s="160"/>
      <c r="C36" s="154" t="s">
        <v>72</v>
      </c>
      <c r="D36" s="117"/>
      <c r="E36" s="101"/>
      <c r="F36" s="102"/>
      <c r="G36" s="102"/>
      <c r="H36" s="102"/>
      <c r="I36" s="165"/>
      <c r="L36" s="103"/>
    </row>
    <row r="37" spans="1:12" ht="12.75">
      <c r="A37" s="174"/>
      <c r="B37" s="160"/>
      <c r="C37" s="154" t="s">
        <v>73</v>
      </c>
      <c r="D37" s="117"/>
      <c r="E37" s="101"/>
      <c r="F37" s="102"/>
      <c r="G37" s="102"/>
      <c r="H37" s="102"/>
      <c r="I37" s="165"/>
      <c r="L37" s="103"/>
    </row>
    <row r="38" spans="1:12" ht="12.75">
      <c r="A38" s="174"/>
      <c r="B38" s="160"/>
      <c r="C38" s="154" t="s">
        <v>74</v>
      </c>
      <c r="D38" s="117"/>
      <c r="E38" s="101"/>
      <c r="F38" s="102"/>
      <c r="G38" s="102"/>
      <c r="H38" s="102"/>
      <c r="I38" s="165"/>
      <c r="L38" s="103"/>
    </row>
    <row r="39" spans="1:52" ht="14.25">
      <c r="A39" s="172" t="s">
        <v>502</v>
      </c>
      <c r="B39" s="159" t="s">
        <v>77</v>
      </c>
      <c r="C39" s="147" t="s">
        <v>78</v>
      </c>
      <c r="D39" s="142" t="s">
        <v>723</v>
      </c>
      <c r="E39" s="98">
        <v>4</v>
      </c>
      <c r="F39" s="99">
        <v>0</v>
      </c>
      <c r="G39" s="99">
        <f>E39*F39</f>
        <v>0</v>
      </c>
      <c r="H39" s="99">
        <v>0</v>
      </c>
      <c r="I39" s="164">
        <f>E39*H39</f>
        <v>0</v>
      </c>
      <c r="AU39" s="84">
        <v>1</v>
      </c>
      <c r="AV39" s="84" t="e">
        <f>IF(AU39=1,#REF!,0)</f>
        <v>#REF!</v>
      </c>
      <c r="AW39" s="84">
        <f>IF(AU39=2,#REF!,0)</f>
        <v>0</v>
      </c>
      <c r="AX39" s="84">
        <f>IF(AU39=3,#REF!,0)</f>
        <v>0</v>
      </c>
      <c r="AY39" s="84">
        <f>IF(AU39=4,#REF!,0)</f>
        <v>0</v>
      </c>
      <c r="AZ39" s="84">
        <f>IF(AU39=5,#REF!,0)</f>
        <v>0</v>
      </c>
    </row>
    <row r="40" spans="1:12" ht="12.75">
      <c r="A40" s="173"/>
      <c r="B40" s="160"/>
      <c r="C40" s="154" t="s">
        <v>633</v>
      </c>
      <c r="D40" s="117"/>
      <c r="E40" s="101">
        <v>0</v>
      </c>
      <c r="F40" s="102"/>
      <c r="G40" s="102"/>
      <c r="H40" s="102"/>
      <c r="I40" s="165"/>
      <c r="L40" s="103"/>
    </row>
    <row r="41" spans="1:12" ht="12.75">
      <c r="A41" s="173"/>
      <c r="B41" s="160"/>
      <c r="C41" s="154" t="s">
        <v>79</v>
      </c>
      <c r="D41" s="117"/>
      <c r="E41" s="101"/>
      <c r="F41" s="102"/>
      <c r="G41" s="102"/>
      <c r="H41" s="102"/>
      <c r="I41" s="165"/>
      <c r="L41" s="103"/>
    </row>
    <row r="42" spans="1:52" ht="14.25">
      <c r="A42" s="172" t="s">
        <v>503</v>
      </c>
      <c r="B42" s="159" t="s">
        <v>80</v>
      </c>
      <c r="C42" s="147" t="s">
        <v>81</v>
      </c>
      <c r="D42" s="142" t="s">
        <v>723</v>
      </c>
      <c r="E42" s="98">
        <v>3</v>
      </c>
      <c r="F42" s="99">
        <v>0</v>
      </c>
      <c r="G42" s="99">
        <f>E42*F42</f>
        <v>0</v>
      </c>
      <c r="H42" s="99">
        <v>0</v>
      </c>
      <c r="I42" s="164">
        <f>E42*H42</f>
        <v>0</v>
      </c>
      <c r="AU42" s="84">
        <v>1</v>
      </c>
      <c r="AV42" s="84" t="e">
        <f>IF(AU42=1,#REF!,0)</f>
        <v>#REF!</v>
      </c>
      <c r="AW42" s="84">
        <f>IF(AU42=2,#REF!,0)</f>
        <v>0</v>
      </c>
      <c r="AX42" s="84">
        <f>IF(AU42=3,#REF!,0)</f>
        <v>0</v>
      </c>
      <c r="AY42" s="84">
        <f>IF(AU42=4,#REF!,0)</f>
        <v>0</v>
      </c>
      <c r="AZ42" s="84">
        <f>IF(AU42=5,#REF!,0)</f>
        <v>0</v>
      </c>
    </row>
    <row r="43" spans="1:12" ht="12.75">
      <c r="A43" s="173"/>
      <c r="B43" s="160"/>
      <c r="C43" s="154" t="s">
        <v>634</v>
      </c>
      <c r="D43" s="117"/>
      <c r="E43" s="101">
        <v>0</v>
      </c>
      <c r="F43" s="102"/>
      <c r="G43" s="102"/>
      <c r="H43" s="102"/>
      <c r="I43" s="165"/>
      <c r="L43" s="103"/>
    </row>
    <row r="44" spans="1:12" ht="12.75">
      <c r="A44" s="173"/>
      <c r="B44" s="160"/>
      <c r="C44" s="154" t="s">
        <v>82</v>
      </c>
      <c r="D44" s="117"/>
      <c r="E44" s="101"/>
      <c r="F44" s="102"/>
      <c r="G44" s="102"/>
      <c r="H44" s="102"/>
      <c r="I44" s="165"/>
      <c r="L44" s="103"/>
    </row>
    <row r="45" spans="1:12" ht="12.75">
      <c r="A45" s="173"/>
      <c r="B45" s="160"/>
      <c r="C45" s="154" t="s">
        <v>83</v>
      </c>
      <c r="D45" s="117"/>
      <c r="E45" s="101"/>
      <c r="F45" s="102"/>
      <c r="G45" s="102"/>
      <c r="H45" s="102"/>
      <c r="I45" s="165"/>
      <c r="L45" s="103"/>
    </row>
    <row r="46" spans="1:52" ht="14.25">
      <c r="A46" s="172" t="s">
        <v>504</v>
      </c>
      <c r="B46" s="159" t="s">
        <v>84</v>
      </c>
      <c r="C46" s="147" t="s">
        <v>85</v>
      </c>
      <c r="D46" s="142" t="s">
        <v>723</v>
      </c>
      <c r="E46" s="98">
        <v>26</v>
      </c>
      <c r="F46" s="99">
        <v>0</v>
      </c>
      <c r="G46" s="99">
        <f>E46*F46</f>
        <v>0</v>
      </c>
      <c r="H46" s="99">
        <v>0</v>
      </c>
      <c r="I46" s="164">
        <f>E46*H46</f>
        <v>0</v>
      </c>
      <c r="AU46" s="84">
        <v>1</v>
      </c>
      <c r="AV46" s="84" t="e">
        <f>IF(AU46=1,#REF!,0)</f>
        <v>#REF!</v>
      </c>
      <c r="AW46" s="84">
        <f>IF(AU46=2,#REF!,0)</f>
        <v>0</v>
      </c>
      <c r="AX46" s="84">
        <f>IF(AU46=3,#REF!,0)</f>
        <v>0</v>
      </c>
      <c r="AY46" s="84">
        <f>IF(AU46=4,#REF!,0)</f>
        <v>0</v>
      </c>
      <c r="AZ46" s="84">
        <f>IF(AU46=5,#REF!,0)</f>
        <v>0</v>
      </c>
    </row>
    <row r="47" spans="1:12" ht="12.75">
      <c r="A47" s="173"/>
      <c r="B47" s="160"/>
      <c r="C47" s="154" t="s">
        <v>635</v>
      </c>
      <c r="D47" s="117"/>
      <c r="E47" s="101">
        <v>0</v>
      </c>
      <c r="F47" s="102"/>
      <c r="G47" s="102"/>
      <c r="H47" s="102"/>
      <c r="I47" s="165"/>
      <c r="L47" s="103"/>
    </row>
    <row r="48" spans="1:12" ht="12.75">
      <c r="A48" s="173"/>
      <c r="B48" s="160"/>
      <c r="C48" s="154" t="s">
        <v>636</v>
      </c>
      <c r="D48" s="117"/>
      <c r="E48" s="101">
        <v>0</v>
      </c>
      <c r="F48" s="102"/>
      <c r="G48" s="102"/>
      <c r="H48" s="102"/>
      <c r="I48" s="165"/>
      <c r="L48" s="103"/>
    </row>
    <row r="49" spans="1:12" ht="12.75">
      <c r="A49" s="173"/>
      <c r="B49" s="160"/>
      <c r="C49" s="154" t="s">
        <v>86</v>
      </c>
      <c r="D49" s="117"/>
      <c r="E49" s="101"/>
      <c r="F49" s="102"/>
      <c r="G49" s="102"/>
      <c r="H49" s="102"/>
      <c r="I49" s="165"/>
      <c r="L49" s="103"/>
    </row>
    <row r="50" spans="1:12" ht="12.75">
      <c r="A50" s="173"/>
      <c r="B50" s="160"/>
      <c r="C50" s="154" t="s">
        <v>87</v>
      </c>
      <c r="D50" s="117"/>
      <c r="E50" s="101"/>
      <c r="F50" s="102"/>
      <c r="G50" s="102"/>
      <c r="H50" s="102"/>
      <c r="I50" s="165"/>
      <c r="L50" s="103"/>
    </row>
    <row r="51" spans="1:12" ht="12.75">
      <c r="A51" s="173"/>
      <c r="B51" s="160"/>
      <c r="C51" s="154" t="s">
        <v>88</v>
      </c>
      <c r="D51" s="117"/>
      <c r="E51" s="101"/>
      <c r="F51" s="102"/>
      <c r="G51" s="102"/>
      <c r="H51" s="102"/>
      <c r="I51" s="165"/>
      <c r="L51" s="103"/>
    </row>
    <row r="52" spans="1:12" ht="12.75">
      <c r="A52" s="173"/>
      <c r="B52" s="160"/>
      <c r="C52" s="154" t="s">
        <v>89</v>
      </c>
      <c r="D52" s="117"/>
      <c r="E52" s="101"/>
      <c r="F52" s="102"/>
      <c r="G52" s="102"/>
      <c r="H52" s="102"/>
      <c r="I52" s="165"/>
      <c r="L52" s="103"/>
    </row>
    <row r="53" spans="1:52" ht="14.25">
      <c r="A53" s="172" t="s">
        <v>505</v>
      </c>
      <c r="B53" s="159" t="s">
        <v>90</v>
      </c>
      <c r="C53" s="147" t="s">
        <v>91</v>
      </c>
      <c r="D53" s="142" t="s">
        <v>723</v>
      </c>
      <c r="E53" s="98">
        <v>26</v>
      </c>
      <c r="F53" s="99">
        <v>0</v>
      </c>
      <c r="G53" s="99">
        <f>E53*F53</f>
        <v>0</v>
      </c>
      <c r="H53" s="99">
        <v>0</v>
      </c>
      <c r="I53" s="164">
        <f>E53*H53</f>
        <v>0</v>
      </c>
      <c r="AU53" s="84">
        <v>1</v>
      </c>
      <c r="AV53" s="84" t="e">
        <f>IF(AU53=1,#REF!,0)</f>
        <v>#REF!</v>
      </c>
      <c r="AW53" s="84">
        <f>IF(AU53=2,#REF!,0)</f>
        <v>0</v>
      </c>
      <c r="AX53" s="84">
        <f>IF(AU53=3,#REF!,0)</f>
        <v>0</v>
      </c>
      <c r="AY53" s="84">
        <f>IF(AU53=4,#REF!,0)</f>
        <v>0</v>
      </c>
      <c r="AZ53" s="84">
        <f>IF(AU53=5,#REF!,0)</f>
        <v>0</v>
      </c>
    </row>
    <row r="54" spans="1:12" ht="12.75">
      <c r="A54" s="173"/>
      <c r="B54" s="160"/>
      <c r="C54" s="154" t="s">
        <v>637</v>
      </c>
      <c r="D54" s="117"/>
      <c r="E54" s="101">
        <v>0</v>
      </c>
      <c r="F54" s="102"/>
      <c r="G54" s="102"/>
      <c r="H54" s="102"/>
      <c r="I54" s="165"/>
      <c r="L54" s="103"/>
    </row>
    <row r="55" spans="1:52" ht="14.25">
      <c r="A55" s="172" t="s">
        <v>506</v>
      </c>
      <c r="B55" s="159" t="s">
        <v>92</v>
      </c>
      <c r="C55" s="147" t="s">
        <v>93</v>
      </c>
      <c r="D55" s="142" t="s">
        <v>723</v>
      </c>
      <c r="E55" s="98">
        <v>1.5</v>
      </c>
      <c r="F55" s="99">
        <v>0</v>
      </c>
      <c r="G55" s="99">
        <f>E55*F55</f>
        <v>0</v>
      </c>
      <c r="H55" s="99">
        <v>0</v>
      </c>
      <c r="I55" s="164">
        <f>E55*H55</f>
        <v>0</v>
      </c>
      <c r="AU55" s="84">
        <v>1</v>
      </c>
      <c r="AV55" s="84" t="e">
        <f>IF(AU55=1,#REF!,0)</f>
        <v>#REF!</v>
      </c>
      <c r="AW55" s="84">
        <f>IF(AU55=2,#REF!,0)</f>
        <v>0</v>
      </c>
      <c r="AX55" s="84">
        <f>IF(AU55=3,#REF!,0)</f>
        <v>0</v>
      </c>
      <c r="AY55" s="84">
        <f>IF(AU55=4,#REF!,0)</f>
        <v>0</v>
      </c>
      <c r="AZ55" s="84">
        <f>IF(AU55=5,#REF!,0)</f>
        <v>0</v>
      </c>
    </row>
    <row r="56" spans="1:12" ht="12.75">
      <c r="A56" s="173"/>
      <c r="B56" s="160"/>
      <c r="C56" s="154" t="s">
        <v>638</v>
      </c>
      <c r="D56" s="117"/>
      <c r="E56" s="101">
        <v>0</v>
      </c>
      <c r="F56" s="102"/>
      <c r="G56" s="102"/>
      <c r="H56" s="102"/>
      <c r="I56" s="165"/>
      <c r="L56" s="103"/>
    </row>
    <row r="57" spans="1:52" ht="14.25">
      <c r="A57" s="172" t="s">
        <v>507</v>
      </c>
      <c r="B57" s="159" t="s">
        <v>94</v>
      </c>
      <c r="C57" s="147" t="s">
        <v>95</v>
      </c>
      <c r="D57" s="142" t="s">
        <v>723</v>
      </c>
      <c r="E57" s="98">
        <v>1.5</v>
      </c>
      <c r="F57" s="99">
        <v>0</v>
      </c>
      <c r="G57" s="99">
        <f>E57*F57</f>
        <v>0</v>
      </c>
      <c r="H57" s="99">
        <v>0</v>
      </c>
      <c r="I57" s="164">
        <f>E57*H57</f>
        <v>0</v>
      </c>
      <c r="AU57" s="84">
        <v>1</v>
      </c>
      <c r="AV57" s="84" t="e">
        <f>IF(AU57=1,#REF!,0)</f>
        <v>#REF!</v>
      </c>
      <c r="AW57" s="84">
        <f>IF(AU57=2,#REF!,0)</f>
        <v>0</v>
      </c>
      <c r="AX57" s="84">
        <f>IF(AU57=3,#REF!,0)</f>
        <v>0</v>
      </c>
      <c r="AY57" s="84">
        <f>IF(AU57=4,#REF!,0)</f>
        <v>0</v>
      </c>
      <c r="AZ57" s="84">
        <f>IF(AU57=5,#REF!,0)</f>
        <v>0</v>
      </c>
    </row>
    <row r="58" spans="1:12" ht="12.75">
      <c r="A58" s="173"/>
      <c r="B58" s="160"/>
      <c r="C58" s="154" t="s">
        <v>639</v>
      </c>
      <c r="D58" s="117"/>
      <c r="E58" s="101">
        <v>0</v>
      </c>
      <c r="F58" s="102"/>
      <c r="G58" s="102"/>
      <c r="H58" s="102"/>
      <c r="I58" s="165"/>
      <c r="L58" s="103"/>
    </row>
    <row r="59" spans="1:12" ht="12.75">
      <c r="A59" s="173"/>
      <c r="B59" s="160"/>
      <c r="C59" s="154" t="s">
        <v>640</v>
      </c>
      <c r="D59" s="117"/>
      <c r="E59" s="101">
        <v>0</v>
      </c>
      <c r="F59" s="102"/>
      <c r="G59" s="102"/>
      <c r="H59" s="102"/>
      <c r="I59" s="165"/>
      <c r="L59" s="103"/>
    </row>
    <row r="60" spans="1:12" ht="12.75">
      <c r="A60" s="173"/>
      <c r="B60" s="160"/>
      <c r="C60" s="154" t="s">
        <v>96</v>
      </c>
      <c r="D60" s="117"/>
      <c r="E60" s="101"/>
      <c r="F60" s="102"/>
      <c r="G60" s="102"/>
      <c r="H60" s="102"/>
      <c r="I60" s="165"/>
      <c r="L60" s="103"/>
    </row>
    <row r="61" spans="1:12" ht="12.75">
      <c r="A61" s="173"/>
      <c r="B61" s="160"/>
      <c r="C61" s="154" t="s">
        <v>97</v>
      </c>
      <c r="D61" s="117"/>
      <c r="E61" s="101"/>
      <c r="F61" s="102"/>
      <c r="G61" s="102"/>
      <c r="H61" s="102"/>
      <c r="I61" s="165"/>
      <c r="L61" s="103"/>
    </row>
    <row r="62" spans="1:52" ht="14.25">
      <c r="A62" s="172" t="s">
        <v>508</v>
      </c>
      <c r="B62" s="159" t="s">
        <v>98</v>
      </c>
      <c r="C62" s="147" t="s">
        <v>99</v>
      </c>
      <c r="D62" s="142" t="s">
        <v>723</v>
      </c>
      <c r="E62" s="98">
        <v>4.5</v>
      </c>
      <c r="F62" s="99">
        <v>0</v>
      </c>
      <c r="G62" s="99">
        <f>E62*F62</f>
        <v>0</v>
      </c>
      <c r="H62" s="99">
        <v>0</v>
      </c>
      <c r="I62" s="164">
        <f>E62*H62</f>
        <v>0</v>
      </c>
      <c r="AU62" s="84">
        <v>1</v>
      </c>
      <c r="AV62" s="84" t="e">
        <f>IF(AU62=1,#REF!,0)</f>
        <v>#REF!</v>
      </c>
      <c r="AW62" s="84">
        <f>IF(AU62=2,#REF!,0)</f>
        <v>0</v>
      </c>
      <c r="AX62" s="84">
        <f>IF(AU62=3,#REF!,0)</f>
        <v>0</v>
      </c>
      <c r="AY62" s="84">
        <f>IF(AU62=4,#REF!,0)</f>
        <v>0</v>
      </c>
      <c r="AZ62" s="84">
        <f>IF(AU62=5,#REF!,0)</f>
        <v>0</v>
      </c>
    </row>
    <row r="63" spans="1:12" ht="12.75">
      <c r="A63" s="173"/>
      <c r="B63" s="160"/>
      <c r="C63" s="154" t="s">
        <v>100</v>
      </c>
      <c r="D63" s="117"/>
      <c r="E63" s="101"/>
      <c r="F63" s="102"/>
      <c r="G63" s="102"/>
      <c r="H63" s="102"/>
      <c r="I63" s="165"/>
      <c r="L63" s="103"/>
    </row>
    <row r="64" spans="1:12" ht="12.75">
      <c r="A64" s="173"/>
      <c r="B64" s="160"/>
      <c r="C64" s="154" t="s">
        <v>101</v>
      </c>
      <c r="D64" s="117"/>
      <c r="E64" s="101"/>
      <c r="F64" s="102"/>
      <c r="G64" s="102"/>
      <c r="H64" s="102"/>
      <c r="I64" s="165"/>
      <c r="L64" s="103"/>
    </row>
    <row r="65" spans="1:52" ht="14.25">
      <c r="A65" s="172" t="s">
        <v>509</v>
      </c>
      <c r="B65" s="159" t="s">
        <v>102</v>
      </c>
      <c r="C65" s="147" t="s">
        <v>103</v>
      </c>
      <c r="D65" s="142" t="s">
        <v>723</v>
      </c>
      <c r="E65" s="98">
        <v>4</v>
      </c>
      <c r="F65" s="99">
        <v>0</v>
      </c>
      <c r="G65" s="99">
        <f>E65*F65</f>
        <v>0</v>
      </c>
      <c r="H65" s="99">
        <v>0</v>
      </c>
      <c r="I65" s="164">
        <f>E65*H65</f>
        <v>0</v>
      </c>
      <c r="AU65" s="84">
        <v>1</v>
      </c>
      <c r="AV65" s="84" t="e">
        <f>IF(AU65=1,#REF!,0)</f>
        <v>#REF!</v>
      </c>
      <c r="AW65" s="84">
        <f>IF(AU65=2,#REF!,0)</f>
        <v>0</v>
      </c>
      <c r="AX65" s="84">
        <f>IF(AU65=3,#REF!,0)</f>
        <v>0</v>
      </c>
      <c r="AY65" s="84">
        <f>IF(AU65=4,#REF!,0)</f>
        <v>0</v>
      </c>
      <c r="AZ65" s="84">
        <f>IF(AU65=5,#REF!,0)</f>
        <v>0</v>
      </c>
    </row>
    <row r="66" spans="1:12" ht="12.75">
      <c r="A66" s="173"/>
      <c r="B66" s="160"/>
      <c r="C66" s="154" t="s">
        <v>104</v>
      </c>
      <c r="D66" s="117"/>
      <c r="E66" s="101"/>
      <c r="F66" s="102"/>
      <c r="G66" s="102"/>
      <c r="H66" s="102"/>
      <c r="I66" s="165"/>
      <c r="L66" s="103"/>
    </row>
    <row r="67" spans="1:52" ht="14.25">
      <c r="A67" s="172" t="s">
        <v>510</v>
      </c>
      <c r="B67" s="159" t="s">
        <v>105</v>
      </c>
      <c r="C67" s="147" t="s">
        <v>106</v>
      </c>
      <c r="D67" s="142" t="s">
        <v>723</v>
      </c>
      <c r="E67" s="98">
        <v>4.5</v>
      </c>
      <c r="F67" s="99">
        <v>0</v>
      </c>
      <c r="G67" s="99">
        <f>E67*F67</f>
        <v>0</v>
      </c>
      <c r="H67" s="99">
        <v>0</v>
      </c>
      <c r="I67" s="164">
        <f>E67*H67</f>
        <v>0</v>
      </c>
      <c r="AU67" s="84">
        <v>1</v>
      </c>
      <c r="AV67" s="84" t="e">
        <f>IF(AU67=1,#REF!,0)</f>
        <v>#REF!</v>
      </c>
      <c r="AW67" s="84">
        <f>IF(AU67=2,#REF!,0)</f>
        <v>0</v>
      </c>
      <c r="AX67" s="84">
        <f>IF(AU67=3,#REF!,0)</f>
        <v>0</v>
      </c>
      <c r="AY67" s="84">
        <f>IF(AU67=4,#REF!,0)</f>
        <v>0</v>
      </c>
      <c r="AZ67" s="84">
        <f>IF(AU67=5,#REF!,0)</f>
        <v>0</v>
      </c>
    </row>
    <row r="68" spans="1:12" ht="12.75">
      <c r="A68" s="173"/>
      <c r="B68" s="160"/>
      <c r="C68" s="154" t="s">
        <v>641</v>
      </c>
      <c r="D68" s="117"/>
      <c r="E68" s="101">
        <v>0</v>
      </c>
      <c r="F68" s="102"/>
      <c r="G68" s="102"/>
      <c r="H68" s="102"/>
      <c r="I68" s="165"/>
      <c r="L68" s="103"/>
    </row>
    <row r="69" spans="1:12" ht="12.75">
      <c r="A69" s="173"/>
      <c r="B69" s="160"/>
      <c r="C69" s="154" t="s">
        <v>100</v>
      </c>
      <c r="D69" s="117"/>
      <c r="E69" s="101"/>
      <c r="F69" s="102"/>
      <c r="G69" s="102"/>
      <c r="H69" s="102"/>
      <c r="I69" s="165"/>
      <c r="L69" s="103"/>
    </row>
    <row r="70" spans="1:12" ht="12.75">
      <c r="A70" s="173"/>
      <c r="B70" s="160"/>
      <c r="C70" s="154" t="s">
        <v>101</v>
      </c>
      <c r="D70" s="117"/>
      <c r="E70" s="101"/>
      <c r="F70" s="102"/>
      <c r="G70" s="102"/>
      <c r="H70" s="102"/>
      <c r="I70" s="165"/>
      <c r="L70" s="103"/>
    </row>
    <row r="71" spans="1:52" ht="14.25">
      <c r="A71" s="172" t="s">
        <v>511</v>
      </c>
      <c r="B71" s="159" t="s">
        <v>107</v>
      </c>
      <c r="C71" s="147" t="s">
        <v>108</v>
      </c>
      <c r="D71" s="142" t="s">
        <v>723</v>
      </c>
      <c r="E71" s="98">
        <v>153</v>
      </c>
      <c r="F71" s="99">
        <v>0</v>
      </c>
      <c r="G71" s="99">
        <f>E71*F71</f>
        <v>0</v>
      </c>
      <c r="H71" s="99">
        <v>0</v>
      </c>
      <c r="I71" s="164">
        <f>E71*H71</f>
        <v>0</v>
      </c>
      <c r="AU71" s="84">
        <v>1</v>
      </c>
      <c r="AV71" s="84" t="e">
        <f>IF(AU71=1,#REF!,0)</f>
        <v>#REF!</v>
      </c>
      <c r="AW71" s="84">
        <f>IF(AU71=2,#REF!,0)</f>
        <v>0</v>
      </c>
      <c r="AX71" s="84">
        <f>IF(AU71=3,#REF!,0)</f>
        <v>0</v>
      </c>
      <c r="AY71" s="84">
        <f>IF(AU71=4,#REF!,0)</f>
        <v>0</v>
      </c>
      <c r="AZ71" s="84">
        <f>IF(AU71=5,#REF!,0)</f>
        <v>0</v>
      </c>
    </row>
    <row r="72" spans="1:12" ht="12.75">
      <c r="A72" s="173"/>
      <c r="B72" s="100"/>
      <c r="C72" s="154" t="s">
        <v>642</v>
      </c>
      <c r="D72" s="117"/>
      <c r="E72" s="101">
        <v>0</v>
      </c>
      <c r="F72" s="102"/>
      <c r="G72" s="102"/>
      <c r="H72" s="102"/>
      <c r="I72" s="165"/>
      <c r="L72" s="103"/>
    </row>
    <row r="73" spans="1:12" ht="12.75">
      <c r="A73" s="173"/>
      <c r="B73" s="100"/>
      <c r="C73" s="154" t="s">
        <v>109</v>
      </c>
      <c r="D73" s="117"/>
      <c r="E73" s="101"/>
      <c r="F73" s="102"/>
      <c r="G73" s="102"/>
      <c r="H73" s="102"/>
      <c r="I73" s="165"/>
      <c r="L73" s="103"/>
    </row>
    <row r="74" spans="1:52" ht="14.25">
      <c r="A74" s="172" t="s">
        <v>512</v>
      </c>
      <c r="B74" s="159" t="s">
        <v>110</v>
      </c>
      <c r="C74" s="147" t="s">
        <v>111</v>
      </c>
      <c r="D74" s="142" t="s">
        <v>723</v>
      </c>
      <c r="E74" s="98">
        <v>4</v>
      </c>
      <c r="F74" s="99">
        <v>0</v>
      </c>
      <c r="G74" s="99">
        <f>E74*F74</f>
        <v>0</v>
      </c>
      <c r="H74" s="99">
        <v>0</v>
      </c>
      <c r="I74" s="164">
        <f>E74*H74</f>
        <v>0</v>
      </c>
      <c r="AU74" s="84">
        <v>1</v>
      </c>
      <c r="AV74" s="84" t="e">
        <f>IF(AU74=1,#REF!,0)</f>
        <v>#REF!</v>
      </c>
      <c r="AW74" s="84">
        <f>IF(AU74=2,#REF!,0)</f>
        <v>0</v>
      </c>
      <c r="AX74" s="84">
        <f>IF(AU74=3,#REF!,0)</f>
        <v>0</v>
      </c>
      <c r="AY74" s="84">
        <f>IF(AU74=4,#REF!,0)</f>
        <v>0</v>
      </c>
      <c r="AZ74" s="84">
        <f>IF(AU74=5,#REF!,0)</f>
        <v>0</v>
      </c>
    </row>
    <row r="75" spans="1:12" ht="12.75">
      <c r="A75" s="173"/>
      <c r="B75" s="160"/>
      <c r="C75" s="154" t="s">
        <v>642</v>
      </c>
      <c r="D75" s="117"/>
      <c r="E75" s="101">
        <v>0</v>
      </c>
      <c r="F75" s="102"/>
      <c r="G75" s="102"/>
      <c r="H75" s="102"/>
      <c r="I75" s="165"/>
      <c r="L75" s="103"/>
    </row>
    <row r="76" spans="1:12" ht="12.75">
      <c r="A76" s="173"/>
      <c r="B76" s="160"/>
      <c r="C76" s="154" t="s">
        <v>104</v>
      </c>
      <c r="D76" s="117"/>
      <c r="E76" s="101"/>
      <c r="F76" s="102"/>
      <c r="G76" s="102"/>
      <c r="H76" s="102"/>
      <c r="I76" s="165"/>
      <c r="L76" s="103"/>
    </row>
    <row r="77" spans="1:52" ht="14.25">
      <c r="A77" s="172" t="s">
        <v>513</v>
      </c>
      <c r="B77" s="159" t="s">
        <v>112</v>
      </c>
      <c r="C77" s="147" t="s">
        <v>113</v>
      </c>
      <c r="D77" s="142" t="s">
        <v>723</v>
      </c>
      <c r="E77" s="98">
        <v>136</v>
      </c>
      <c r="F77" s="99">
        <v>0</v>
      </c>
      <c r="G77" s="99">
        <f>E77*F77</f>
        <v>0</v>
      </c>
      <c r="H77" s="99">
        <v>0</v>
      </c>
      <c r="I77" s="164">
        <f>E77*H77</f>
        <v>0</v>
      </c>
      <c r="AU77" s="84">
        <v>1</v>
      </c>
      <c r="AV77" s="84" t="e">
        <f>IF(AU77=1,#REF!,0)</f>
        <v>#REF!</v>
      </c>
      <c r="AW77" s="84">
        <f>IF(AU77=2,#REF!,0)</f>
        <v>0</v>
      </c>
      <c r="AX77" s="84">
        <f>IF(AU77=3,#REF!,0)</f>
        <v>0</v>
      </c>
      <c r="AY77" s="84">
        <f>IF(AU77=4,#REF!,0)</f>
        <v>0</v>
      </c>
      <c r="AZ77" s="84">
        <f>IF(AU77=5,#REF!,0)</f>
        <v>0</v>
      </c>
    </row>
    <row r="78" spans="1:12" ht="12.75">
      <c r="A78" s="173"/>
      <c r="B78" s="160"/>
      <c r="C78" s="154" t="s">
        <v>643</v>
      </c>
      <c r="D78" s="117"/>
      <c r="E78" s="101">
        <v>0</v>
      </c>
      <c r="F78" s="102"/>
      <c r="G78" s="102"/>
      <c r="H78" s="102"/>
      <c r="I78" s="165"/>
      <c r="L78" s="103"/>
    </row>
    <row r="79" spans="1:12" ht="12.75">
      <c r="A79" s="173"/>
      <c r="B79" s="160"/>
      <c r="C79" s="154" t="s">
        <v>114</v>
      </c>
      <c r="D79" s="117"/>
      <c r="E79" s="101"/>
      <c r="F79" s="102"/>
      <c r="G79" s="102"/>
      <c r="H79" s="102"/>
      <c r="I79" s="165"/>
      <c r="L79" s="103"/>
    </row>
    <row r="80" spans="1:52" ht="13.5" customHeight="1">
      <c r="A80" s="172" t="s">
        <v>514</v>
      </c>
      <c r="B80" s="159" t="s">
        <v>115</v>
      </c>
      <c r="C80" s="147" t="s">
        <v>116</v>
      </c>
      <c r="D80" s="142" t="s">
        <v>722</v>
      </c>
      <c r="E80" s="98">
        <v>18602</v>
      </c>
      <c r="F80" s="99">
        <v>0</v>
      </c>
      <c r="G80" s="99">
        <f>E80*F80</f>
        <v>0</v>
      </c>
      <c r="H80" s="99">
        <v>0</v>
      </c>
      <c r="I80" s="164">
        <f>E80*H80</f>
        <v>0</v>
      </c>
      <c r="AU80" s="84">
        <v>1</v>
      </c>
      <c r="AV80" s="84" t="e">
        <f>IF(AU80=1,#REF!,0)</f>
        <v>#REF!</v>
      </c>
      <c r="AW80" s="84">
        <f>IF(AU80=2,#REF!,0)</f>
        <v>0</v>
      </c>
      <c r="AX80" s="84">
        <f>IF(AU80=3,#REF!,0)</f>
        <v>0</v>
      </c>
      <c r="AY80" s="84">
        <f>IF(AU80=4,#REF!,0)</f>
        <v>0</v>
      </c>
      <c r="AZ80" s="84">
        <f>IF(AU80=5,#REF!,0)</f>
        <v>0</v>
      </c>
    </row>
    <row r="81" spans="1:12" ht="12.75">
      <c r="A81" s="173"/>
      <c r="B81" s="160"/>
      <c r="C81" s="154" t="s">
        <v>644</v>
      </c>
      <c r="D81" s="117"/>
      <c r="E81" s="101">
        <v>0</v>
      </c>
      <c r="F81" s="102"/>
      <c r="G81" s="102"/>
      <c r="H81" s="102"/>
      <c r="I81" s="165"/>
      <c r="L81" s="103"/>
    </row>
    <row r="82" spans="1:12" ht="12.75">
      <c r="A82" s="173"/>
      <c r="B82" s="160"/>
      <c r="C82" s="154" t="s">
        <v>62</v>
      </c>
      <c r="D82" s="117"/>
      <c r="E82" s="101">
        <v>0</v>
      </c>
      <c r="F82" s="102"/>
      <c r="G82" s="102"/>
      <c r="H82" s="102"/>
      <c r="I82" s="165"/>
      <c r="L82" s="103"/>
    </row>
    <row r="83" spans="1:12" ht="12.75">
      <c r="A83" s="173"/>
      <c r="B83" s="160"/>
      <c r="C83" s="154" t="s">
        <v>117</v>
      </c>
      <c r="D83" s="117"/>
      <c r="E83" s="101"/>
      <c r="F83" s="102"/>
      <c r="G83" s="102"/>
      <c r="H83" s="102"/>
      <c r="I83" s="165"/>
      <c r="L83" s="103"/>
    </row>
    <row r="84" spans="1:12" ht="12.75">
      <c r="A84" s="173"/>
      <c r="B84" s="160"/>
      <c r="C84" s="154" t="s">
        <v>118</v>
      </c>
      <c r="D84" s="117"/>
      <c r="E84" s="101"/>
      <c r="F84" s="102"/>
      <c r="G84" s="102"/>
      <c r="H84" s="102"/>
      <c r="I84" s="165"/>
      <c r="L84" s="103"/>
    </row>
    <row r="85" spans="1:12" ht="12.75">
      <c r="A85" s="173"/>
      <c r="B85" s="160"/>
      <c r="C85" s="154" t="s">
        <v>119</v>
      </c>
      <c r="D85" s="117"/>
      <c r="E85" s="101"/>
      <c r="F85" s="102"/>
      <c r="G85" s="102"/>
      <c r="H85" s="102"/>
      <c r="I85" s="165"/>
      <c r="L85" s="103"/>
    </row>
    <row r="86" spans="1:12" ht="12.75">
      <c r="A86" s="173"/>
      <c r="B86" s="160"/>
      <c r="C86" s="154" t="s">
        <v>120</v>
      </c>
      <c r="D86" s="117"/>
      <c r="E86" s="101"/>
      <c r="F86" s="102"/>
      <c r="G86" s="102"/>
      <c r="H86" s="102"/>
      <c r="I86" s="165"/>
      <c r="L86" s="103"/>
    </row>
    <row r="87" spans="1:52" ht="14.25">
      <c r="A87" s="172" t="s">
        <v>515</v>
      </c>
      <c r="B87" s="159" t="s">
        <v>121</v>
      </c>
      <c r="C87" s="147" t="s">
        <v>122</v>
      </c>
      <c r="D87" s="142" t="s">
        <v>723</v>
      </c>
      <c r="E87" s="98">
        <v>3</v>
      </c>
      <c r="F87" s="99">
        <v>0</v>
      </c>
      <c r="G87" s="99">
        <f>E87*F87</f>
        <v>0</v>
      </c>
      <c r="H87" s="99">
        <v>0</v>
      </c>
      <c r="I87" s="164">
        <f>E87*H87</f>
        <v>0</v>
      </c>
      <c r="AU87" s="84">
        <v>1</v>
      </c>
      <c r="AV87" s="84" t="e">
        <f>IF(AU87=1,#REF!,0)</f>
        <v>#REF!</v>
      </c>
      <c r="AW87" s="84">
        <f>IF(AU87=2,#REF!,0)</f>
        <v>0</v>
      </c>
      <c r="AX87" s="84">
        <f>IF(AU87=3,#REF!,0)</f>
        <v>0</v>
      </c>
      <c r="AY87" s="84">
        <f>IF(AU87=4,#REF!,0)</f>
        <v>0</v>
      </c>
      <c r="AZ87" s="84">
        <f>IF(AU87=5,#REF!,0)</f>
        <v>0</v>
      </c>
    </row>
    <row r="88" spans="1:12" ht="12.75">
      <c r="A88" s="173"/>
      <c r="B88" s="160"/>
      <c r="C88" s="154" t="s">
        <v>123</v>
      </c>
      <c r="D88" s="117"/>
      <c r="E88" s="101"/>
      <c r="F88" s="102"/>
      <c r="G88" s="102"/>
      <c r="H88" s="102"/>
      <c r="I88" s="165"/>
      <c r="L88" s="103"/>
    </row>
    <row r="89" spans="1:52" ht="14.25">
      <c r="A89" s="172" t="s">
        <v>516</v>
      </c>
      <c r="B89" s="159" t="s">
        <v>124</v>
      </c>
      <c r="C89" s="147" t="s">
        <v>125</v>
      </c>
      <c r="D89" s="142" t="s">
        <v>723</v>
      </c>
      <c r="E89" s="98">
        <v>1.5</v>
      </c>
      <c r="F89" s="99">
        <v>0</v>
      </c>
      <c r="G89" s="99">
        <f>E89*F89</f>
        <v>0</v>
      </c>
      <c r="H89" s="99">
        <v>0</v>
      </c>
      <c r="I89" s="164">
        <f>E89*H89</f>
        <v>0</v>
      </c>
      <c r="AU89" s="84">
        <v>1</v>
      </c>
      <c r="AV89" s="84" t="e">
        <f>IF(AU89=1,#REF!,0)</f>
        <v>#REF!</v>
      </c>
      <c r="AW89" s="84">
        <f>IF(AU89=2,#REF!,0)</f>
        <v>0</v>
      </c>
      <c r="AX89" s="84">
        <f>IF(AU89=3,#REF!,0)</f>
        <v>0</v>
      </c>
      <c r="AY89" s="84">
        <f>IF(AU89=4,#REF!,0)</f>
        <v>0</v>
      </c>
      <c r="AZ89" s="84">
        <f>IF(AU89=5,#REF!,0)</f>
        <v>0</v>
      </c>
    </row>
    <row r="90" spans="1:12" ht="12.75">
      <c r="A90" s="174"/>
      <c r="B90" s="100"/>
      <c r="C90" s="154" t="s">
        <v>126</v>
      </c>
      <c r="D90" s="117"/>
      <c r="E90" s="101"/>
      <c r="F90" s="102"/>
      <c r="G90" s="102"/>
      <c r="H90" s="102"/>
      <c r="I90" s="165"/>
      <c r="L90" s="103"/>
    </row>
    <row r="91" spans="1:12" ht="6.75" customHeight="1">
      <c r="A91" s="174"/>
      <c r="B91" s="100"/>
      <c r="C91" s="148"/>
      <c r="D91" s="117"/>
      <c r="E91" s="101"/>
      <c r="F91" s="102"/>
      <c r="G91" s="102"/>
      <c r="H91" s="102"/>
      <c r="I91" s="165"/>
      <c r="L91" s="103"/>
    </row>
    <row r="92" spans="1:52" ht="18.75" customHeight="1" thickBot="1">
      <c r="A92" s="175"/>
      <c r="B92" s="157" t="s">
        <v>60</v>
      </c>
      <c r="C92" s="149" t="str">
        <f>CONCATENATE(B6," ",C6)</f>
        <v>1. Zemní práce</v>
      </c>
      <c r="D92" s="143"/>
      <c r="E92" s="129"/>
      <c r="F92" s="130"/>
      <c r="G92" s="131">
        <f>SUM(G6:G90)</f>
        <v>0</v>
      </c>
      <c r="H92" s="130"/>
      <c r="I92" s="166">
        <f>SUM(I6:I90)</f>
        <v>-92.32</v>
      </c>
      <c r="AV92" s="104" t="e">
        <f>SUM(AV6:AV90)</f>
        <v>#REF!</v>
      </c>
      <c r="AW92" s="104">
        <f>SUM(AW6:AW90)</f>
        <v>0</v>
      </c>
      <c r="AX92" s="104">
        <f>SUM(AX6:AX90)</f>
        <v>0</v>
      </c>
      <c r="AY92" s="104">
        <f>SUM(AY6:AY90)</f>
        <v>0</v>
      </c>
      <c r="AZ92" s="104">
        <f>SUM(AZ6:AZ90)</f>
        <v>0</v>
      </c>
    </row>
    <row r="93" spans="1:52" ht="12.75">
      <c r="A93" s="176"/>
      <c r="B93" s="118"/>
      <c r="C93" s="150"/>
      <c r="D93" s="95"/>
      <c r="E93" s="119"/>
      <c r="F93" s="132"/>
      <c r="G93" s="133"/>
      <c r="H93" s="132"/>
      <c r="I93" s="167"/>
      <c r="AV93" s="104"/>
      <c r="AW93" s="104"/>
      <c r="AX93" s="104"/>
      <c r="AY93" s="104"/>
      <c r="AZ93" s="104"/>
    </row>
    <row r="94" spans="1:9" ht="18.75" customHeight="1">
      <c r="A94" s="177" t="s">
        <v>57</v>
      </c>
      <c r="B94" s="158" t="s">
        <v>499</v>
      </c>
      <c r="C94" s="151" t="s">
        <v>497</v>
      </c>
      <c r="D94" s="139"/>
      <c r="E94" s="140"/>
      <c r="F94" s="141"/>
      <c r="G94" s="141"/>
      <c r="H94" s="141"/>
      <c r="I94" s="168"/>
    </row>
    <row r="95" spans="1:9" ht="6.75" customHeight="1">
      <c r="A95" s="171"/>
      <c r="B95" s="94"/>
      <c r="C95" s="146"/>
      <c r="D95" s="95"/>
      <c r="E95" s="96"/>
      <c r="F95" s="116"/>
      <c r="G95" s="116"/>
      <c r="H95" s="116"/>
      <c r="I95" s="163"/>
    </row>
    <row r="96" spans="1:52" ht="14.25">
      <c r="A96" s="172" t="s">
        <v>517</v>
      </c>
      <c r="B96" s="159" t="s">
        <v>127</v>
      </c>
      <c r="C96" s="147" t="s">
        <v>128</v>
      </c>
      <c r="D96" s="97" t="s">
        <v>722</v>
      </c>
      <c r="E96" s="98">
        <v>61</v>
      </c>
      <c r="F96" s="99">
        <v>2E-05</v>
      </c>
      <c r="G96" s="99">
        <f>E96*F96</f>
        <v>0.0012200000000000002</v>
      </c>
      <c r="H96" s="99">
        <v>0</v>
      </c>
      <c r="I96" s="164">
        <f>E96*H96</f>
        <v>0</v>
      </c>
      <c r="AU96" s="84">
        <v>1</v>
      </c>
      <c r="AV96" s="84" t="e">
        <f>IF(AU96=1,#REF!,0)</f>
        <v>#REF!</v>
      </c>
      <c r="AW96" s="84">
        <f>IF(AU96=2,#REF!,0)</f>
        <v>0</v>
      </c>
      <c r="AX96" s="84">
        <f>IF(AU96=3,#REF!,0)</f>
        <v>0</v>
      </c>
      <c r="AY96" s="84">
        <f>IF(AU96=4,#REF!,0)</f>
        <v>0</v>
      </c>
      <c r="AZ96" s="84">
        <f>IF(AU96=5,#REF!,0)</f>
        <v>0</v>
      </c>
    </row>
    <row r="97" spans="1:12" ht="12.75">
      <c r="A97" s="174"/>
      <c r="B97" s="100"/>
      <c r="C97" s="154" t="s">
        <v>645</v>
      </c>
      <c r="D97" s="117"/>
      <c r="E97" s="101">
        <v>0</v>
      </c>
      <c r="F97" s="102"/>
      <c r="G97" s="102"/>
      <c r="H97" s="102"/>
      <c r="I97" s="165"/>
      <c r="L97" s="103"/>
    </row>
    <row r="98" spans="1:12" ht="12.75">
      <c r="A98" s="174"/>
      <c r="B98" s="100"/>
      <c r="C98" s="154" t="s">
        <v>129</v>
      </c>
      <c r="D98" s="117"/>
      <c r="E98" s="101"/>
      <c r="F98" s="102"/>
      <c r="G98" s="102"/>
      <c r="H98" s="102"/>
      <c r="I98" s="165"/>
      <c r="L98" s="103"/>
    </row>
    <row r="99" spans="1:12" ht="6.75" customHeight="1">
      <c r="A99" s="174"/>
      <c r="B99" s="100"/>
      <c r="C99" s="152"/>
      <c r="D99" s="117"/>
      <c r="E99" s="101"/>
      <c r="F99" s="102"/>
      <c r="G99" s="102"/>
      <c r="H99" s="102"/>
      <c r="I99" s="165"/>
      <c r="L99" s="103"/>
    </row>
    <row r="100" spans="1:52" ht="18.75" customHeight="1" thickBot="1">
      <c r="A100" s="175"/>
      <c r="B100" s="157" t="s">
        <v>60</v>
      </c>
      <c r="C100" s="149" t="str">
        <f>CONCATENATE(B94," ",C94)</f>
        <v>2. Základy, zvláštní zakládání</v>
      </c>
      <c r="D100" s="128"/>
      <c r="E100" s="129"/>
      <c r="F100" s="130"/>
      <c r="G100" s="131">
        <f>SUM(G94:G98)</f>
        <v>0.0012200000000000002</v>
      </c>
      <c r="H100" s="130"/>
      <c r="I100" s="166">
        <f>SUM(I94:I98)</f>
        <v>0</v>
      </c>
      <c r="AV100" s="104" t="e">
        <f>SUM(AV94:AV98)</f>
        <v>#REF!</v>
      </c>
      <c r="AW100" s="104">
        <f>SUM(AW94:AW98)</f>
        <v>0</v>
      </c>
      <c r="AX100" s="104">
        <f>SUM(AX94:AX98)</f>
        <v>0</v>
      </c>
      <c r="AY100" s="104">
        <f>SUM(AY94:AY98)</f>
        <v>0</v>
      </c>
      <c r="AZ100" s="104">
        <f>SUM(AZ94:AZ98)</f>
        <v>0</v>
      </c>
    </row>
    <row r="101" spans="1:52" ht="12.75">
      <c r="A101" s="176"/>
      <c r="B101" s="118"/>
      <c r="C101" s="150"/>
      <c r="D101" s="95"/>
      <c r="E101" s="119"/>
      <c r="F101" s="132"/>
      <c r="G101" s="133"/>
      <c r="H101" s="132"/>
      <c r="I101" s="167"/>
      <c r="AV101" s="104"/>
      <c r="AW101" s="104"/>
      <c r="AX101" s="104"/>
      <c r="AY101" s="104"/>
      <c r="AZ101" s="104"/>
    </row>
    <row r="102" spans="1:9" ht="18.75" customHeight="1">
      <c r="A102" s="177" t="s">
        <v>57</v>
      </c>
      <c r="B102" s="158" t="s">
        <v>500</v>
      </c>
      <c r="C102" s="151" t="s">
        <v>130</v>
      </c>
      <c r="D102" s="139"/>
      <c r="E102" s="140"/>
      <c r="F102" s="141"/>
      <c r="G102" s="141"/>
      <c r="H102" s="141"/>
      <c r="I102" s="168"/>
    </row>
    <row r="103" spans="1:9" ht="6.75" customHeight="1">
      <c r="A103" s="171"/>
      <c r="B103" s="94"/>
      <c r="C103" s="146"/>
      <c r="D103" s="95"/>
      <c r="E103" s="96"/>
      <c r="F103" s="116"/>
      <c r="G103" s="116"/>
      <c r="H103" s="116"/>
      <c r="I103" s="163"/>
    </row>
    <row r="104" spans="1:52" ht="12.75">
      <c r="A104" s="172" t="s">
        <v>518</v>
      </c>
      <c r="B104" s="159" t="s">
        <v>131</v>
      </c>
      <c r="C104" s="147" t="s">
        <v>132</v>
      </c>
      <c r="D104" s="97" t="s">
        <v>133</v>
      </c>
      <c r="E104" s="98">
        <v>10</v>
      </c>
      <c r="F104" s="99">
        <v>0.08816</v>
      </c>
      <c r="G104" s="99">
        <f>E104*F104</f>
        <v>0.8816</v>
      </c>
      <c r="H104" s="99">
        <v>0</v>
      </c>
      <c r="I104" s="164">
        <f>E104*H104</f>
        <v>0</v>
      </c>
      <c r="AU104" s="84">
        <v>1</v>
      </c>
      <c r="AV104" s="84" t="e">
        <f>IF(AU104=1,#REF!,0)</f>
        <v>#REF!</v>
      </c>
      <c r="AW104" s="84">
        <f>IF(AU104=2,#REF!,0)</f>
        <v>0</v>
      </c>
      <c r="AX104" s="84">
        <f>IF(AU104=3,#REF!,0)</f>
        <v>0</v>
      </c>
      <c r="AY104" s="84">
        <f>IF(AU104=4,#REF!,0)</f>
        <v>0</v>
      </c>
      <c r="AZ104" s="84">
        <f>IF(AU104=5,#REF!,0)</f>
        <v>0</v>
      </c>
    </row>
    <row r="105" spans="1:12" ht="12.75">
      <c r="A105" s="173"/>
      <c r="B105" s="160"/>
      <c r="C105" s="154" t="s">
        <v>645</v>
      </c>
      <c r="D105" s="117"/>
      <c r="E105" s="101">
        <v>0</v>
      </c>
      <c r="F105" s="102"/>
      <c r="G105" s="102"/>
      <c r="H105" s="102"/>
      <c r="I105" s="165"/>
      <c r="L105" s="103"/>
    </row>
    <row r="106" spans="1:12" ht="12.75">
      <c r="A106" s="173"/>
      <c r="B106" s="160"/>
      <c r="C106" s="154" t="s">
        <v>134</v>
      </c>
      <c r="D106" s="117"/>
      <c r="E106" s="101"/>
      <c r="F106" s="102"/>
      <c r="G106" s="102"/>
      <c r="H106" s="102"/>
      <c r="I106" s="165"/>
      <c r="L106" s="103"/>
    </row>
    <row r="107" spans="1:52" ht="14.25">
      <c r="A107" s="172" t="s">
        <v>519</v>
      </c>
      <c r="B107" s="159" t="s">
        <v>135</v>
      </c>
      <c r="C107" s="147" t="s">
        <v>136</v>
      </c>
      <c r="D107" s="142" t="s">
        <v>723</v>
      </c>
      <c r="E107" s="98">
        <v>0.2</v>
      </c>
      <c r="F107" s="99">
        <v>2.54295</v>
      </c>
      <c r="G107" s="99">
        <f>E107*F107</f>
        <v>0.50859</v>
      </c>
      <c r="H107" s="99">
        <v>0</v>
      </c>
      <c r="I107" s="164">
        <f>E107*H107</f>
        <v>0</v>
      </c>
      <c r="AU107" s="84">
        <v>1</v>
      </c>
      <c r="AV107" s="84" t="e">
        <f>IF(AU107=1,#REF!,0)</f>
        <v>#REF!</v>
      </c>
      <c r="AW107" s="84">
        <f>IF(AU107=2,#REF!,0)</f>
        <v>0</v>
      </c>
      <c r="AX107" s="84">
        <f>IF(AU107=3,#REF!,0)</f>
        <v>0</v>
      </c>
      <c r="AY107" s="84">
        <f>IF(AU107=4,#REF!,0)</f>
        <v>0</v>
      </c>
      <c r="AZ107" s="84">
        <f>IF(AU107=5,#REF!,0)</f>
        <v>0</v>
      </c>
    </row>
    <row r="108" spans="1:12" ht="12.75">
      <c r="A108" s="173"/>
      <c r="B108" s="160"/>
      <c r="C108" s="154" t="s">
        <v>633</v>
      </c>
      <c r="D108" s="117"/>
      <c r="E108" s="101">
        <v>0</v>
      </c>
      <c r="F108" s="102"/>
      <c r="G108" s="102"/>
      <c r="H108" s="102"/>
      <c r="I108" s="165"/>
      <c r="L108" s="103"/>
    </row>
    <row r="109" spans="1:12" ht="12.75">
      <c r="A109" s="173"/>
      <c r="B109" s="160"/>
      <c r="C109" s="154" t="s">
        <v>137</v>
      </c>
      <c r="D109" s="117"/>
      <c r="E109" s="101"/>
      <c r="F109" s="102"/>
      <c r="G109" s="102"/>
      <c r="H109" s="102"/>
      <c r="I109" s="165"/>
      <c r="L109" s="103"/>
    </row>
    <row r="110" spans="1:52" ht="12.75">
      <c r="A110" s="172" t="s">
        <v>520</v>
      </c>
      <c r="B110" s="159" t="s">
        <v>138</v>
      </c>
      <c r="C110" s="147" t="s">
        <v>139</v>
      </c>
      <c r="D110" s="142" t="s">
        <v>140</v>
      </c>
      <c r="E110" s="98">
        <v>0.045</v>
      </c>
      <c r="F110" s="99">
        <v>1.00442</v>
      </c>
      <c r="G110" s="99">
        <f>E110*F110</f>
        <v>0.0451989</v>
      </c>
      <c r="H110" s="99">
        <v>0</v>
      </c>
      <c r="I110" s="164">
        <f>E110*H110</f>
        <v>0</v>
      </c>
      <c r="AU110" s="84">
        <v>1</v>
      </c>
      <c r="AV110" s="84" t="e">
        <f>IF(AU110=1,#REF!,0)</f>
        <v>#REF!</v>
      </c>
      <c r="AW110" s="84">
        <f>IF(AU110=2,#REF!,0)</f>
        <v>0</v>
      </c>
      <c r="AX110" s="84">
        <f>IF(AU110=3,#REF!,0)</f>
        <v>0</v>
      </c>
      <c r="AY110" s="84">
        <f>IF(AU110=4,#REF!,0)</f>
        <v>0</v>
      </c>
      <c r="AZ110" s="84">
        <f>IF(AU110=5,#REF!,0)</f>
        <v>0</v>
      </c>
    </row>
    <row r="111" spans="1:12" ht="12.75">
      <c r="A111" s="173"/>
      <c r="B111" s="160"/>
      <c r="C111" s="154" t="s">
        <v>633</v>
      </c>
      <c r="D111" s="117"/>
      <c r="E111" s="101">
        <v>0</v>
      </c>
      <c r="F111" s="102"/>
      <c r="G111" s="102"/>
      <c r="H111" s="102"/>
      <c r="I111" s="165"/>
      <c r="L111" s="103"/>
    </row>
    <row r="112" spans="1:12" ht="12.75">
      <c r="A112" s="173"/>
      <c r="B112" s="160"/>
      <c r="C112" s="154" t="s">
        <v>141</v>
      </c>
      <c r="D112" s="117"/>
      <c r="E112" s="101"/>
      <c r="F112" s="102"/>
      <c r="G112" s="102"/>
      <c r="H112" s="102"/>
      <c r="I112" s="165"/>
      <c r="L112" s="103"/>
    </row>
    <row r="113" spans="1:52" ht="14.25">
      <c r="A113" s="172" t="s">
        <v>521</v>
      </c>
      <c r="B113" s="159" t="s">
        <v>142</v>
      </c>
      <c r="C113" s="147" t="s">
        <v>143</v>
      </c>
      <c r="D113" s="142" t="s">
        <v>722</v>
      </c>
      <c r="E113" s="98">
        <v>1.664</v>
      </c>
      <c r="F113" s="99">
        <v>0.05408</v>
      </c>
      <c r="G113" s="99">
        <f>E113*F113</f>
        <v>0.08998912</v>
      </c>
      <c r="H113" s="99">
        <v>0</v>
      </c>
      <c r="I113" s="164">
        <f>E113*H113</f>
        <v>0</v>
      </c>
      <c r="AU113" s="84">
        <v>1</v>
      </c>
      <c r="AV113" s="84" t="e">
        <f>IF(AU113=1,#REF!,0)</f>
        <v>#REF!</v>
      </c>
      <c r="AW113" s="84">
        <f>IF(AU113=2,#REF!,0)</f>
        <v>0</v>
      </c>
      <c r="AX113" s="84">
        <f>IF(AU113=3,#REF!,0)</f>
        <v>0</v>
      </c>
      <c r="AY113" s="84">
        <f>IF(AU113=4,#REF!,0)</f>
        <v>0</v>
      </c>
      <c r="AZ113" s="84">
        <f>IF(AU113=5,#REF!,0)</f>
        <v>0</v>
      </c>
    </row>
    <row r="114" spans="1:12" ht="12.75">
      <c r="A114" s="173"/>
      <c r="B114" s="160"/>
      <c r="C114" s="154" t="s">
        <v>646</v>
      </c>
      <c r="D114" s="117"/>
      <c r="E114" s="101">
        <v>0</v>
      </c>
      <c r="F114" s="102"/>
      <c r="G114" s="102"/>
      <c r="H114" s="102"/>
      <c r="I114" s="165"/>
      <c r="L114" s="103"/>
    </row>
    <row r="115" spans="1:12" ht="12.75">
      <c r="A115" s="173"/>
      <c r="B115" s="160"/>
      <c r="C115" s="154" t="s">
        <v>645</v>
      </c>
      <c r="D115" s="117"/>
      <c r="E115" s="101">
        <v>0</v>
      </c>
      <c r="F115" s="102"/>
      <c r="G115" s="102"/>
      <c r="H115" s="102"/>
      <c r="I115" s="165"/>
      <c r="L115" s="103"/>
    </row>
    <row r="116" spans="1:12" ht="12.75">
      <c r="A116" s="173"/>
      <c r="B116" s="160"/>
      <c r="C116" s="154" t="s">
        <v>144</v>
      </c>
      <c r="D116" s="117"/>
      <c r="E116" s="101"/>
      <c r="F116" s="102"/>
      <c r="G116" s="102"/>
      <c r="H116" s="102"/>
      <c r="I116" s="165"/>
      <c r="L116" s="103"/>
    </row>
    <row r="117" spans="1:52" ht="14.25">
      <c r="A117" s="172" t="s">
        <v>522</v>
      </c>
      <c r="B117" s="159" t="s">
        <v>145</v>
      </c>
      <c r="C117" s="147" t="s">
        <v>146</v>
      </c>
      <c r="D117" s="142" t="s">
        <v>723</v>
      </c>
      <c r="E117" s="98">
        <v>3</v>
      </c>
      <c r="F117" s="99">
        <v>2.525</v>
      </c>
      <c r="G117" s="99">
        <f>E117*F117</f>
        <v>7.574999999999999</v>
      </c>
      <c r="H117" s="99">
        <v>0</v>
      </c>
      <c r="I117" s="164">
        <f>E117*H117</f>
        <v>0</v>
      </c>
      <c r="AU117" s="84">
        <v>1</v>
      </c>
      <c r="AV117" s="84" t="e">
        <f>IF(AU117=1,#REF!,0)</f>
        <v>#REF!</v>
      </c>
      <c r="AW117" s="84">
        <f>IF(AU117=2,#REF!,0)</f>
        <v>0</v>
      </c>
      <c r="AX117" s="84">
        <f>IF(AU117=3,#REF!,0)</f>
        <v>0</v>
      </c>
      <c r="AY117" s="84">
        <f>IF(AU117=4,#REF!,0)</f>
        <v>0</v>
      </c>
      <c r="AZ117" s="84">
        <f>IF(AU117=5,#REF!,0)</f>
        <v>0</v>
      </c>
    </row>
    <row r="118" spans="1:12" ht="12.75">
      <c r="A118" s="173"/>
      <c r="B118" s="160"/>
      <c r="C118" s="154" t="s">
        <v>645</v>
      </c>
      <c r="D118" s="117"/>
      <c r="E118" s="101">
        <v>0</v>
      </c>
      <c r="F118" s="102"/>
      <c r="G118" s="102"/>
      <c r="H118" s="102"/>
      <c r="I118" s="165"/>
      <c r="L118" s="103"/>
    </row>
    <row r="119" spans="1:12" ht="12.75">
      <c r="A119" s="173"/>
      <c r="B119" s="160"/>
      <c r="C119" s="154" t="s">
        <v>147</v>
      </c>
      <c r="D119" s="117"/>
      <c r="E119" s="101"/>
      <c r="F119" s="102"/>
      <c r="G119" s="102"/>
      <c r="H119" s="102"/>
      <c r="I119" s="165"/>
      <c r="L119" s="103"/>
    </row>
    <row r="120" spans="1:12" ht="12.75">
      <c r="A120" s="173"/>
      <c r="B120" s="160"/>
      <c r="C120" s="154" t="s">
        <v>647</v>
      </c>
      <c r="D120" s="117"/>
      <c r="E120" s="101">
        <v>0</v>
      </c>
      <c r="F120" s="102"/>
      <c r="G120" s="102"/>
      <c r="H120" s="102"/>
      <c r="I120" s="165"/>
      <c r="L120" s="103"/>
    </row>
    <row r="121" spans="1:52" ht="14.25">
      <c r="A121" s="172" t="s">
        <v>523</v>
      </c>
      <c r="B121" s="159" t="s">
        <v>148</v>
      </c>
      <c r="C121" s="147" t="s">
        <v>149</v>
      </c>
      <c r="D121" s="142" t="s">
        <v>722</v>
      </c>
      <c r="E121" s="98">
        <v>20</v>
      </c>
      <c r="F121" s="99">
        <v>0.03488</v>
      </c>
      <c r="G121" s="99">
        <f>E121*F121</f>
        <v>0.6976</v>
      </c>
      <c r="H121" s="99">
        <v>0</v>
      </c>
      <c r="I121" s="164">
        <f>E121*H121</f>
        <v>0</v>
      </c>
      <c r="AU121" s="84">
        <v>1</v>
      </c>
      <c r="AV121" s="84" t="e">
        <f>IF(AU121=1,#REF!,0)</f>
        <v>#REF!</v>
      </c>
      <c r="AW121" s="84">
        <f>IF(AU121=2,#REF!,0)</f>
        <v>0</v>
      </c>
      <c r="AX121" s="84">
        <f>IF(AU121=3,#REF!,0)</f>
        <v>0</v>
      </c>
      <c r="AY121" s="84">
        <f>IF(AU121=4,#REF!,0)</f>
        <v>0</v>
      </c>
      <c r="AZ121" s="84">
        <f>IF(AU121=5,#REF!,0)</f>
        <v>0</v>
      </c>
    </row>
    <row r="122" spans="1:12" ht="12.75">
      <c r="A122" s="173"/>
      <c r="B122" s="160"/>
      <c r="C122" s="154" t="s">
        <v>645</v>
      </c>
      <c r="D122" s="117"/>
      <c r="E122" s="101">
        <v>0</v>
      </c>
      <c r="F122" s="102"/>
      <c r="G122" s="102"/>
      <c r="H122" s="102"/>
      <c r="I122" s="165"/>
      <c r="L122" s="103"/>
    </row>
    <row r="123" spans="1:12" ht="12.75">
      <c r="A123" s="173"/>
      <c r="B123" s="160"/>
      <c r="C123" s="154" t="s">
        <v>150</v>
      </c>
      <c r="D123" s="117"/>
      <c r="E123" s="101"/>
      <c r="F123" s="102"/>
      <c r="G123" s="102"/>
      <c r="H123" s="102"/>
      <c r="I123" s="165"/>
      <c r="L123" s="103"/>
    </row>
    <row r="124" spans="1:12" ht="12.75">
      <c r="A124" s="173"/>
      <c r="B124" s="160"/>
      <c r="C124" s="154" t="s">
        <v>647</v>
      </c>
      <c r="D124" s="117"/>
      <c r="E124" s="101">
        <v>0</v>
      </c>
      <c r="F124" s="102"/>
      <c r="G124" s="102"/>
      <c r="H124" s="102"/>
      <c r="I124" s="165"/>
      <c r="L124" s="103"/>
    </row>
    <row r="125" spans="1:52" ht="14.25">
      <c r="A125" s="172" t="s">
        <v>524</v>
      </c>
      <c r="B125" s="159" t="s">
        <v>151</v>
      </c>
      <c r="C125" s="147" t="s">
        <v>152</v>
      </c>
      <c r="D125" s="142" t="s">
        <v>722</v>
      </c>
      <c r="E125" s="98">
        <v>20</v>
      </c>
      <c r="F125" s="99">
        <v>5E-05</v>
      </c>
      <c r="G125" s="99">
        <f>E125*F125</f>
        <v>0.001</v>
      </c>
      <c r="H125" s="99">
        <v>0</v>
      </c>
      <c r="I125" s="164">
        <f>E125*H125</f>
        <v>0</v>
      </c>
      <c r="AU125" s="84">
        <v>1</v>
      </c>
      <c r="AV125" s="84" t="e">
        <f>IF(AU125=1,#REF!,0)</f>
        <v>#REF!</v>
      </c>
      <c r="AW125" s="84">
        <f>IF(AU125=2,#REF!,0)</f>
        <v>0</v>
      </c>
      <c r="AX125" s="84">
        <f>IF(AU125=3,#REF!,0)</f>
        <v>0</v>
      </c>
      <c r="AY125" s="84">
        <f>IF(AU125=4,#REF!,0)</f>
        <v>0</v>
      </c>
      <c r="AZ125" s="84">
        <f>IF(AU125=5,#REF!,0)</f>
        <v>0</v>
      </c>
    </row>
    <row r="126" spans="1:12" ht="12.75">
      <c r="A126" s="173"/>
      <c r="B126" s="160"/>
      <c r="C126" s="154" t="s">
        <v>648</v>
      </c>
      <c r="D126" s="117"/>
      <c r="E126" s="101">
        <v>0</v>
      </c>
      <c r="F126" s="102"/>
      <c r="G126" s="102"/>
      <c r="H126" s="102"/>
      <c r="I126" s="165"/>
      <c r="L126" s="103"/>
    </row>
    <row r="127" spans="1:52" ht="12.75">
      <c r="A127" s="172" t="s">
        <v>525</v>
      </c>
      <c r="B127" s="159" t="s">
        <v>153</v>
      </c>
      <c r="C127" s="147" t="s">
        <v>154</v>
      </c>
      <c r="D127" s="142" t="s">
        <v>155</v>
      </c>
      <c r="E127" s="98">
        <v>20</v>
      </c>
      <c r="F127" s="99">
        <v>0.00329</v>
      </c>
      <c r="G127" s="99">
        <f>E127*F127</f>
        <v>0.0658</v>
      </c>
      <c r="H127" s="99">
        <v>0</v>
      </c>
      <c r="I127" s="164">
        <f>E127*H127</f>
        <v>0</v>
      </c>
      <c r="AU127" s="84">
        <v>1</v>
      </c>
      <c r="AV127" s="84" t="e">
        <f>IF(AU127=1,#REF!,0)</f>
        <v>#REF!</v>
      </c>
      <c r="AW127" s="84">
        <f>IF(AU127=2,#REF!,0)</f>
        <v>0</v>
      </c>
      <c r="AX127" s="84">
        <f>IF(AU127=3,#REF!,0)</f>
        <v>0</v>
      </c>
      <c r="AY127" s="84">
        <f>IF(AU127=4,#REF!,0)</f>
        <v>0</v>
      </c>
      <c r="AZ127" s="84">
        <f>IF(AU127=5,#REF!,0)</f>
        <v>0</v>
      </c>
    </row>
    <row r="128" spans="1:12" ht="12.75">
      <c r="A128" s="173"/>
      <c r="B128" s="160"/>
      <c r="C128" s="154" t="s">
        <v>645</v>
      </c>
      <c r="D128" s="117"/>
      <c r="E128" s="101">
        <v>0</v>
      </c>
      <c r="F128" s="102"/>
      <c r="G128" s="102"/>
      <c r="H128" s="102"/>
      <c r="I128" s="165"/>
      <c r="L128" s="103"/>
    </row>
    <row r="129" spans="1:12" ht="12.75">
      <c r="A129" s="173"/>
      <c r="B129" s="160"/>
      <c r="C129" s="154" t="s">
        <v>156</v>
      </c>
      <c r="D129" s="117"/>
      <c r="E129" s="101"/>
      <c r="F129" s="102"/>
      <c r="G129" s="102"/>
      <c r="H129" s="102"/>
      <c r="I129" s="165"/>
      <c r="L129" s="103"/>
    </row>
    <row r="130" spans="1:52" ht="12.75">
      <c r="A130" s="172" t="s">
        <v>526</v>
      </c>
      <c r="B130" s="159" t="s">
        <v>157</v>
      </c>
      <c r="C130" s="147" t="s">
        <v>158</v>
      </c>
      <c r="D130" s="142" t="s">
        <v>155</v>
      </c>
      <c r="E130" s="98">
        <v>25</v>
      </c>
      <c r="F130" s="99">
        <v>0</v>
      </c>
      <c r="G130" s="99">
        <f>E130*F130</f>
        <v>0</v>
      </c>
      <c r="H130" s="99">
        <v>0</v>
      </c>
      <c r="I130" s="164">
        <f>E130*H130</f>
        <v>0</v>
      </c>
      <c r="AU130" s="84">
        <v>1</v>
      </c>
      <c r="AV130" s="84" t="e">
        <f>IF(AU130=1,#REF!,0)</f>
        <v>#REF!</v>
      </c>
      <c r="AW130" s="84">
        <f>IF(AU130=2,#REF!,0)</f>
        <v>0</v>
      </c>
      <c r="AX130" s="84">
        <f>IF(AU130=3,#REF!,0)</f>
        <v>0</v>
      </c>
      <c r="AY130" s="84">
        <f>IF(AU130=4,#REF!,0)</f>
        <v>0</v>
      </c>
      <c r="AZ130" s="84">
        <f>IF(AU130=5,#REF!,0)</f>
        <v>0</v>
      </c>
    </row>
    <row r="131" spans="1:12" ht="12.75">
      <c r="A131" s="173"/>
      <c r="B131" s="160"/>
      <c r="C131" s="154" t="s">
        <v>649</v>
      </c>
      <c r="D131" s="117"/>
      <c r="E131" s="101">
        <v>0</v>
      </c>
      <c r="F131" s="102"/>
      <c r="G131" s="102"/>
      <c r="H131" s="102"/>
      <c r="I131" s="165"/>
      <c r="L131" s="103"/>
    </row>
    <row r="132" spans="1:12" ht="12.75">
      <c r="A132" s="173"/>
      <c r="B132" s="160"/>
      <c r="C132" s="154" t="s">
        <v>159</v>
      </c>
      <c r="D132" s="117"/>
      <c r="E132" s="101"/>
      <c r="F132" s="102"/>
      <c r="G132" s="102"/>
      <c r="H132" s="102"/>
      <c r="I132" s="165"/>
      <c r="L132" s="103"/>
    </row>
    <row r="133" spans="1:12" ht="12.75">
      <c r="A133" s="173"/>
      <c r="B133" s="160"/>
      <c r="C133" s="154" t="s">
        <v>160</v>
      </c>
      <c r="D133" s="117"/>
      <c r="E133" s="101"/>
      <c r="F133" s="102"/>
      <c r="G133" s="102"/>
      <c r="H133" s="102"/>
      <c r="I133" s="165"/>
      <c r="L133" s="103"/>
    </row>
    <row r="134" spans="1:12" ht="12.75">
      <c r="A134" s="173"/>
      <c r="B134" s="160"/>
      <c r="C134" s="154" t="s">
        <v>161</v>
      </c>
      <c r="D134" s="117"/>
      <c r="E134" s="101"/>
      <c r="F134" s="102"/>
      <c r="G134" s="102"/>
      <c r="H134" s="102"/>
      <c r="I134" s="165"/>
      <c r="L134" s="103"/>
    </row>
    <row r="135" spans="1:52" ht="12.75">
      <c r="A135" s="172" t="s">
        <v>527</v>
      </c>
      <c r="B135" s="159" t="s">
        <v>162</v>
      </c>
      <c r="C135" s="147" t="s">
        <v>163</v>
      </c>
      <c r="D135" s="142" t="s">
        <v>155</v>
      </c>
      <c r="E135" s="98">
        <v>20</v>
      </c>
      <c r="F135" s="99">
        <v>0.012</v>
      </c>
      <c r="G135" s="99">
        <f>E135*F135</f>
        <v>0.24</v>
      </c>
      <c r="H135" s="99">
        <v>0</v>
      </c>
      <c r="I135" s="164">
        <f>E135*H135</f>
        <v>0</v>
      </c>
      <c r="AU135" s="84">
        <v>1</v>
      </c>
      <c r="AV135" s="84" t="e">
        <f>IF(AU135=1,#REF!,0)</f>
        <v>#REF!</v>
      </c>
      <c r="AW135" s="84">
        <f>IF(AU135=2,#REF!,0)</f>
        <v>0</v>
      </c>
      <c r="AX135" s="84">
        <f>IF(AU135=3,#REF!,0)</f>
        <v>0</v>
      </c>
      <c r="AY135" s="84">
        <f>IF(AU135=4,#REF!,0)</f>
        <v>0</v>
      </c>
      <c r="AZ135" s="84">
        <f>IF(AU135=5,#REF!,0)</f>
        <v>0</v>
      </c>
    </row>
    <row r="136" spans="1:12" ht="12.75">
      <c r="A136" s="173"/>
      <c r="B136" s="160"/>
      <c r="C136" s="154" t="s">
        <v>650</v>
      </c>
      <c r="D136" s="117"/>
      <c r="E136" s="101">
        <v>0</v>
      </c>
      <c r="F136" s="102"/>
      <c r="G136" s="102"/>
      <c r="H136" s="102"/>
      <c r="I136" s="165"/>
      <c r="L136" s="103"/>
    </row>
    <row r="137" spans="1:52" ht="12.75">
      <c r="A137" s="172" t="s">
        <v>528</v>
      </c>
      <c r="B137" s="159" t="s">
        <v>164</v>
      </c>
      <c r="C137" s="147" t="s">
        <v>165</v>
      </c>
      <c r="D137" s="142" t="s">
        <v>133</v>
      </c>
      <c r="E137" s="98">
        <v>10</v>
      </c>
      <c r="F137" s="99">
        <v>1.068</v>
      </c>
      <c r="G137" s="99">
        <f>E137*F137</f>
        <v>10.68</v>
      </c>
      <c r="H137" s="99">
        <v>0</v>
      </c>
      <c r="I137" s="164">
        <f>E137*H137</f>
        <v>0</v>
      </c>
      <c r="AU137" s="84">
        <v>1</v>
      </c>
      <c r="AV137" s="84" t="e">
        <f>IF(AU137=1,#REF!,0)</f>
        <v>#REF!</v>
      </c>
      <c r="AW137" s="84">
        <f>IF(AU137=2,#REF!,0)</f>
        <v>0</v>
      </c>
      <c r="AX137" s="84">
        <f>IF(AU137=3,#REF!,0)</f>
        <v>0</v>
      </c>
      <c r="AY137" s="84">
        <f>IF(AU137=4,#REF!,0)</f>
        <v>0</v>
      </c>
      <c r="AZ137" s="84">
        <f>IF(AU137=5,#REF!,0)</f>
        <v>0</v>
      </c>
    </row>
    <row r="138" spans="1:12" ht="12.75">
      <c r="A138" s="174"/>
      <c r="B138" s="100"/>
      <c r="C138" s="154" t="s">
        <v>650</v>
      </c>
      <c r="D138" s="117"/>
      <c r="E138" s="101">
        <v>0</v>
      </c>
      <c r="F138" s="102"/>
      <c r="G138" s="102"/>
      <c r="H138" s="102"/>
      <c r="I138" s="165"/>
      <c r="L138" s="103"/>
    </row>
    <row r="139" spans="1:12" ht="6.75" customHeight="1">
      <c r="A139" s="174"/>
      <c r="B139" s="100"/>
      <c r="C139" s="152"/>
      <c r="D139" s="117"/>
      <c r="E139" s="101"/>
      <c r="F139" s="102"/>
      <c r="G139" s="102"/>
      <c r="H139" s="102"/>
      <c r="I139" s="165"/>
      <c r="L139" s="103"/>
    </row>
    <row r="140" spans="1:52" ht="18.75" customHeight="1" thickBot="1">
      <c r="A140" s="175"/>
      <c r="B140" s="157" t="s">
        <v>60</v>
      </c>
      <c r="C140" s="149" t="str">
        <f>CONCATENATE(B102," ",C102)</f>
        <v>3. Svislé a kompletní konstrukce</v>
      </c>
      <c r="D140" s="128"/>
      <c r="E140" s="129"/>
      <c r="F140" s="130"/>
      <c r="G140" s="131">
        <f>SUM(G102:G138)</f>
        <v>20.784778019999997</v>
      </c>
      <c r="H140" s="130"/>
      <c r="I140" s="166">
        <f>SUM(I102:I138)</f>
        <v>0</v>
      </c>
      <c r="AV140" s="104" t="e">
        <f>SUM(AV102:AV138)</f>
        <v>#REF!</v>
      </c>
      <c r="AW140" s="104">
        <f>SUM(AW102:AW138)</f>
        <v>0</v>
      </c>
      <c r="AX140" s="104">
        <f>SUM(AX102:AX138)</f>
        <v>0</v>
      </c>
      <c r="AY140" s="104">
        <f>SUM(AY102:AY138)</f>
        <v>0</v>
      </c>
      <c r="AZ140" s="104">
        <f>SUM(AZ102:AZ138)</f>
        <v>0</v>
      </c>
    </row>
    <row r="141" spans="1:52" ht="12.75">
      <c r="A141" s="176"/>
      <c r="B141" s="118"/>
      <c r="C141" s="150"/>
      <c r="D141" s="95"/>
      <c r="E141" s="119"/>
      <c r="F141" s="132"/>
      <c r="G141" s="133"/>
      <c r="H141" s="132"/>
      <c r="I141" s="167"/>
      <c r="AV141" s="104"/>
      <c r="AW141" s="104"/>
      <c r="AX141" s="104"/>
      <c r="AY141" s="104"/>
      <c r="AZ141" s="104"/>
    </row>
    <row r="142" spans="1:9" ht="18.75" customHeight="1">
      <c r="A142" s="177" t="s">
        <v>57</v>
      </c>
      <c r="B142" s="158" t="s">
        <v>501</v>
      </c>
      <c r="C142" s="151" t="s">
        <v>166</v>
      </c>
      <c r="D142" s="139"/>
      <c r="E142" s="140"/>
      <c r="F142" s="141"/>
      <c r="G142" s="141"/>
      <c r="H142" s="141"/>
      <c r="I142" s="168"/>
    </row>
    <row r="143" spans="1:9" ht="6.75" customHeight="1">
      <c r="A143" s="171"/>
      <c r="B143" s="94"/>
      <c r="C143" s="146"/>
      <c r="D143" s="95"/>
      <c r="E143" s="96"/>
      <c r="F143" s="116"/>
      <c r="G143" s="116"/>
      <c r="H143" s="116"/>
      <c r="I143" s="163"/>
    </row>
    <row r="144" spans="1:52" ht="12.75">
      <c r="A144" s="172" t="s">
        <v>529</v>
      </c>
      <c r="B144" s="159" t="s">
        <v>167</v>
      </c>
      <c r="C144" s="147" t="s">
        <v>168</v>
      </c>
      <c r="D144" s="97" t="s">
        <v>140</v>
      </c>
      <c r="E144" s="98">
        <v>0.1386</v>
      </c>
      <c r="F144" s="99">
        <v>1.05294</v>
      </c>
      <c r="G144" s="99">
        <f>E144*F144</f>
        <v>0.145937484</v>
      </c>
      <c r="H144" s="99">
        <v>0</v>
      </c>
      <c r="I144" s="164">
        <f>E144*H144</f>
        <v>0</v>
      </c>
      <c r="AU144" s="84">
        <v>1</v>
      </c>
      <c r="AV144" s="84" t="e">
        <f>IF(AU144=1,#REF!,0)</f>
        <v>#REF!</v>
      </c>
      <c r="AW144" s="84">
        <f>IF(AU144=2,#REF!,0)</f>
        <v>0</v>
      </c>
      <c r="AX144" s="84">
        <f>IF(AU144=3,#REF!,0)</f>
        <v>0</v>
      </c>
      <c r="AY144" s="84">
        <f>IF(AU144=4,#REF!,0)</f>
        <v>0</v>
      </c>
      <c r="AZ144" s="84">
        <f>IF(AU144=5,#REF!,0)</f>
        <v>0</v>
      </c>
    </row>
    <row r="145" spans="1:12" ht="12.75">
      <c r="A145" s="173"/>
      <c r="B145" s="160"/>
      <c r="C145" s="154" t="s">
        <v>645</v>
      </c>
      <c r="D145" s="117"/>
      <c r="E145" s="101">
        <v>0</v>
      </c>
      <c r="F145" s="102"/>
      <c r="G145" s="102"/>
      <c r="H145" s="102"/>
      <c r="I145" s="165"/>
      <c r="L145" s="103"/>
    </row>
    <row r="146" spans="1:12" ht="12.75">
      <c r="A146" s="173"/>
      <c r="B146" s="160"/>
      <c r="C146" s="154" t="s">
        <v>169</v>
      </c>
      <c r="D146" s="117"/>
      <c r="E146" s="101"/>
      <c r="F146" s="102"/>
      <c r="G146" s="102"/>
      <c r="H146" s="102"/>
      <c r="I146" s="165"/>
      <c r="L146" s="103"/>
    </row>
    <row r="147" spans="1:52" ht="12.75">
      <c r="A147" s="172" t="s">
        <v>530</v>
      </c>
      <c r="B147" s="159" t="s">
        <v>170</v>
      </c>
      <c r="C147" s="147" t="s">
        <v>171</v>
      </c>
      <c r="D147" s="142" t="s">
        <v>140</v>
      </c>
      <c r="E147" s="98">
        <v>0.15</v>
      </c>
      <c r="F147" s="99">
        <v>1.0107</v>
      </c>
      <c r="G147" s="99">
        <f>E147*F147</f>
        <v>0.151605</v>
      </c>
      <c r="H147" s="99">
        <v>0</v>
      </c>
      <c r="I147" s="164">
        <f>E147*H147</f>
        <v>0</v>
      </c>
      <c r="AU147" s="84">
        <v>1</v>
      </c>
      <c r="AV147" s="84" t="e">
        <f>IF(AU147=1,#REF!,0)</f>
        <v>#REF!</v>
      </c>
      <c r="AW147" s="84">
        <f>IF(AU147=2,#REF!,0)</f>
        <v>0</v>
      </c>
      <c r="AX147" s="84">
        <f>IF(AU147=3,#REF!,0)</f>
        <v>0</v>
      </c>
      <c r="AY147" s="84">
        <f>IF(AU147=4,#REF!,0)</f>
        <v>0</v>
      </c>
      <c r="AZ147" s="84">
        <f>IF(AU147=5,#REF!,0)</f>
        <v>0</v>
      </c>
    </row>
    <row r="148" spans="1:12" ht="12.75">
      <c r="A148" s="173"/>
      <c r="B148" s="160"/>
      <c r="C148" s="154" t="s">
        <v>645</v>
      </c>
      <c r="D148" s="117"/>
      <c r="E148" s="101">
        <v>0</v>
      </c>
      <c r="F148" s="102"/>
      <c r="G148" s="102"/>
      <c r="H148" s="102"/>
      <c r="I148" s="165"/>
      <c r="L148" s="103"/>
    </row>
    <row r="149" spans="1:12" ht="12.75">
      <c r="A149" s="173"/>
      <c r="B149" s="160"/>
      <c r="C149" s="154" t="s">
        <v>172</v>
      </c>
      <c r="D149" s="117"/>
      <c r="E149" s="101"/>
      <c r="F149" s="102"/>
      <c r="G149" s="102"/>
      <c r="H149" s="102"/>
      <c r="I149" s="165"/>
      <c r="L149" s="103"/>
    </row>
    <row r="150" spans="1:12" ht="12.75">
      <c r="A150" s="173"/>
      <c r="B150" s="160"/>
      <c r="C150" s="154" t="s">
        <v>651</v>
      </c>
      <c r="D150" s="117"/>
      <c r="E150" s="101">
        <v>0</v>
      </c>
      <c r="F150" s="102"/>
      <c r="G150" s="102"/>
      <c r="H150" s="102"/>
      <c r="I150" s="165"/>
      <c r="L150" s="103"/>
    </row>
    <row r="151" spans="1:52" ht="12.75">
      <c r="A151" s="172" t="s">
        <v>531</v>
      </c>
      <c r="B151" s="159" t="s">
        <v>173</v>
      </c>
      <c r="C151" s="147" t="s">
        <v>174</v>
      </c>
      <c r="D151" s="142" t="s">
        <v>140</v>
      </c>
      <c r="E151" s="98">
        <v>0.15</v>
      </c>
      <c r="F151" s="99">
        <v>1.03739</v>
      </c>
      <c r="G151" s="99">
        <f>E151*F151</f>
        <v>0.1556085</v>
      </c>
      <c r="H151" s="99">
        <v>0</v>
      </c>
      <c r="I151" s="164">
        <f>E151*H151</f>
        <v>0</v>
      </c>
      <c r="AU151" s="84">
        <v>1</v>
      </c>
      <c r="AV151" s="84" t="e">
        <f>IF(AU151=1,#REF!,0)</f>
        <v>#REF!</v>
      </c>
      <c r="AW151" s="84">
        <f>IF(AU151=2,#REF!,0)</f>
        <v>0</v>
      </c>
      <c r="AX151" s="84">
        <f>IF(AU151=3,#REF!,0)</f>
        <v>0</v>
      </c>
      <c r="AY151" s="84">
        <f>IF(AU151=4,#REF!,0)</f>
        <v>0</v>
      </c>
      <c r="AZ151" s="84">
        <f>IF(AU151=5,#REF!,0)</f>
        <v>0</v>
      </c>
    </row>
    <row r="152" spans="1:12" ht="12.75">
      <c r="A152" s="173"/>
      <c r="B152" s="160"/>
      <c r="C152" s="154" t="s">
        <v>652</v>
      </c>
      <c r="D152" s="117"/>
      <c r="E152" s="101">
        <v>0</v>
      </c>
      <c r="F152" s="102"/>
      <c r="G152" s="102"/>
      <c r="H152" s="102"/>
      <c r="I152" s="165"/>
      <c r="L152" s="103"/>
    </row>
    <row r="153" spans="1:12" ht="12.75">
      <c r="A153" s="173"/>
      <c r="B153" s="160"/>
      <c r="C153" s="154" t="s">
        <v>172</v>
      </c>
      <c r="D153" s="117"/>
      <c r="E153" s="101"/>
      <c r="F153" s="102"/>
      <c r="G153" s="102"/>
      <c r="H153" s="102"/>
      <c r="I153" s="165"/>
      <c r="L153" s="103"/>
    </row>
    <row r="154" spans="1:12" ht="12.75">
      <c r="A154" s="173"/>
      <c r="B154" s="160"/>
      <c r="C154" s="154" t="s">
        <v>651</v>
      </c>
      <c r="D154" s="117"/>
      <c r="E154" s="101">
        <v>0</v>
      </c>
      <c r="F154" s="102"/>
      <c r="G154" s="102"/>
      <c r="H154" s="102"/>
      <c r="I154" s="165"/>
      <c r="L154" s="103"/>
    </row>
    <row r="155" spans="1:52" ht="14.25">
      <c r="A155" s="172" t="s">
        <v>532</v>
      </c>
      <c r="B155" s="159" t="s">
        <v>175</v>
      </c>
      <c r="C155" s="147" t="s">
        <v>176</v>
      </c>
      <c r="D155" s="142" t="s">
        <v>722</v>
      </c>
      <c r="E155" s="98">
        <v>12</v>
      </c>
      <c r="F155" s="99">
        <v>0.2625</v>
      </c>
      <c r="G155" s="99">
        <f>E155*F155</f>
        <v>3.1500000000000004</v>
      </c>
      <c r="H155" s="99">
        <v>0</v>
      </c>
      <c r="I155" s="164">
        <f>E155*H155</f>
        <v>0</v>
      </c>
      <c r="AU155" s="84">
        <v>1</v>
      </c>
      <c r="AV155" s="84" t="e">
        <f>IF(AU155=1,#REF!,0)</f>
        <v>#REF!</v>
      </c>
      <c r="AW155" s="84">
        <f>IF(AU155=2,#REF!,0)</f>
        <v>0</v>
      </c>
      <c r="AX155" s="84">
        <f>IF(AU155=3,#REF!,0)</f>
        <v>0</v>
      </c>
      <c r="AY155" s="84">
        <f>IF(AU155=4,#REF!,0)</f>
        <v>0</v>
      </c>
      <c r="AZ155" s="84">
        <f>IF(AU155=5,#REF!,0)</f>
        <v>0</v>
      </c>
    </row>
    <row r="156" spans="1:12" ht="12.75">
      <c r="A156" s="173"/>
      <c r="B156" s="160"/>
      <c r="C156" s="154" t="s">
        <v>653</v>
      </c>
      <c r="D156" s="117"/>
      <c r="E156" s="101">
        <v>0</v>
      </c>
      <c r="F156" s="102"/>
      <c r="G156" s="102"/>
      <c r="H156" s="102"/>
      <c r="I156" s="165"/>
      <c r="L156" s="103"/>
    </row>
    <row r="157" spans="1:12" ht="12.75">
      <c r="A157" s="173"/>
      <c r="B157" s="160"/>
      <c r="C157" s="154" t="s">
        <v>177</v>
      </c>
      <c r="D157" s="117"/>
      <c r="E157" s="101"/>
      <c r="F157" s="102"/>
      <c r="G157" s="102"/>
      <c r="H157" s="102"/>
      <c r="I157" s="165"/>
      <c r="L157" s="103"/>
    </row>
    <row r="158" spans="1:12" ht="12.75">
      <c r="A158" s="173"/>
      <c r="B158" s="160"/>
      <c r="C158" s="154" t="s">
        <v>178</v>
      </c>
      <c r="D158" s="117"/>
      <c r="E158" s="101"/>
      <c r="F158" s="102"/>
      <c r="G158" s="102"/>
      <c r="H158" s="102"/>
      <c r="I158" s="165"/>
      <c r="L158" s="103"/>
    </row>
    <row r="159" spans="1:52" ht="14.25">
      <c r="A159" s="172" t="s">
        <v>533</v>
      </c>
      <c r="B159" s="159" t="s">
        <v>179</v>
      </c>
      <c r="C159" s="147" t="s">
        <v>180</v>
      </c>
      <c r="D159" s="142" t="s">
        <v>723</v>
      </c>
      <c r="E159" s="98">
        <v>1.44</v>
      </c>
      <c r="F159" s="99">
        <v>2.56497</v>
      </c>
      <c r="G159" s="99">
        <f>E159*F159</f>
        <v>3.6935568</v>
      </c>
      <c r="H159" s="99">
        <v>0</v>
      </c>
      <c r="I159" s="164">
        <f>E159*H159</f>
        <v>0</v>
      </c>
      <c r="AU159" s="84">
        <v>1</v>
      </c>
      <c r="AV159" s="84" t="e">
        <f>IF(AU159=1,#REF!,0)</f>
        <v>#REF!</v>
      </c>
      <c r="AW159" s="84">
        <f>IF(AU159=2,#REF!,0)</f>
        <v>0</v>
      </c>
      <c r="AX159" s="84">
        <f>IF(AU159=3,#REF!,0)</f>
        <v>0</v>
      </c>
      <c r="AY159" s="84">
        <f>IF(AU159=4,#REF!,0)</f>
        <v>0</v>
      </c>
      <c r="AZ159" s="84">
        <f>IF(AU159=5,#REF!,0)</f>
        <v>0</v>
      </c>
    </row>
    <row r="160" spans="1:12" ht="12.75">
      <c r="A160" s="173"/>
      <c r="B160" s="160"/>
      <c r="C160" s="154" t="s">
        <v>654</v>
      </c>
      <c r="D160" s="117"/>
      <c r="E160" s="101">
        <v>0</v>
      </c>
      <c r="F160" s="102"/>
      <c r="G160" s="102"/>
      <c r="H160" s="102"/>
      <c r="I160" s="165"/>
      <c r="L160" s="103"/>
    </row>
    <row r="161" spans="1:12" ht="12.75">
      <c r="A161" s="173"/>
      <c r="B161" s="160"/>
      <c r="C161" s="154" t="s">
        <v>96</v>
      </c>
      <c r="D161" s="117"/>
      <c r="E161" s="101"/>
      <c r="F161" s="102"/>
      <c r="G161" s="102"/>
      <c r="H161" s="102"/>
      <c r="I161" s="165"/>
      <c r="L161" s="103"/>
    </row>
    <row r="162" spans="1:12" ht="12.75">
      <c r="A162" s="173"/>
      <c r="B162" s="160"/>
      <c r="C162" s="154" t="s">
        <v>97</v>
      </c>
      <c r="D162" s="117"/>
      <c r="E162" s="101"/>
      <c r="F162" s="102"/>
      <c r="G162" s="102"/>
      <c r="H162" s="102"/>
      <c r="I162" s="165"/>
      <c r="L162" s="103"/>
    </row>
    <row r="163" spans="1:52" ht="14.25">
      <c r="A163" s="172" t="s">
        <v>534</v>
      </c>
      <c r="B163" s="159" t="s">
        <v>181</v>
      </c>
      <c r="C163" s="147" t="s">
        <v>182</v>
      </c>
      <c r="D163" s="142" t="s">
        <v>723</v>
      </c>
      <c r="E163" s="98">
        <v>6.1</v>
      </c>
      <c r="F163" s="99">
        <v>2.52567</v>
      </c>
      <c r="G163" s="99">
        <f>E163*F163</f>
        <v>15.406586999999998</v>
      </c>
      <c r="H163" s="99">
        <v>0</v>
      </c>
      <c r="I163" s="164">
        <f>E163*H163</f>
        <v>0</v>
      </c>
      <c r="AU163" s="84">
        <v>1</v>
      </c>
      <c r="AV163" s="84" t="e">
        <f>IF(AU163=1,#REF!,0)</f>
        <v>#REF!</v>
      </c>
      <c r="AW163" s="84">
        <f>IF(AU163=2,#REF!,0)</f>
        <v>0</v>
      </c>
      <c r="AX163" s="84">
        <f>IF(AU163=3,#REF!,0)</f>
        <v>0</v>
      </c>
      <c r="AY163" s="84">
        <f>IF(AU163=4,#REF!,0)</f>
        <v>0</v>
      </c>
      <c r="AZ163" s="84">
        <f>IF(AU163=5,#REF!,0)</f>
        <v>0</v>
      </c>
    </row>
    <row r="164" spans="1:12" ht="12.75">
      <c r="A164" s="173"/>
      <c r="B164" s="160"/>
      <c r="C164" s="154" t="s">
        <v>655</v>
      </c>
      <c r="D164" s="117"/>
      <c r="E164" s="101">
        <v>0</v>
      </c>
      <c r="F164" s="102"/>
      <c r="G164" s="102"/>
      <c r="H164" s="102"/>
      <c r="I164" s="165"/>
      <c r="L164" s="103"/>
    </row>
    <row r="165" spans="1:12" ht="12.75">
      <c r="A165" s="173"/>
      <c r="B165" s="160"/>
      <c r="C165" s="154" t="s">
        <v>645</v>
      </c>
      <c r="D165" s="117"/>
      <c r="E165" s="101">
        <v>0</v>
      </c>
      <c r="F165" s="102"/>
      <c r="G165" s="102"/>
      <c r="H165" s="102"/>
      <c r="I165" s="165"/>
      <c r="L165" s="103"/>
    </row>
    <row r="166" spans="1:12" ht="12.75">
      <c r="A166" s="173"/>
      <c r="B166" s="160"/>
      <c r="C166" s="154" t="s">
        <v>183</v>
      </c>
      <c r="D166" s="117"/>
      <c r="E166" s="101"/>
      <c r="F166" s="102"/>
      <c r="G166" s="102"/>
      <c r="H166" s="102"/>
      <c r="I166" s="165"/>
      <c r="L166" s="103"/>
    </row>
    <row r="167" spans="1:52" ht="14.25">
      <c r="A167" s="172" t="s">
        <v>535</v>
      </c>
      <c r="B167" s="159" t="s">
        <v>184</v>
      </c>
      <c r="C167" s="147" t="s">
        <v>185</v>
      </c>
      <c r="D167" s="142" t="s">
        <v>722</v>
      </c>
      <c r="E167" s="98">
        <v>61</v>
      </c>
      <c r="F167" s="99">
        <v>0.08523</v>
      </c>
      <c r="G167" s="99">
        <f>E167*F167</f>
        <v>5.19903</v>
      </c>
      <c r="H167" s="99">
        <v>0</v>
      </c>
      <c r="I167" s="164">
        <f>E167*H167</f>
        <v>0</v>
      </c>
      <c r="AU167" s="84">
        <v>1</v>
      </c>
      <c r="AV167" s="84" t="e">
        <f>IF(AU167=1,#REF!,0)</f>
        <v>#REF!</v>
      </c>
      <c r="AW167" s="84">
        <f>IF(AU167=2,#REF!,0)</f>
        <v>0</v>
      </c>
      <c r="AX167" s="84">
        <f>IF(AU167=3,#REF!,0)</f>
        <v>0</v>
      </c>
      <c r="AY167" s="84">
        <f>IF(AU167=4,#REF!,0)</f>
        <v>0</v>
      </c>
      <c r="AZ167" s="84">
        <f>IF(AU167=5,#REF!,0)</f>
        <v>0</v>
      </c>
    </row>
    <row r="168" spans="1:12" ht="12.75">
      <c r="A168" s="173"/>
      <c r="B168" s="160"/>
      <c r="C168" s="154" t="s">
        <v>656</v>
      </c>
      <c r="D168" s="117"/>
      <c r="E168" s="101">
        <v>0</v>
      </c>
      <c r="F168" s="102"/>
      <c r="G168" s="102"/>
      <c r="H168" s="102"/>
      <c r="I168" s="165"/>
      <c r="L168" s="103"/>
    </row>
    <row r="169" spans="1:12" ht="12.75">
      <c r="A169" s="173"/>
      <c r="B169" s="160"/>
      <c r="C169" s="154" t="s">
        <v>645</v>
      </c>
      <c r="D169" s="117"/>
      <c r="E169" s="101">
        <v>0</v>
      </c>
      <c r="F169" s="102"/>
      <c r="G169" s="102"/>
      <c r="H169" s="102"/>
      <c r="I169" s="165"/>
      <c r="L169" s="103"/>
    </row>
    <row r="170" spans="1:12" ht="12.75">
      <c r="A170" s="173"/>
      <c r="B170" s="160"/>
      <c r="C170" s="154" t="s">
        <v>129</v>
      </c>
      <c r="D170" s="117"/>
      <c r="E170" s="101"/>
      <c r="F170" s="102"/>
      <c r="G170" s="102"/>
      <c r="H170" s="102"/>
      <c r="I170" s="165"/>
      <c r="L170" s="103"/>
    </row>
    <row r="171" spans="1:12" ht="12.75">
      <c r="A171" s="173"/>
      <c r="B171" s="160"/>
      <c r="C171" s="154" t="s">
        <v>657</v>
      </c>
      <c r="D171" s="117"/>
      <c r="E171" s="101">
        <v>0</v>
      </c>
      <c r="F171" s="102"/>
      <c r="G171" s="102"/>
      <c r="H171" s="102"/>
      <c r="I171" s="165"/>
      <c r="L171" s="103"/>
    </row>
    <row r="172" spans="1:52" ht="12.75">
      <c r="A172" s="172" t="s">
        <v>536</v>
      </c>
      <c r="B172" s="159" t="s">
        <v>186</v>
      </c>
      <c r="C172" s="147" t="s">
        <v>187</v>
      </c>
      <c r="D172" s="142" t="s">
        <v>155</v>
      </c>
      <c r="E172" s="98">
        <v>33.5</v>
      </c>
      <c r="F172" s="99">
        <v>0.001</v>
      </c>
      <c r="G172" s="99">
        <f>E172*F172</f>
        <v>0.0335</v>
      </c>
      <c r="H172" s="99">
        <v>0</v>
      </c>
      <c r="I172" s="164">
        <f>E172*H172</f>
        <v>0</v>
      </c>
      <c r="AU172" s="84">
        <v>1</v>
      </c>
      <c r="AV172" s="84" t="e">
        <f>IF(AU172=1,#REF!,0)</f>
        <v>#REF!</v>
      </c>
      <c r="AW172" s="84">
        <f>IF(AU172=2,#REF!,0)</f>
        <v>0</v>
      </c>
      <c r="AX172" s="84">
        <f>IF(AU172=3,#REF!,0)</f>
        <v>0</v>
      </c>
      <c r="AY172" s="84">
        <f>IF(AU172=4,#REF!,0)</f>
        <v>0</v>
      </c>
      <c r="AZ172" s="84">
        <f>IF(AU172=5,#REF!,0)</f>
        <v>0</v>
      </c>
    </row>
    <row r="173" spans="1:12" ht="12.75">
      <c r="A173" s="173"/>
      <c r="B173" s="160"/>
      <c r="C173" s="154" t="s">
        <v>658</v>
      </c>
      <c r="D173" s="117"/>
      <c r="E173" s="101">
        <v>0</v>
      </c>
      <c r="F173" s="102"/>
      <c r="G173" s="102"/>
      <c r="H173" s="102"/>
      <c r="I173" s="165"/>
      <c r="L173" s="103"/>
    </row>
    <row r="174" spans="1:12" ht="12.75">
      <c r="A174" s="173"/>
      <c r="B174" s="160"/>
      <c r="C174" s="154" t="s">
        <v>62</v>
      </c>
      <c r="D174" s="117"/>
      <c r="E174" s="101">
        <v>0</v>
      </c>
      <c r="F174" s="102"/>
      <c r="G174" s="102"/>
      <c r="H174" s="102"/>
      <c r="I174" s="165"/>
      <c r="L174" s="103"/>
    </row>
    <row r="175" spans="1:12" ht="12.75">
      <c r="A175" s="173"/>
      <c r="B175" s="160"/>
      <c r="C175" s="154" t="s">
        <v>188</v>
      </c>
      <c r="D175" s="117"/>
      <c r="E175" s="101"/>
      <c r="F175" s="102"/>
      <c r="G175" s="102"/>
      <c r="H175" s="102"/>
      <c r="I175" s="165"/>
      <c r="L175" s="103"/>
    </row>
    <row r="176" spans="1:12" ht="12.75">
      <c r="A176" s="173"/>
      <c r="B176" s="160"/>
      <c r="C176" s="154" t="s">
        <v>189</v>
      </c>
      <c r="D176" s="117"/>
      <c r="E176" s="101"/>
      <c r="F176" s="102"/>
      <c r="G176" s="102"/>
      <c r="H176" s="102"/>
      <c r="I176" s="165"/>
      <c r="L176" s="103"/>
    </row>
    <row r="177" spans="1:12" ht="12.75">
      <c r="A177" s="173"/>
      <c r="B177" s="160"/>
      <c r="C177" s="154" t="s">
        <v>190</v>
      </c>
      <c r="D177" s="117"/>
      <c r="E177" s="101"/>
      <c r="F177" s="102"/>
      <c r="G177" s="102"/>
      <c r="H177" s="102"/>
      <c r="I177" s="165"/>
      <c r="L177" s="103"/>
    </row>
    <row r="178" spans="1:12" ht="12.75">
      <c r="A178" s="173"/>
      <c r="B178" s="160"/>
      <c r="C178" s="154" t="s">
        <v>191</v>
      </c>
      <c r="D178" s="117"/>
      <c r="E178" s="101"/>
      <c r="F178" s="102"/>
      <c r="G178" s="102"/>
      <c r="H178" s="102"/>
      <c r="I178" s="165"/>
      <c r="L178" s="103"/>
    </row>
    <row r="179" spans="1:12" ht="5.25" customHeight="1">
      <c r="A179" s="173"/>
      <c r="B179" s="160"/>
      <c r="C179" s="154"/>
      <c r="D179" s="117"/>
      <c r="E179" s="101">
        <v>0</v>
      </c>
      <c r="F179" s="102"/>
      <c r="G179" s="102"/>
      <c r="H179" s="102"/>
      <c r="I179" s="165"/>
      <c r="L179" s="103"/>
    </row>
    <row r="180" spans="1:12" ht="12.75">
      <c r="A180" s="173"/>
      <c r="B180" s="160"/>
      <c r="C180" s="154" t="s">
        <v>631</v>
      </c>
      <c r="D180" s="117"/>
      <c r="E180" s="101">
        <v>0</v>
      </c>
      <c r="F180" s="102"/>
      <c r="G180" s="102"/>
      <c r="H180" s="102"/>
      <c r="I180" s="165"/>
      <c r="L180" s="103"/>
    </row>
    <row r="181" spans="1:12" ht="12.75">
      <c r="A181" s="173"/>
      <c r="B181" s="160"/>
      <c r="C181" s="154" t="s">
        <v>192</v>
      </c>
      <c r="D181" s="117"/>
      <c r="E181" s="101"/>
      <c r="F181" s="102"/>
      <c r="G181" s="102"/>
      <c r="H181" s="102"/>
      <c r="I181" s="165"/>
      <c r="L181" s="103"/>
    </row>
    <row r="182" spans="1:52" ht="14.25">
      <c r="A182" s="172" t="s">
        <v>537</v>
      </c>
      <c r="B182" s="159" t="s">
        <v>193</v>
      </c>
      <c r="C182" s="147" t="s">
        <v>194</v>
      </c>
      <c r="D182" s="142" t="s">
        <v>722</v>
      </c>
      <c r="E182" s="98">
        <v>12</v>
      </c>
      <c r="F182" s="99">
        <v>0.8219</v>
      </c>
      <c r="G182" s="99">
        <f>E182*F182</f>
        <v>9.8628</v>
      </c>
      <c r="H182" s="99">
        <v>0</v>
      </c>
      <c r="I182" s="164">
        <f>E182*H182</f>
        <v>0</v>
      </c>
      <c r="AU182" s="84">
        <v>1</v>
      </c>
      <c r="AV182" s="84" t="e">
        <f>IF(AU182=1,#REF!,0)</f>
        <v>#REF!</v>
      </c>
      <c r="AW182" s="84">
        <f>IF(AU182=2,#REF!,0)</f>
        <v>0</v>
      </c>
      <c r="AX182" s="84">
        <f>IF(AU182=3,#REF!,0)</f>
        <v>0</v>
      </c>
      <c r="AY182" s="84">
        <f>IF(AU182=4,#REF!,0)</f>
        <v>0</v>
      </c>
      <c r="AZ182" s="84">
        <f>IF(AU182=5,#REF!,0)</f>
        <v>0</v>
      </c>
    </row>
    <row r="183" spans="1:12" ht="12.75">
      <c r="A183" s="174"/>
      <c r="B183" s="100"/>
      <c r="C183" s="154" t="s">
        <v>653</v>
      </c>
      <c r="D183" s="117"/>
      <c r="E183" s="101">
        <v>0</v>
      </c>
      <c r="F183" s="102"/>
      <c r="G183" s="102"/>
      <c r="H183" s="102"/>
      <c r="I183" s="165"/>
      <c r="L183" s="103"/>
    </row>
    <row r="184" spans="1:12" ht="12.75">
      <c r="A184" s="174"/>
      <c r="B184" s="100"/>
      <c r="C184" s="154" t="s">
        <v>177</v>
      </c>
      <c r="D184" s="117"/>
      <c r="E184" s="101"/>
      <c r="F184" s="102"/>
      <c r="G184" s="102"/>
      <c r="H184" s="102"/>
      <c r="I184" s="165"/>
      <c r="L184" s="103"/>
    </row>
    <row r="185" spans="1:12" ht="12.75">
      <c r="A185" s="174"/>
      <c r="B185" s="100"/>
      <c r="C185" s="154" t="s">
        <v>178</v>
      </c>
      <c r="D185" s="117"/>
      <c r="E185" s="101"/>
      <c r="F185" s="102"/>
      <c r="G185" s="102"/>
      <c r="H185" s="102"/>
      <c r="I185" s="165"/>
      <c r="L185" s="103"/>
    </row>
    <row r="186" spans="1:12" ht="6.75" customHeight="1">
      <c r="A186" s="174"/>
      <c r="B186" s="100"/>
      <c r="C186" s="155"/>
      <c r="D186" s="117"/>
      <c r="E186" s="101"/>
      <c r="F186" s="102"/>
      <c r="G186" s="102"/>
      <c r="H186" s="102"/>
      <c r="I186" s="165"/>
      <c r="L186" s="103"/>
    </row>
    <row r="187" spans="1:52" ht="18.75" customHeight="1" thickBot="1">
      <c r="A187" s="175"/>
      <c r="B187" s="157" t="s">
        <v>60</v>
      </c>
      <c r="C187" s="149" t="str">
        <f>CONCATENATE(B142," ",C142)</f>
        <v>4. Vodorovné konstrukce</v>
      </c>
      <c r="D187" s="128"/>
      <c r="E187" s="129"/>
      <c r="F187" s="130"/>
      <c r="G187" s="131">
        <f>SUM(G142:G185)</f>
        <v>37.798624784</v>
      </c>
      <c r="H187" s="130"/>
      <c r="I187" s="166">
        <f>SUM(I142:I185)</f>
        <v>0</v>
      </c>
      <c r="AV187" s="104" t="e">
        <f>SUM(AV142:AV185)</f>
        <v>#REF!</v>
      </c>
      <c r="AW187" s="104">
        <f>SUM(AW142:AW185)</f>
        <v>0</v>
      </c>
      <c r="AX187" s="104">
        <f>SUM(AX142:AX185)</f>
        <v>0</v>
      </c>
      <c r="AY187" s="104">
        <f>SUM(AY142:AY185)</f>
        <v>0</v>
      </c>
      <c r="AZ187" s="104">
        <f>SUM(AZ142:AZ185)</f>
        <v>0</v>
      </c>
    </row>
    <row r="188" spans="1:52" ht="12.75">
      <c r="A188" s="176"/>
      <c r="B188" s="118"/>
      <c r="C188" s="150"/>
      <c r="D188" s="95"/>
      <c r="E188" s="119"/>
      <c r="F188" s="132"/>
      <c r="G188" s="133"/>
      <c r="H188" s="132"/>
      <c r="I188" s="167"/>
      <c r="AV188" s="104"/>
      <c r="AW188" s="104"/>
      <c r="AX188" s="104"/>
      <c r="AY188" s="104"/>
      <c r="AZ188" s="104"/>
    </row>
    <row r="189" spans="1:9" ht="18.75" customHeight="1">
      <c r="A189" s="177" t="s">
        <v>57</v>
      </c>
      <c r="B189" s="158" t="s">
        <v>502</v>
      </c>
      <c r="C189" s="151" t="s">
        <v>195</v>
      </c>
      <c r="D189" s="139"/>
      <c r="E189" s="140"/>
      <c r="F189" s="141"/>
      <c r="G189" s="141"/>
      <c r="H189" s="141"/>
      <c r="I189" s="168"/>
    </row>
    <row r="190" spans="1:9" ht="6.75" customHeight="1">
      <c r="A190" s="171"/>
      <c r="B190" s="94"/>
      <c r="C190" s="146"/>
      <c r="D190" s="95"/>
      <c r="E190" s="96"/>
      <c r="F190" s="116"/>
      <c r="G190" s="116"/>
      <c r="H190" s="116"/>
      <c r="I190" s="163"/>
    </row>
    <row r="191" spans="1:52" ht="14.25">
      <c r="A191" s="172" t="s">
        <v>538</v>
      </c>
      <c r="B191" s="159" t="s">
        <v>196</v>
      </c>
      <c r="C191" s="147" t="s">
        <v>197</v>
      </c>
      <c r="D191" s="97" t="s">
        <v>722</v>
      </c>
      <c r="E191" s="98">
        <v>62</v>
      </c>
      <c r="F191" s="99">
        <v>0.46166</v>
      </c>
      <c r="G191" s="99">
        <f>E191*F191</f>
        <v>28.62292</v>
      </c>
      <c r="H191" s="99">
        <v>0</v>
      </c>
      <c r="I191" s="164">
        <f>E191*H191</f>
        <v>0</v>
      </c>
      <c r="AU191" s="84">
        <v>1</v>
      </c>
      <c r="AV191" s="84" t="e">
        <f>IF(AU191=1,#REF!,0)</f>
        <v>#REF!</v>
      </c>
      <c r="AW191" s="84">
        <f>IF(AU191=2,#REF!,0)</f>
        <v>0</v>
      </c>
      <c r="AX191" s="84">
        <f>IF(AU191=3,#REF!,0)</f>
        <v>0</v>
      </c>
      <c r="AY191" s="84">
        <f>IF(AU191=4,#REF!,0)</f>
        <v>0</v>
      </c>
      <c r="AZ191" s="84">
        <f>IF(AU191=5,#REF!,0)</f>
        <v>0</v>
      </c>
    </row>
    <row r="192" spans="1:12" ht="12.75">
      <c r="A192" s="173"/>
      <c r="B192" s="160"/>
      <c r="C192" s="154" t="s">
        <v>659</v>
      </c>
      <c r="D192" s="117"/>
      <c r="E192" s="101">
        <v>0</v>
      </c>
      <c r="F192" s="102"/>
      <c r="G192" s="102"/>
      <c r="H192" s="102"/>
      <c r="I192" s="165"/>
      <c r="L192" s="103"/>
    </row>
    <row r="193" spans="1:12" ht="12.75">
      <c r="A193" s="173"/>
      <c r="B193" s="160"/>
      <c r="C193" s="154" t="s">
        <v>62</v>
      </c>
      <c r="D193" s="117"/>
      <c r="E193" s="101">
        <v>0</v>
      </c>
      <c r="F193" s="102"/>
      <c r="G193" s="102"/>
      <c r="H193" s="102"/>
      <c r="I193" s="165"/>
      <c r="L193" s="103"/>
    </row>
    <row r="194" spans="1:12" ht="12.75">
      <c r="A194" s="173"/>
      <c r="B194" s="160"/>
      <c r="C194" s="154" t="s">
        <v>198</v>
      </c>
      <c r="D194" s="117"/>
      <c r="E194" s="101"/>
      <c r="F194" s="102"/>
      <c r="G194" s="102"/>
      <c r="H194" s="102"/>
      <c r="I194" s="165"/>
      <c r="L194" s="103"/>
    </row>
    <row r="195" spans="1:52" ht="14.25">
      <c r="A195" s="172" t="s">
        <v>539</v>
      </c>
      <c r="B195" s="159" t="s">
        <v>199</v>
      </c>
      <c r="C195" s="147" t="s">
        <v>200</v>
      </c>
      <c r="D195" s="142" t="s">
        <v>722</v>
      </c>
      <c r="E195" s="98">
        <v>62</v>
      </c>
      <c r="F195" s="99">
        <v>0.23737</v>
      </c>
      <c r="G195" s="99">
        <f>E195*F195</f>
        <v>14.71694</v>
      </c>
      <c r="H195" s="99">
        <v>0</v>
      </c>
      <c r="I195" s="164">
        <f>E195*H195</f>
        <v>0</v>
      </c>
      <c r="AU195" s="84">
        <v>1</v>
      </c>
      <c r="AV195" s="84" t="e">
        <f>IF(AU195=1,#REF!,0)</f>
        <v>#REF!</v>
      </c>
      <c r="AW195" s="84">
        <f>IF(AU195=2,#REF!,0)</f>
        <v>0</v>
      </c>
      <c r="AX195" s="84">
        <f>IF(AU195=3,#REF!,0)</f>
        <v>0</v>
      </c>
      <c r="AY195" s="84">
        <f>IF(AU195=4,#REF!,0)</f>
        <v>0</v>
      </c>
      <c r="AZ195" s="84">
        <f>IF(AU195=5,#REF!,0)</f>
        <v>0</v>
      </c>
    </row>
    <row r="196" spans="1:12" ht="12.75">
      <c r="A196" s="173"/>
      <c r="B196" s="160"/>
      <c r="C196" s="154" t="s">
        <v>659</v>
      </c>
      <c r="D196" s="117"/>
      <c r="E196" s="101">
        <v>0</v>
      </c>
      <c r="F196" s="102"/>
      <c r="G196" s="102"/>
      <c r="H196" s="102"/>
      <c r="I196" s="165"/>
      <c r="L196" s="103"/>
    </row>
    <row r="197" spans="1:12" ht="12.75">
      <c r="A197" s="173"/>
      <c r="B197" s="160"/>
      <c r="C197" s="154" t="s">
        <v>62</v>
      </c>
      <c r="D197" s="117"/>
      <c r="E197" s="101">
        <v>0</v>
      </c>
      <c r="F197" s="102"/>
      <c r="G197" s="102"/>
      <c r="H197" s="102"/>
      <c r="I197" s="165"/>
      <c r="L197" s="103"/>
    </row>
    <row r="198" spans="1:12" ht="12.75">
      <c r="A198" s="173"/>
      <c r="B198" s="160"/>
      <c r="C198" s="154" t="s">
        <v>198</v>
      </c>
      <c r="D198" s="117"/>
      <c r="E198" s="101"/>
      <c r="F198" s="102"/>
      <c r="G198" s="102"/>
      <c r="H198" s="102"/>
      <c r="I198" s="165"/>
      <c r="L198" s="103"/>
    </row>
    <row r="199" spans="1:52" ht="14.25">
      <c r="A199" s="172" t="s">
        <v>540</v>
      </c>
      <c r="B199" s="159" t="s">
        <v>201</v>
      </c>
      <c r="C199" s="147" t="s">
        <v>202</v>
      </c>
      <c r="D199" s="142" t="s">
        <v>722</v>
      </c>
      <c r="E199" s="98">
        <v>131.5</v>
      </c>
      <c r="F199" s="99">
        <v>0.1375</v>
      </c>
      <c r="G199" s="99">
        <f>E199*F199</f>
        <v>18.08125</v>
      </c>
      <c r="H199" s="99">
        <v>0</v>
      </c>
      <c r="I199" s="164">
        <f>E199*H199</f>
        <v>0</v>
      </c>
      <c r="AU199" s="84">
        <v>1</v>
      </c>
      <c r="AV199" s="84" t="e">
        <f>IF(AU199=1,#REF!,0)</f>
        <v>#REF!</v>
      </c>
      <c r="AW199" s="84">
        <f>IF(AU199=2,#REF!,0)</f>
        <v>0</v>
      </c>
      <c r="AX199" s="84">
        <f>IF(AU199=3,#REF!,0)</f>
        <v>0</v>
      </c>
      <c r="AY199" s="84">
        <f>IF(AU199=4,#REF!,0)</f>
        <v>0</v>
      </c>
      <c r="AZ199" s="84">
        <f>IF(AU199=5,#REF!,0)</f>
        <v>0</v>
      </c>
    </row>
    <row r="200" spans="1:12" ht="12.75">
      <c r="A200" s="173"/>
      <c r="B200" s="160"/>
      <c r="C200" s="154" t="s">
        <v>660</v>
      </c>
      <c r="D200" s="117"/>
      <c r="E200" s="101">
        <v>0</v>
      </c>
      <c r="F200" s="102"/>
      <c r="G200" s="102"/>
      <c r="H200" s="102"/>
      <c r="I200" s="165"/>
      <c r="L200" s="103"/>
    </row>
    <row r="201" spans="1:12" ht="12.75">
      <c r="A201" s="173"/>
      <c r="B201" s="160"/>
      <c r="C201" s="154" t="s">
        <v>661</v>
      </c>
      <c r="D201" s="117"/>
      <c r="E201" s="101">
        <v>0</v>
      </c>
      <c r="F201" s="102"/>
      <c r="G201" s="102"/>
      <c r="H201" s="102"/>
      <c r="I201" s="165"/>
      <c r="L201" s="103"/>
    </row>
    <row r="202" spans="1:12" ht="12.75">
      <c r="A202" s="173"/>
      <c r="B202" s="160"/>
      <c r="C202" s="154" t="s">
        <v>203</v>
      </c>
      <c r="D202" s="117"/>
      <c r="E202" s="101"/>
      <c r="F202" s="102"/>
      <c r="G202" s="102"/>
      <c r="H202" s="102"/>
      <c r="I202" s="165"/>
      <c r="L202" s="103"/>
    </row>
    <row r="203" spans="1:12" ht="12.75">
      <c r="A203" s="173"/>
      <c r="B203" s="160"/>
      <c r="C203" s="154" t="s">
        <v>204</v>
      </c>
      <c r="D203" s="117"/>
      <c r="E203" s="101"/>
      <c r="F203" s="102"/>
      <c r="G203" s="102"/>
      <c r="H203" s="102"/>
      <c r="I203" s="165"/>
      <c r="L203" s="103"/>
    </row>
    <row r="204" spans="1:12" ht="12.75">
      <c r="A204" s="173"/>
      <c r="B204" s="160"/>
      <c r="C204" s="154" t="s">
        <v>205</v>
      </c>
      <c r="D204" s="117"/>
      <c r="E204" s="101"/>
      <c r="F204" s="102"/>
      <c r="G204" s="102"/>
      <c r="H204" s="102"/>
      <c r="I204" s="165"/>
      <c r="L204" s="103"/>
    </row>
    <row r="205" spans="1:12" ht="12.75">
      <c r="A205" s="173"/>
      <c r="B205" s="160"/>
      <c r="C205" s="154" t="s">
        <v>206</v>
      </c>
      <c r="D205" s="117"/>
      <c r="E205" s="101"/>
      <c r="F205" s="102"/>
      <c r="G205" s="102"/>
      <c r="H205" s="102"/>
      <c r="I205" s="165"/>
      <c r="L205" s="103"/>
    </row>
    <row r="206" spans="1:52" ht="14.25">
      <c r="A206" s="172" t="s">
        <v>541</v>
      </c>
      <c r="B206" s="159" t="s">
        <v>207</v>
      </c>
      <c r="C206" s="147" t="s">
        <v>208</v>
      </c>
      <c r="D206" s="142" t="s">
        <v>722</v>
      </c>
      <c r="E206" s="98">
        <v>263</v>
      </c>
      <c r="F206" s="99">
        <v>0.25</v>
      </c>
      <c r="G206" s="99">
        <f>E206*F206</f>
        <v>65.75</v>
      </c>
      <c r="H206" s="99">
        <v>0</v>
      </c>
      <c r="I206" s="164">
        <f>E206*H206</f>
        <v>0</v>
      </c>
      <c r="AU206" s="84">
        <v>1</v>
      </c>
      <c r="AV206" s="84" t="e">
        <f>IF(AU206=1,#REF!,0)</f>
        <v>#REF!</v>
      </c>
      <c r="AW206" s="84">
        <f>IF(AU206=2,#REF!,0)</f>
        <v>0</v>
      </c>
      <c r="AX206" s="84">
        <f>IF(AU206=3,#REF!,0)</f>
        <v>0</v>
      </c>
      <c r="AY206" s="84">
        <f>IF(AU206=4,#REF!,0)</f>
        <v>0</v>
      </c>
      <c r="AZ206" s="84">
        <f>IF(AU206=5,#REF!,0)</f>
        <v>0</v>
      </c>
    </row>
    <row r="207" spans="1:12" ht="12.75">
      <c r="A207" s="173"/>
      <c r="B207" s="160"/>
      <c r="C207" s="154" t="s">
        <v>660</v>
      </c>
      <c r="D207" s="117"/>
      <c r="E207" s="101">
        <v>0</v>
      </c>
      <c r="F207" s="102"/>
      <c r="G207" s="102"/>
      <c r="H207" s="102"/>
      <c r="I207" s="165"/>
      <c r="L207" s="103"/>
    </row>
    <row r="208" spans="1:12" ht="12.75">
      <c r="A208" s="173"/>
      <c r="B208" s="160"/>
      <c r="C208" s="154" t="s">
        <v>661</v>
      </c>
      <c r="D208" s="117"/>
      <c r="E208" s="101">
        <v>0</v>
      </c>
      <c r="F208" s="102"/>
      <c r="G208" s="102"/>
      <c r="H208" s="102"/>
      <c r="I208" s="165"/>
      <c r="L208" s="103"/>
    </row>
    <row r="209" spans="1:12" ht="12.75">
      <c r="A209" s="173"/>
      <c r="B209" s="160"/>
      <c r="C209" s="154" t="s">
        <v>209</v>
      </c>
      <c r="D209" s="117"/>
      <c r="E209" s="101"/>
      <c r="F209" s="102"/>
      <c r="G209" s="102"/>
      <c r="H209" s="102"/>
      <c r="I209" s="165"/>
      <c r="L209" s="103"/>
    </row>
    <row r="210" spans="1:12" ht="12.75">
      <c r="A210" s="173"/>
      <c r="B210" s="160"/>
      <c r="C210" s="154" t="s">
        <v>210</v>
      </c>
      <c r="D210" s="117"/>
      <c r="E210" s="101"/>
      <c r="F210" s="102"/>
      <c r="G210" s="102"/>
      <c r="H210" s="102"/>
      <c r="I210" s="165"/>
      <c r="L210" s="103"/>
    </row>
    <row r="211" spans="1:12" ht="12.75">
      <c r="A211" s="173"/>
      <c r="B211" s="160"/>
      <c r="C211" s="154" t="s">
        <v>211</v>
      </c>
      <c r="D211" s="117"/>
      <c r="E211" s="101"/>
      <c r="F211" s="102"/>
      <c r="G211" s="102"/>
      <c r="H211" s="102"/>
      <c r="I211" s="165"/>
      <c r="L211" s="103"/>
    </row>
    <row r="212" spans="1:12" ht="12.75">
      <c r="A212" s="173"/>
      <c r="B212" s="160"/>
      <c r="C212" s="154" t="s">
        <v>212</v>
      </c>
      <c r="D212" s="117"/>
      <c r="E212" s="101"/>
      <c r="F212" s="102"/>
      <c r="G212" s="102"/>
      <c r="H212" s="102"/>
      <c r="I212" s="165"/>
      <c r="L212" s="103"/>
    </row>
    <row r="213" spans="1:52" ht="14.25">
      <c r="A213" s="172" t="s">
        <v>542</v>
      </c>
      <c r="B213" s="159" t="s">
        <v>213</v>
      </c>
      <c r="C213" s="147" t="s">
        <v>214</v>
      </c>
      <c r="D213" s="142" t="s">
        <v>722</v>
      </c>
      <c r="E213" s="98">
        <v>3966.5</v>
      </c>
      <c r="F213" s="99">
        <v>0.2916</v>
      </c>
      <c r="G213" s="99">
        <f>E213*F213</f>
        <v>1156.6314000000002</v>
      </c>
      <c r="H213" s="99">
        <v>0</v>
      </c>
      <c r="I213" s="164">
        <f>E213*H213</f>
        <v>0</v>
      </c>
      <c r="AU213" s="84">
        <v>1</v>
      </c>
      <c r="AV213" s="84" t="e">
        <f>IF(AU213=1,#REF!,0)</f>
        <v>#REF!</v>
      </c>
      <c r="AW213" s="84">
        <f>IF(AU213=2,#REF!,0)</f>
        <v>0</v>
      </c>
      <c r="AX213" s="84">
        <f>IF(AU213=3,#REF!,0)</f>
        <v>0</v>
      </c>
      <c r="AY213" s="84">
        <f>IF(AU213=4,#REF!,0)</f>
        <v>0</v>
      </c>
      <c r="AZ213" s="84">
        <f>IF(AU213=5,#REF!,0)</f>
        <v>0</v>
      </c>
    </row>
    <row r="214" spans="1:12" ht="12.75">
      <c r="A214" s="173"/>
      <c r="B214" s="160"/>
      <c r="C214" s="154" t="s">
        <v>662</v>
      </c>
      <c r="D214" s="117"/>
      <c r="E214" s="101">
        <v>0</v>
      </c>
      <c r="F214" s="102"/>
      <c r="G214" s="102"/>
      <c r="H214" s="102"/>
      <c r="I214" s="165"/>
      <c r="L214" s="103"/>
    </row>
    <row r="215" spans="1:12" ht="12.75">
      <c r="A215" s="173"/>
      <c r="B215" s="160"/>
      <c r="C215" s="154" t="s">
        <v>62</v>
      </c>
      <c r="D215" s="117"/>
      <c r="E215" s="101">
        <v>0</v>
      </c>
      <c r="F215" s="102"/>
      <c r="G215" s="102"/>
      <c r="H215" s="102"/>
      <c r="I215" s="165"/>
      <c r="L215" s="103"/>
    </row>
    <row r="216" spans="1:12" ht="12.75">
      <c r="A216" s="173"/>
      <c r="B216" s="160"/>
      <c r="C216" s="154" t="s">
        <v>215</v>
      </c>
      <c r="D216" s="117"/>
      <c r="E216" s="101"/>
      <c r="F216" s="102"/>
      <c r="G216" s="102"/>
      <c r="H216" s="102"/>
      <c r="I216" s="165"/>
      <c r="L216" s="103"/>
    </row>
    <row r="217" spans="1:12" ht="12.75">
      <c r="A217" s="173"/>
      <c r="B217" s="160"/>
      <c r="C217" s="154" t="s">
        <v>216</v>
      </c>
      <c r="D217" s="117"/>
      <c r="E217" s="101"/>
      <c r="F217" s="102"/>
      <c r="G217" s="102"/>
      <c r="H217" s="102"/>
      <c r="I217" s="165"/>
      <c r="L217" s="103"/>
    </row>
    <row r="218" spans="1:52" ht="14.25">
      <c r="A218" s="172" t="s">
        <v>543</v>
      </c>
      <c r="B218" s="159" t="s">
        <v>217</v>
      </c>
      <c r="C218" s="147" t="s">
        <v>218</v>
      </c>
      <c r="D218" s="142" t="s">
        <v>722</v>
      </c>
      <c r="E218" s="98">
        <v>18602</v>
      </c>
      <c r="F218" s="99">
        <v>0.00601</v>
      </c>
      <c r="G218" s="99">
        <f>E218*F218</f>
        <v>111.79802</v>
      </c>
      <c r="H218" s="99">
        <v>0</v>
      </c>
      <c r="I218" s="164">
        <f>E218*H218</f>
        <v>0</v>
      </c>
      <c r="AU218" s="84">
        <v>1</v>
      </c>
      <c r="AV218" s="84" t="e">
        <f>IF(AU218=1,#REF!,0)</f>
        <v>#REF!</v>
      </c>
      <c r="AW218" s="84">
        <f>IF(AU218=2,#REF!,0)</f>
        <v>0</v>
      </c>
      <c r="AX218" s="84">
        <f>IF(AU218=3,#REF!,0)</f>
        <v>0</v>
      </c>
      <c r="AY218" s="84">
        <f>IF(AU218=4,#REF!,0)</f>
        <v>0</v>
      </c>
      <c r="AZ218" s="84">
        <f>IF(AU218=5,#REF!,0)</f>
        <v>0</v>
      </c>
    </row>
    <row r="219" spans="1:12" ht="12.75">
      <c r="A219" s="174"/>
      <c r="B219" s="160"/>
      <c r="C219" s="154" t="s">
        <v>62</v>
      </c>
      <c r="D219" s="117"/>
      <c r="E219" s="101">
        <v>0</v>
      </c>
      <c r="F219" s="102"/>
      <c r="G219" s="102"/>
      <c r="H219" s="102"/>
      <c r="I219" s="165"/>
      <c r="L219" s="103"/>
    </row>
    <row r="220" spans="1:12" ht="12.75">
      <c r="A220" s="174"/>
      <c r="B220" s="160"/>
      <c r="C220" s="154" t="s">
        <v>117</v>
      </c>
      <c r="D220" s="117"/>
      <c r="E220" s="101"/>
      <c r="F220" s="102"/>
      <c r="G220" s="102"/>
      <c r="H220" s="102"/>
      <c r="I220" s="165"/>
      <c r="L220" s="103"/>
    </row>
    <row r="221" spans="1:12" ht="12.75">
      <c r="A221" s="174"/>
      <c r="B221" s="160"/>
      <c r="C221" s="154" t="s">
        <v>118</v>
      </c>
      <c r="D221" s="117"/>
      <c r="E221" s="101"/>
      <c r="F221" s="102"/>
      <c r="G221" s="102"/>
      <c r="H221" s="102"/>
      <c r="I221" s="165"/>
      <c r="L221" s="103"/>
    </row>
    <row r="222" spans="1:12" ht="12.75">
      <c r="A222" s="174"/>
      <c r="B222" s="160"/>
      <c r="C222" s="154" t="s">
        <v>119</v>
      </c>
      <c r="D222" s="117"/>
      <c r="E222" s="101"/>
      <c r="F222" s="102"/>
      <c r="G222" s="102"/>
      <c r="H222" s="102"/>
      <c r="I222" s="165"/>
      <c r="L222" s="103"/>
    </row>
    <row r="223" spans="1:12" ht="12.75">
      <c r="A223" s="174"/>
      <c r="B223" s="160"/>
      <c r="C223" s="154" t="s">
        <v>120</v>
      </c>
      <c r="D223" s="117"/>
      <c r="E223" s="101"/>
      <c r="F223" s="102"/>
      <c r="G223" s="102"/>
      <c r="H223" s="102"/>
      <c r="I223" s="165"/>
      <c r="L223" s="103"/>
    </row>
    <row r="224" spans="1:52" ht="14.25">
      <c r="A224" s="172" t="s">
        <v>544</v>
      </c>
      <c r="B224" s="159" t="s">
        <v>219</v>
      </c>
      <c r="C224" s="147" t="s">
        <v>220</v>
      </c>
      <c r="D224" s="142" t="s">
        <v>722</v>
      </c>
      <c r="E224" s="98">
        <v>19302</v>
      </c>
      <c r="F224" s="99">
        <v>0.00061</v>
      </c>
      <c r="G224" s="99">
        <f>E224*F224</f>
        <v>11.77422</v>
      </c>
      <c r="H224" s="99">
        <v>0</v>
      </c>
      <c r="I224" s="164">
        <f>E224*H224</f>
        <v>0</v>
      </c>
      <c r="AU224" s="84">
        <v>1</v>
      </c>
      <c r="AV224" s="84" t="e">
        <f>IF(AU224=1,#REF!,0)</f>
        <v>#REF!</v>
      </c>
      <c r="AW224" s="84">
        <f>IF(AU224=2,#REF!,0)</f>
        <v>0</v>
      </c>
      <c r="AX224" s="84">
        <f>IF(AU224=3,#REF!,0)</f>
        <v>0</v>
      </c>
      <c r="AY224" s="84">
        <f>IF(AU224=4,#REF!,0)</f>
        <v>0</v>
      </c>
      <c r="AZ224" s="84">
        <f>IF(AU224=5,#REF!,0)</f>
        <v>0</v>
      </c>
    </row>
    <row r="225" spans="1:12" ht="12.75">
      <c r="A225" s="174"/>
      <c r="B225" s="100"/>
      <c r="C225" s="154" t="s">
        <v>663</v>
      </c>
      <c r="D225" s="117"/>
      <c r="E225" s="101">
        <v>0</v>
      </c>
      <c r="F225" s="102"/>
      <c r="G225" s="102"/>
      <c r="H225" s="102"/>
      <c r="I225" s="165"/>
      <c r="L225" s="103"/>
    </row>
    <row r="226" spans="1:12" ht="12.75">
      <c r="A226" s="174"/>
      <c r="B226" s="100"/>
      <c r="C226" s="154" t="s">
        <v>62</v>
      </c>
      <c r="D226" s="117"/>
      <c r="E226" s="101">
        <v>0</v>
      </c>
      <c r="F226" s="102"/>
      <c r="G226" s="102"/>
      <c r="H226" s="102"/>
      <c r="I226" s="165"/>
      <c r="L226" s="103"/>
    </row>
    <row r="227" spans="1:12" ht="12.75">
      <c r="A227" s="174"/>
      <c r="B227" s="100"/>
      <c r="C227" s="154" t="s">
        <v>117</v>
      </c>
      <c r="D227" s="117"/>
      <c r="E227" s="101"/>
      <c r="F227" s="102"/>
      <c r="G227" s="102"/>
      <c r="H227" s="102"/>
      <c r="I227" s="165"/>
      <c r="L227" s="103"/>
    </row>
    <row r="228" spans="1:12" ht="12.75">
      <c r="A228" s="174"/>
      <c r="B228" s="100"/>
      <c r="C228" s="154" t="s">
        <v>70</v>
      </c>
      <c r="D228" s="117"/>
      <c r="E228" s="101"/>
      <c r="F228" s="102"/>
      <c r="G228" s="102"/>
      <c r="H228" s="102"/>
      <c r="I228" s="165"/>
      <c r="L228" s="103"/>
    </row>
    <row r="229" spans="1:12" ht="12.75">
      <c r="A229" s="174"/>
      <c r="B229" s="100"/>
      <c r="C229" s="154" t="s">
        <v>118</v>
      </c>
      <c r="D229" s="117"/>
      <c r="E229" s="101"/>
      <c r="F229" s="102"/>
      <c r="G229" s="102"/>
      <c r="H229" s="102"/>
      <c r="I229" s="165"/>
      <c r="L229" s="103"/>
    </row>
    <row r="230" spans="1:12" ht="12.75">
      <c r="A230" s="174"/>
      <c r="B230" s="100"/>
      <c r="C230" s="154" t="s">
        <v>65</v>
      </c>
      <c r="D230" s="117"/>
      <c r="E230" s="101"/>
      <c r="F230" s="102"/>
      <c r="G230" s="102"/>
      <c r="H230" s="102"/>
      <c r="I230" s="165"/>
      <c r="L230" s="103"/>
    </row>
    <row r="231" spans="1:12" ht="12.75">
      <c r="A231" s="174"/>
      <c r="B231" s="100"/>
      <c r="C231" s="154" t="s">
        <v>119</v>
      </c>
      <c r="D231" s="117"/>
      <c r="E231" s="101"/>
      <c r="F231" s="102"/>
      <c r="G231" s="102"/>
      <c r="H231" s="102"/>
      <c r="I231" s="165"/>
      <c r="L231" s="103"/>
    </row>
    <row r="232" spans="1:12" ht="12.75">
      <c r="A232" s="174"/>
      <c r="B232" s="100"/>
      <c r="C232" s="154" t="s">
        <v>120</v>
      </c>
      <c r="D232" s="117"/>
      <c r="E232" s="101"/>
      <c r="F232" s="102"/>
      <c r="G232" s="102"/>
      <c r="H232" s="102"/>
      <c r="I232" s="165"/>
      <c r="L232" s="103"/>
    </row>
    <row r="233" spans="1:12" ht="5.25" customHeight="1">
      <c r="A233" s="174"/>
      <c r="B233" s="100"/>
      <c r="C233" s="154"/>
      <c r="D233" s="117"/>
      <c r="E233" s="101">
        <v>0</v>
      </c>
      <c r="F233" s="102"/>
      <c r="G233" s="102"/>
      <c r="H233" s="102"/>
      <c r="I233" s="165"/>
      <c r="L233" s="103"/>
    </row>
    <row r="234" spans="1:12" ht="12.75">
      <c r="A234" s="174"/>
      <c r="B234" s="100"/>
      <c r="C234" s="154" t="s">
        <v>631</v>
      </c>
      <c r="D234" s="117"/>
      <c r="E234" s="101">
        <v>0</v>
      </c>
      <c r="F234" s="102"/>
      <c r="G234" s="102"/>
      <c r="H234" s="102"/>
      <c r="I234" s="165"/>
      <c r="L234" s="103"/>
    </row>
    <row r="235" spans="1:12" ht="12.75">
      <c r="A235" s="174"/>
      <c r="B235" s="100"/>
      <c r="C235" s="154" t="s">
        <v>71</v>
      </c>
      <c r="D235" s="117"/>
      <c r="E235" s="101"/>
      <c r="F235" s="102"/>
      <c r="G235" s="102"/>
      <c r="H235" s="102"/>
      <c r="I235" s="165"/>
      <c r="L235" s="103"/>
    </row>
    <row r="236" spans="1:12" ht="5.25" customHeight="1">
      <c r="A236" s="174"/>
      <c r="B236" s="100"/>
      <c r="C236" s="154"/>
      <c r="D236" s="117"/>
      <c r="E236" s="101">
        <v>0</v>
      </c>
      <c r="F236" s="102"/>
      <c r="G236" s="102"/>
      <c r="H236" s="102"/>
      <c r="I236" s="165"/>
      <c r="L236" s="103"/>
    </row>
    <row r="237" spans="1:12" ht="12.75">
      <c r="A237" s="174"/>
      <c r="B237" s="100"/>
      <c r="C237" s="154" t="s">
        <v>632</v>
      </c>
      <c r="D237" s="117"/>
      <c r="E237" s="101">
        <v>0</v>
      </c>
      <c r="F237" s="102"/>
      <c r="G237" s="102"/>
      <c r="H237" s="102"/>
      <c r="I237" s="165"/>
      <c r="L237" s="103"/>
    </row>
    <row r="238" spans="1:12" ht="12.75">
      <c r="A238" s="174"/>
      <c r="B238" s="100"/>
      <c r="C238" s="154" t="s">
        <v>72</v>
      </c>
      <c r="D238" s="117"/>
      <c r="E238" s="101"/>
      <c r="F238" s="102"/>
      <c r="G238" s="102"/>
      <c r="H238" s="102"/>
      <c r="I238" s="165"/>
      <c r="L238" s="103"/>
    </row>
    <row r="239" spans="1:12" ht="12.75">
      <c r="A239" s="174"/>
      <c r="B239" s="100"/>
      <c r="C239" s="154" t="s">
        <v>73</v>
      </c>
      <c r="D239" s="117"/>
      <c r="E239" s="101"/>
      <c r="F239" s="102"/>
      <c r="G239" s="102"/>
      <c r="H239" s="102"/>
      <c r="I239" s="165"/>
      <c r="L239" s="103"/>
    </row>
    <row r="240" spans="1:12" ht="12.75">
      <c r="A240" s="174"/>
      <c r="B240" s="100"/>
      <c r="C240" s="154" t="s">
        <v>74</v>
      </c>
      <c r="D240" s="117"/>
      <c r="E240" s="101"/>
      <c r="F240" s="102"/>
      <c r="G240" s="102"/>
      <c r="H240" s="102"/>
      <c r="I240" s="165"/>
      <c r="L240" s="103"/>
    </row>
    <row r="241" spans="1:12" ht="5.25" customHeight="1">
      <c r="A241" s="174"/>
      <c r="B241" s="100"/>
      <c r="C241" s="154"/>
      <c r="D241" s="117"/>
      <c r="E241" s="101">
        <v>0</v>
      </c>
      <c r="F241" s="102"/>
      <c r="G241" s="102"/>
      <c r="H241" s="102"/>
      <c r="I241" s="165"/>
      <c r="L241" s="103"/>
    </row>
    <row r="242" spans="1:12" ht="12.75">
      <c r="A242" s="174"/>
      <c r="B242" s="100"/>
      <c r="C242" s="154" t="s">
        <v>664</v>
      </c>
      <c r="D242" s="117"/>
      <c r="E242" s="101">
        <v>0</v>
      </c>
      <c r="F242" s="102"/>
      <c r="G242" s="102"/>
      <c r="H242" s="102"/>
      <c r="I242" s="165"/>
      <c r="L242" s="103"/>
    </row>
    <row r="243" spans="1:12" ht="12.75">
      <c r="A243" s="174"/>
      <c r="B243" s="100"/>
      <c r="C243" s="154" t="s">
        <v>62</v>
      </c>
      <c r="D243" s="117"/>
      <c r="E243" s="101">
        <v>0</v>
      </c>
      <c r="F243" s="102"/>
      <c r="G243" s="102"/>
      <c r="H243" s="102"/>
      <c r="I243" s="165"/>
      <c r="L243" s="103"/>
    </row>
    <row r="244" spans="1:12" ht="12.75">
      <c r="A244" s="174"/>
      <c r="B244" s="100"/>
      <c r="C244" s="154" t="s">
        <v>70</v>
      </c>
      <c r="D244" s="117"/>
      <c r="E244" s="101"/>
      <c r="F244" s="102"/>
      <c r="G244" s="102"/>
      <c r="H244" s="102"/>
      <c r="I244" s="165"/>
      <c r="L244" s="103"/>
    </row>
    <row r="245" spans="1:12" ht="12.75">
      <c r="A245" s="174"/>
      <c r="B245" s="100"/>
      <c r="C245" s="154" t="s">
        <v>65</v>
      </c>
      <c r="D245" s="117"/>
      <c r="E245" s="101"/>
      <c r="F245" s="102"/>
      <c r="G245" s="102"/>
      <c r="H245" s="102"/>
      <c r="I245" s="165"/>
      <c r="L245" s="103"/>
    </row>
    <row r="246" spans="1:12" ht="5.25" customHeight="1">
      <c r="A246" s="174"/>
      <c r="B246" s="100"/>
      <c r="C246" s="154"/>
      <c r="D246" s="117"/>
      <c r="E246" s="101">
        <v>0</v>
      </c>
      <c r="F246" s="102"/>
      <c r="G246" s="102"/>
      <c r="H246" s="102"/>
      <c r="I246" s="165"/>
      <c r="L246" s="103"/>
    </row>
    <row r="247" spans="1:12" ht="12.75">
      <c r="A247" s="174"/>
      <c r="B247" s="100"/>
      <c r="C247" s="154" t="s">
        <v>631</v>
      </c>
      <c r="D247" s="117"/>
      <c r="E247" s="101">
        <v>0</v>
      </c>
      <c r="F247" s="102"/>
      <c r="G247" s="102"/>
      <c r="H247" s="102"/>
      <c r="I247" s="165"/>
      <c r="L247" s="103"/>
    </row>
    <row r="248" spans="1:12" ht="12.75">
      <c r="A248" s="174"/>
      <c r="B248" s="100"/>
      <c r="C248" s="154" t="s">
        <v>71</v>
      </c>
      <c r="D248" s="117"/>
      <c r="E248" s="101"/>
      <c r="F248" s="102"/>
      <c r="G248" s="102"/>
      <c r="H248" s="102"/>
      <c r="I248" s="165"/>
      <c r="L248" s="103"/>
    </row>
    <row r="249" spans="1:12" ht="5.25" customHeight="1">
      <c r="A249" s="174"/>
      <c r="B249" s="100"/>
      <c r="C249" s="154"/>
      <c r="D249" s="117"/>
      <c r="E249" s="101">
        <v>0</v>
      </c>
      <c r="F249" s="102"/>
      <c r="G249" s="102"/>
      <c r="H249" s="102"/>
      <c r="I249" s="165"/>
      <c r="L249" s="103"/>
    </row>
    <row r="250" spans="1:12" ht="12.75">
      <c r="A250" s="174"/>
      <c r="B250" s="100"/>
      <c r="C250" s="154" t="s">
        <v>632</v>
      </c>
      <c r="D250" s="117"/>
      <c r="E250" s="101">
        <v>0</v>
      </c>
      <c r="F250" s="102"/>
      <c r="G250" s="102"/>
      <c r="H250" s="102"/>
      <c r="I250" s="165"/>
      <c r="L250" s="103"/>
    </row>
    <row r="251" spans="1:12" ht="12.75">
      <c r="A251" s="174"/>
      <c r="B251" s="100"/>
      <c r="C251" s="154" t="s">
        <v>72</v>
      </c>
      <c r="D251" s="117"/>
      <c r="E251" s="101"/>
      <c r="F251" s="102"/>
      <c r="G251" s="102"/>
      <c r="H251" s="102"/>
      <c r="I251" s="165"/>
      <c r="L251" s="103"/>
    </row>
    <row r="252" spans="1:12" ht="12.75">
      <c r="A252" s="174"/>
      <c r="B252" s="100"/>
      <c r="C252" s="154" t="s">
        <v>73</v>
      </c>
      <c r="D252" s="117"/>
      <c r="E252" s="101"/>
      <c r="F252" s="102"/>
      <c r="G252" s="102"/>
      <c r="H252" s="102"/>
      <c r="I252" s="165"/>
      <c r="L252" s="103"/>
    </row>
    <row r="253" spans="1:12" ht="12.75">
      <c r="A253" s="174"/>
      <c r="B253" s="100"/>
      <c r="C253" s="154" t="s">
        <v>74</v>
      </c>
      <c r="D253" s="117"/>
      <c r="E253" s="101"/>
      <c r="F253" s="102"/>
      <c r="G253" s="102"/>
      <c r="H253" s="102"/>
      <c r="I253" s="165"/>
      <c r="L253" s="103"/>
    </row>
    <row r="254" spans="1:52" ht="14.25">
      <c r="A254" s="172" t="s">
        <v>545</v>
      </c>
      <c r="B254" s="159" t="s">
        <v>221</v>
      </c>
      <c r="C254" s="147" t="s">
        <v>222</v>
      </c>
      <c r="D254" s="142" t="s">
        <v>722</v>
      </c>
      <c r="E254" s="98">
        <v>263</v>
      </c>
      <c r="F254" s="99">
        <v>0.02161</v>
      </c>
      <c r="G254" s="99">
        <f>E254*F254</f>
        <v>5.68343</v>
      </c>
      <c r="H254" s="99">
        <v>0</v>
      </c>
      <c r="I254" s="164">
        <f>E254*H254</f>
        <v>0</v>
      </c>
      <c r="AU254" s="84">
        <v>1</v>
      </c>
      <c r="AV254" s="84" t="e">
        <f>IF(AU254=1,#REF!,0)</f>
        <v>#REF!</v>
      </c>
      <c r="AW254" s="84">
        <f>IF(AU254=2,#REF!,0)</f>
        <v>0</v>
      </c>
      <c r="AX254" s="84">
        <f>IF(AU254=3,#REF!,0)</f>
        <v>0</v>
      </c>
      <c r="AY254" s="84">
        <f>IF(AU254=4,#REF!,0)</f>
        <v>0</v>
      </c>
      <c r="AZ254" s="84">
        <f>IF(AU254=5,#REF!,0)</f>
        <v>0</v>
      </c>
    </row>
    <row r="255" spans="1:12" ht="12.75">
      <c r="A255" s="174"/>
      <c r="B255" s="160"/>
      <c r="C255" s="154" t="s">
        <v>665</v>
      </c>
      <c r="D255" s="117"/>
      <c r="E255" s="101">
        <v>0</v>
      </c>
      <c r="F255" s="102"/>
      <c r="G255" s="102"/>
      <c r="H255" s="102"/>
      <c r="I255" s="165"/>
      <c r="L255" s="103"/>
    </row>
    <row r="256" spans="1:12" ht="12.75">
      <c r="A256" s="174"/>
      <c r="B256" s="160"/>
      <c r="C256" s="154" t="s">
        <v>666</v>
      </c>
      <c r="D256" s="117"/>
      <c r="E256" s="101">
        <v>0</v>
      </c>
      <c r="F256" s="102"/>
      <c r="G256" s="102"/>
      <c r="H256" s="102"/>
      <c r="I256" s="165"/>
      <c r="L256" s="103"/>
    </row>
    <row r="257" spans="1:12" ht="12.75">
      <c r="A257" s="174"/>
      <c r="B257" s="160"/>
      <c r="C257" s="154" t="s">
        <v>661</v>
      </c>
      <c r="D257" s="117"/>
      <c r="E257" s="101">
        <v>0</v>
      </c>
      <c r="F257" s="102"/>
      <c r="G257" s="102"/>
      <c r="H257" s="102"/>
      <c r="I257" s="165"/>
      <c r="L257" s="103"/>
    </row>
    <row r="258" spans="1:12" ht="12.75">
      <c r="A258" s="174"/>
      <c r="B258" s="160"/>
      <c r="C258" s="154" t="s">
        <v>203</v>
      </c>
      <c r="D258" s="117"/>
      <c r="E258" s="101"/>
      <c r="F258" s="102"/>
      <c r="G258" s="102"/>
      <c r="H258" s="102"/>
      <c r="I258" s="165"/>
      <c r="L258" s="103"/>
    </row>
    <row r="259" spans="1:12" ht="12.75">
      <c r="A259" s="174"/>
      <c r="B259" s="160"/>
      <c r="C259" s="154" t="s">
        <v>204</v>
      </c>
      <c r="D259" s="117"/>
      <c r="E259" s="101"/>
      <c r="F259" s="102"/>
      <c r="G259" s="102"/>
      <c r="H259" s="102"/>
      <c r="I259" s="165"/>
      <c r="L259" s="103"/>
    </row>
    <row r="260" spans="1:12" ht="12.75">
      <c r="A260" s="174"/>
      <c r="B260" s="160"/>
      <c r="C260" s="154" t="s">
        <v>205</v>
      </c>
      <c r="D260" s="117"/>
      <c r="E260" s="101"/>
      <c r="F260" s="102"/>
      <c r="G260" s="102"/>
      <c r="H260" s="102"/>
      <c r="I260" s="165"/>
      <c r="L260" s="103"/>
    </row>
    <row r="261" spans="1:12" ht="12.75">
      <c r="A261" s="174"/>
      <c r="B261" s="160"/>
      <c r="C261" s="154" t="s">
        <v>206</v>
      </c>
      <c r="D261" s="117"/>
      <c r="E261" s="101"/>
      <c r="F261" s="102"/>
      <c r="G261" s="102"/>
      <c r="H261" s="102"/>
      <c r="I261" s="165"/>
      <c r="L261" s="103"/>
    </row>
    <row r="262" spans="1:12" ht="5.25" customHeight="1">
      <c r="A262" s="174"/>
      <c r="B262" s="160"/>
      <c r="C262" s="154"/>
      <c r="D262" s="117"/>
      <c r="E262" s="101">
        <v>0</v>
      </c>
      <c r="F262" s="102"/>
      <c r="G262" s="102"/>
      <c r="H262" s="102"/>
      <c r="I262" s="165"/>
      <c r="L262" s="103"/>
    </row>
    <row r="263" spans="1:12" ht="12.75">
      <c r="A263" s="174"/>
      <c r="B263" s="160"/>
      <c r="C263" s="154" t="s">
        <v>667</v>
      </c>
      <c r="D263" s="117"/>
      <c r="E263" s="101">
        <v>0</v>
      </c>
      <c r="F263" s="102"/>
      <c r="G263" s="102"/>
      <c r="H263" s="102"/>
      <c r="I263" s="165"/>
      <c r="L263" s="103"/>
    </row>
    <row r="264" spans="1:12" ht="12.75">
      <c r="A264" s="174"/>
      <c r="B264" s="160"/>
      <c r="C264" s="154" t="s">
        <v>661</v>
      </c>
      <c r="D264" s="117"/>
      <c r="E264" s="101">
        <v>0</v>
      </c>
      <c r="F264" s="102"/>
      <c r="G264" s="102"/>
      <c r="H264" s="102"/>
      <c r="I264" s="165"/>
      <c r="L264" s="103"/>
    </row>
    <row r="265" spans="1:12" ht="12.75">
      <c r="A265" s="174"/>
      <c r="B265" s="160"/>
      <c r="C265" s="154" t="s">
        <v>203</v>
      </c>
      <c r="D265" s="117"/>
      <c r="E265" s="101"/>
      <c r="F265" s="102"/>
      <c r="G265" s="102"/>
      <c r="H265" s="102"/>
      <c r="I265" s="165"/>
      <c r="L265" s="103"/>
    </row>
    <row r="266" spans="1:12" ht="12.75">
      <c r="A266" s="174"/>
      <c r="B266" s="160"/>
      <c r="C266" s="154" t="s">
        <v>204</v>
      </c>
      <c r="D266" s="117"/>
      <c r="E266" s="101"/>
      <c r="F266" s="102"/>
      <c r="G266" s="102"/>
      <c r="H266" s="102"/>
      <c r="I266" s="165"/>
      <c r="L266" s="103"/>
    </row>
    <row r="267" spans="1:12" ht="12.75">
      <c r="A267" s="174"/>
      <c r="B267" s="160"/>
      <c r="C267" s="154" t="s">
        <v>205</v>
      </c>
      <c r="D267" s="117"/>
      <c r="E267" s="101"/>
      <c r="F267" s="102"/>
      <c r="G267" s="102"/>
      <c r="H267" s="102"/>
      <c r="I267" s="165"/>
      <c r="L267" s="103"/>
    </row>
    <row r="268" spans="1:12" ht="12.75">
      <c r="A268" s="174"/>
      <c r="B268" s="160"/>
      <c r="C268" s="154" t="s">
        <v>206</v>
      </c>
      <c r="D268" s="117"/>
      <c r="E268" s="101"/>
      <c r="F268" s="102"/>
      <c r="G268" s="102"/>
      <c r="H268" s="102"/>
      <c r="I268" s="165"/>
      <c r="L268" s="103"/>
    </row>
    <row r="269" spans="1:52" ht="14.25">
      <c r="A269" s="172" t="s">
        <v>546</v>
      </c>
      <c r="B269" s="159" t="s">
        <v>223</v>
      </c>
      <c r="C269" s="147" t="s">
        <v>224</v>
      </c>
      <c r="D269" s="97" t="s">
        <v>722</v>
      </c>
      <c r="E269" s="98">
        <v>18952</v>
      </c>
      <c r="F269" s="99">
        <v>0.10373</v>
      </c>
      <c r="G269" s="99">
        <f>E269*F269</f>
        <v>1965.89096</v>
      </c>
      <c r="H269" s="99">
        <v>0</v>
      </c>
      <c r="I269" s="164">
        <f>E269*H269</f>
        <v>0</v>
      </c>
      <c r="AU269" s="84">
        <v>1</v>
      </c>
      <c r="AV269" s="84" t="e">
        <f>IF(AU269=1,#REF!,0)</f>
        <v>#REF!</v>
      </c>
      <c r="AW269" s="84">
        <f>IF(AU269=2,#REF!,0)</f>
        <v>0</v>
      </c>
      <c r="AX269" s="84">
        <f>IF(AU269=3,#REF!,0)</f>
        <v>0</v>
      </c>
      <c r="AY269" s="84">
        <f>IF(AU269=4,#REF!,0)</f>
        <v>0</v>
      </c>
      <c r="AZ269" s="84">
        <f>IF(AU269=5,#REF!,0)</f>
        <v>0</v>
      </c>
    </row>
    <row r="270" spans="1:12" ht="12.75">
      <c r="A270" s="174"/>
      <c r="B270" s="160"/>
      <c r="C270" s="154" t="s">
        <v>659</v>
      </c>
      <c r="D270" s="117"/>
      <c r="E270" s="101">
        <v>0</v>
      </c>
      <c r="F270" s="102"/>
      <c r="G270" s="102"/>
      <c r="H270" s="102"/>
      <c r="I270" s="165"/>
      <c r="L270" s="103"/>
    </row>
    <row r="271" spans="1:12" ht="12.75">
      <c r="A271" s="174"/>
      <c r="B271" s="160"/>
      <c r="C271" s="154" t="s">
        <v>62</v>
      </c>
      <c r="D271" s="117"/>
      <c r="E271" s="101">
        <v>0</v>
      </c>
      <c r="F271" s="102"/>
      <c r="G271" s="102"/>
      <c r="H271" s="102"/>
      <c r="I271" s="165"/>
      <c r="L271" s="103"/>
    </row>
    <row r="272" spans="1:12" ht="12.75">
      <c r="A272" s="174"/>
      <c r="B272" s="160"/>
      <c r="C272" s="154" t="s">
        <v>117</v>
      </c>
      <c r="D272" s="117"/>
      <c r="E272" s="101"/>
      <c r="F272" s="102"/>
      <c r="G272" s="102"/>
      <c r="H272" s="102"/>
      <c r="I272" s="165"/>
      <c r="L272" s="103"/>
    </row>
    <row r="273" spans="1:12" ht="12.75">
      <c r="A273" s="174"/>
      <c r="B273" s="160"/>
      <c r="C273" s="154" t="s">
        <v>225</v>
      </c>
      <c r="D273" s="117"/>
      <c r="E273" s="101"/>
      <c r="F273" s="102"/>
      <c r="G273" s="102"/>
      <c r="H273" s="102"/>
      <c r="I273" s="165"/>
      <c r="L273" s="103"/>
    </row>
    <row r="274" spans="1:12" ht="12.75">
      <c r="A274" s="174"/>
      <c r="B274" s="160"/>
      <c r="C274" s="154" t="s">
        <v>118</v>
      </c>
      <c r="D274" s="117"/>
      <c r="E274" s="101"/>
      <c r="F274" s="102"/>
      <c r="G274" s="102"/>
      <c r="H274" s="102"/>
      <c r="I274" s="165"/>
      <c r="L274" s="103"/>
    </row>
    <row r="275" spans="1:12" ht="12.75">
      <c r="A275" s="174"/>
      <c r="B275" s="160"/>
      <c r="C275" s="154" t="s">
        <v>198</v>
      </c>
      <c r="D275" s="117"/>
      <c r="E275" s="101"/>
      <c r="F275" s="102"/>
      <c r="G275" s="102"/>
      <c r="H275" s="102"/>
      <c r="I275" s="165"/>
      <c r="L275" s="103"/>
    </row>
    <row r="276" spans="1:12" ht="12.75">
      <c r="A276" s="174"/>
      <c r="B276" s="160"/>
      <c r="C276" s="154" t="s">
        <v>119</v>
      </c>
      <c r="D276" s="117"/>
      <c r="E276" s="101"/>
      <c r="F276" s="102"/>
      <c r="G276" s="102"/>
      <c r="H276" s="102"/>
      <c r="I276" s="165"/>
      <c r="L276" s="103"/>
    </row>
    <row r="277" spans="1:12" ht="12.75">
      <c r="A277" s="174"/>
      <c r="B277" s="160"/>
      <c r="C277" s="154" t="s">
        <v>120</v>
      </c>
      <c r="D277" s="117"/>
      <c r="E277" s="101"/>
      <c r="F277" s="102"/>
      <c r="G277" s="102"/>
      <c r="H277" s="102"/>
      <c r="I277" s="165"/>
      <c r="L277" s="103"/>
    </row>
    <row r="278" spans="1:12" ht="5.25" customHeight="1">
      <c r="A278" s="174"/>
      <c r="B278" s="160"/>
      <c r="C278" s="154"/>
      <c r="D278" s="117"/>
      <c r="E278" s="101">
        <v>0</v>
      </c>
      <c r="F278" s="102"/>
      <c r="G278" s="102"/>
      <c r="H278" s="102"/>
      <c r="I278" s="165"/>
      <c r="L278" s="103"/>
    </row>
    <row r="279" spans="1:12" ht="12.75">
      <c r="A279" s="174"/>
      <c r="B279" s="160"/>
      <c r="C279" s="154" t="s">
        <v>631</v>
      </c>
      <c r="D279" s="117"/>
      <c r="E279" s="101">
        <v>0</v>
      </c>
      <c r="F279" s="102"/>
      <c r="G279" s="102"/>
      <c r="H279" s="102"/>
      <c r="I279" s="165"/>
      <c r="L279" s="103"/>
    </row>
    <row r="280" spans="1:12" ht="12.75">
      <c r="A280" s="174"/>
      <c r="B280" s="160"/>
      <c r="C280" s="154" t="s">
        <v>71</v>
      </c>
      <c r="D280" s="117"/>
      <c r="E280" s="101"/>
      <c r="F280" s="102"/>
      <c r="G280" s="102"/>
      <c r="H280" s="102"/>
      <c r="I280" s="165"/>
      <c r="L280" s="103"/>
    </row>
    <row r="281" spans="1:12" ht="5.25" customHeight="1">
      <c r="A281" s="174"/>
      <c r="B281" s="160"/>
      <c r="C281" s="154"/>
      <c r="D281" s="117"/>
      <c r="E281" s="101">
        <v>0</v>
      </c>
      <c r="F281" s="102"/>
      <c r="G281" s="102"/>
      <c r="H281" s="102"/>
      <c r="I281" s="165"/>
      <c r="L281" s="103"/>
    </row>
    <row r="282" spans="1:12" ht="12.75">
      <c r="A282" s="174"/>
      <c r="B282" s="160"/>
      <c r="C282" s="154" t="s">
        <v>632</v>
      </c>
      <c r="D282" s="117"/>
      <c r="E282" s="101">
        <v>0</v>
      </c>
      <c r="F282" s="102"/>
      <c r="G282" s="102"/>
      <c r="H282" s="102"/>
      <c r="I282" s="165"/>
      <c r="L282" s="103"/>
    </row>
    <row r="283" spans="1:12" ht="12.75">
      <c r="A283" s="174"/>
      <c r="B283" s="160"/>
      <c r="C283" s="154" t="s">
        <v>72</v>
      </c>
      <c r="D283" s="117"/>
      <c r="E283" s="101"/>
      <c r="F283" s="102"/>
      <c r="G283" s="102"/>
      <c r="H283" s="102"/>
      <c r="I283" s="165"/>
      <c r="L283" s="103"/>
    </row>
    <row r="284" spans="1:12" ht="12.75">
      <c r="A284" s="174"/>
      <c r="B284" s="160"/>
      <c r="C284" s="154" t="s">
        <v>73</v>
      </c>
      <c r="D284" s="117"/>
      <c r="E284" s="101"/>
      <c r="F284" s="102"/>
      <c r="G284" s="102"/>
      <c r="H284" s="102"/>
      <c r="I284" s="165"/>
      <c r="L284" s="103"/>
    </row>
    <row r="285" spans="1:12" ht="12.75">
      <c r="A285" s="174"/>
      <c r="B285" s="160"/>
      <c r="C285" s="154" t="s">
        <v>74</v>
      </c>
      <c r="D285" s="117"/>
      <c r="E285" s="101"/>
      <c r="F285" s="102"/>
      <c r="G285" s="102"/>
      <c r="H285" s="102"/>
      <c r="I285" s="165"/>
      <c r="L285" s="103"/>
    </row>
    <row r="286" spans="1:52" ht="14.25">
      <c r="A286" s="172" t="s">
        <v>547</v>
      </c>
      <c r="B286" s="159" t="s">
        <v>226</v>
      </c>
      <c r="C286" s="147" t="s">
        <v>227</v>
      </c>
      <c r="D286" s="142" t="s">
        <v>722</v>
      </c>
      <c r="E286" s="98">
        <v>18952</v>
      </c>
      <c r="F286" s="99">
        <v>0.12966</v>
      </c>
      <c r="G286" s="99">
        <f>E286*F286</f>
        <v>2457.31632</v>
      </c>
      <c r="H286" s="99">
        <v>0</v>
      </c>
      <c r="I286" s="164">
        <f>E286*H286</f>
        <v>0</v>
      </c>
      <c r="AU286" s="84">
        <v>1</v>
      </c>
      <c r="AV286" s="84" t="e">
        <f>IF(AU286=1,#REF!,0)</f>
        <v>#REF!</v>
      </c>
      <c r="AW286" s="84">
        <f>IF(AU286=2,#REF!,0)</f>
        <v>0</v>
      </c>
      <c r="AX286" s="84">
        <f>IF(AU286=3,#REF!,0)</f>
        <v>0</v>
      </c>
      <c r="AY286" s="84">
        <f>IF(AU286=4,#REF!,0)</f>
        <v>0</v>
      </c>
      <c r="AZ286" s="84">
        <f>IF(AU286=5,#REF!,0)</f>
        <v>0</v>
      </c>
    </row>
    <row r="287" spans="1:12" ht="12.75">
      <c r="A287" s="174"/>
      <c r="B287" s="100"/>
      <c r="C287" s="154" t="s">
        <v>659</v>
      </c>
      <c r="D287" s="117"/>
      <c r="E287" s="101">
        <v>0</v>
      </c>
      <c r="F287" s="102"/>
      <c r="G287" s="102"/>
      <c r="H287" s="102"/>
      <c r="I287" s="165"/>
      <c r="L287" s="103"/>
    </row>
    <row r="288" spans="1:12" ht="12.75">
      <c r="A288" s="174"/>
      <c r="B288" s="100"/>
      <c r="C288" s="154" t="s">
        <v>62</v>
      </c>
      <c r="D288" s="117"/>
      <c r="E288" s="101">
        <v>0</v>
      </c>
      <c r="F288" s="102"/>
      <c r="G288" s="102"/>
      <c r="H288" s="102"/>
      <c r="I288" s="165"/>
      <c r="L288" s="103"/>
    </row>
    <row r="289" spans="1:12" ht="12.75">
      <c r="A289" s="174"/>
      <c r="B289" s="100"/>
      <c r="C289" s="154" t="s">
        <v>117</v>
      </c>
      <c r="D289" s="117"/>
      <c r="E289" s="101"/>
      <c r="F289" s="102"/>
      <c r="G289" s="102"/>
      <c r="H289" s="102"/>
      <c r="I289" s="165"/>
      <c r="L289" s="103"/>
    </row>
    <row r="290" spans="1:12" ht="12.75">
      <c r="A290" s="174"/>
      <c r="B290" s="100"/>
      <c r="C290" s="154" t="s">
        <v>225</v>
      </c>
      <c r="D290" s="117"/>
      <c r="E290" s="101"/>
      <c r="F290" s="102"/>
      <c r="G290" s="102"/>
      <c r="H290" s="102"/>
      <c r="I290" s="165"/>
      <c r="L290" s="103"/>
    </row>
    <row r="291" spans="1:12" ht="12.75">
      <c r="A291" s="174"/>
      <c r="B291" s="100"/>
      <c r="C291" s="154" t="s">
        <v>118</v>
      </c>
      <c r="D291" s="117"/>
      <c r="E291" s="101"/>
      <c r="F291" s="102"/>
      <c r="G291" s="102"/>
      <c r="H291" s="102"/>
      <c r="I291" s="165"/>
      <c r="L291" s="103"/>
    </row>
    <row r="292" spans="1:12" ht="12.75">
      <c r="A292" s="174"/>
      <c r="B292" s="100"/>
      <c r="C292" s="154" t="s">
        <v>198</v>
      </c>
      <c r="D292" s="117"/>
      <c r="E292" s="101"/>
      <c r="F292" s="102"/>
      <c r="G292" s="102"/>
      <c r="H292" s="102"/>
      <c r="I292" s="165"/>
      <c r="L292" s="103"/>
    </row>
    <row r="293" spans="1:12" ht="12.75">
      <c r="A293" s="174"/>
      <c r="B293" s="100"/>
      <c r="C293" s="154" t="s">
        <v>119</v>
      </c>
      <c r="D293" s="117"/>
      <c r="E293" s="101"/>
      <c r="F293" s="102"/>
      <c r="G293" s="102"/>
      <c r="H293" s="102"/>
      <c r="I293" s="165"/>
      <c r="L293" s="103"/>
    </row>
    <row r="294" spans="1:12" ht="12.75">
      <c r="A294" s="174"/>
      <c r="B294" s="100"/>
      <c r="C294" s="154" t="s">
        <v>120</v>
      </c>
      <c r="D294" s="117"/>
      <c r="E294" s="101"/>
      <c r="F294" s="102"/>
      <c r="G294" s="102"/>
      <c r="H294" s="102"/>
      <c r="I294" s="165"/>
      <c r="L294" s="103"/>
    </row>
    <row r="295" spans="1:12" ht="5.25" customHeight="1">
      <c r="A295" s="174"/>
      <c r="B295" s="100"/>
      <c r="C295" s="154"/>
      <c r="D295" s="117"/>
      <c r="E295" s="101">
        <v>0</v>
      </c>
      <c r="F295" s="102"/>
      <c r="G295" s="102"/>
      <c r="H295" s="102"/>
      <c r="I295" s="165"/>
      <c r="L295" s="103"/>
    </row>
    <row r="296" spans="1:12" ht="12.75">
      <c r="A296" s="174"/>
      <c r="B296" s="100"/>
      <c r="C296" s="154" t="s">
        <v>631</v>
      </c>
      <c r="D296" s="117"/>
      <c r="E296" s="101">
        <v>0</v>
      </c>
      <c r="F296" s="102"/>
      <c r="G296" s="102"/>
      <c r="H296" s="102"/>
      <c r="I296" s="165"/>
      <c r="L296" s="103"/>
    </row>
    <row r="297" spans="1:12" ht="12.75">
      <c r="A297" s="174"/>
      <c r="B297" s="100"/>
      <c r="C297" s="154" t="s">
        <v>71</v>
      </c>
      <c r="D297" s="117"/>
      <c r="E297" s="101"/>
      <c r="F297" s="102"/>
      <c r="G297" s="102"/>
      <c r="H297" s="102"/>
      <c r="I297" s="165"/>
      <c r="L297" s="103"/>
    </row>
    <row r="298" spans="1:12" ht="5.25" customHeight="1">
      <c r="A298" s="174"/>
      <c r="B298" s="100"/>
      <c r="C298" s="154"/>
      <c r="D298" s="117"/>
      <c r="E298" s="101">
        <v>0</v>
      </c>
      <c r="F298" s="102"/>
      <c r="G298" s="102"/>
      <c r="H298" s="102"/>
      <c r="I298" s="165"/>
      <c r="L298" s="103"/>
    </row>
    <row r="299" spans="1:12" ht="12.75">
      <c r="A299" s="174"/>
      <c r="B299" s="100"/>
      <c r="C299" s="154" t="s">
        <v>632</v>
      </c>
      <c r="D299" s="117"/>
      <c r="E299" s="101">
        <v>0</v>
      </c>
      <c r="F299" s="102"/>
      <c r="G299" s="102"/>
      <c r="H299" s="102"/>
      <c r="I299" s="165"/>
      <c r="L299" s="103"/>
    </row>
    <row r="300" spans="1:12" ht="12.75">
      <c r="A300" s="174"/>
      <c r="B300" s="100"/>
      <c r="C300" s="154" t="s">
        <v>72</v>
      </c>
      <c r="D300" s="117"/>
      <c r="E300" s="101"/>
      <c r="F300" s="102"/>
      <c r="G300" s="102"/>
      <c r="H300" s="102"/>
      <c r="I300" s="165"/>
      <c r="L300" s="103"/>
    </row>
    <row r="301" spans="1:12" ht="12.75">
      <c r="A301" s="174"/>
      <c r="B301" s="100"/>
      <c r="C301" s="154" t="s">
        <v>73</v>
      </c>
      <c r="D301" s="117"/>
      <c r="E301" s="101"/>
      <c r="F301" s="102"/>
      <c r="G301" s="102"/>
      <c r="H301" s="102"/>
      <c r="I301" s="165"/>
      <c r="L301" s="103"/>
    </row>
    <row r="302" spans="1:12" ht="12.75">
      <c r="A302" s="174"/>
      <c r="B302" s="100"/>
      <c r="C302" s="154" t="s">
        <v>74</v>
      </c>
      <c r="D302" s="117"/>
      <c r="E302" s="101"/>
      <c r="F302" s="102"/>
      <c r="G302" s="102"/>
      <c r="H302" s="102"/>
      <c r="I302" s="165"/>
      <c r="L302" s="103"/>
    </row>
    <row r="303" spans="1:12" ht="6.75" customHeight="1">
      <c r="A303" s="174"/>
      <c r="B303" s="100"/>
      <c r="C303" s="154"/>
      <c r="D303" s="117"/>
      <c r="E303" s="101"/>
      <c r="F303" s="102"/>
      <c r="G303" s="102"/>
      <c r="H303" s="102"/>
      <c r="I303" s="165"/>
      <c r="L303" s="103"/>
    </row>
    <row r="304" spans="1:52" ht="18.75" customHeight="1" thickBot="1">
      <c r="A304" s="175"/>
      <c r="B304" s="157" t="s">
        <v>60</v>
      </c>
      <c r="C304" s="149" t="str">
        <f>CONCATENATE(B189," ",C189)</f>
        <v>5. Komunikace</v>
      </c>
      <c r="D304" s="143"/>
      <c r="E304" s="129"/>
      <c r="F304" s="130"/>
      <c r="G304" s="131">
        <f>SUM(G189:G302)</f>
        <v>5836.2654600000005</v>
      </c>
      <c r="H304" s="130"/>
      <c r="I304" s="166">
        <f>SUM(I189:I302)</f>
        <v>0</v>
      </c>
      <c r="AV304" s="104" t="e">
        <f>SUM(AV189:AV302)</f>
        <v>#REF!</v>
      </c>
      <c r="AW304" s="104">
        <f>SUM(AW189:AW302)</f>
        <v>0</v>
      </c>
      <c r="AX304" s="104">
        <f>SUM(AX189:AX302)</f>
        <v>0</v>
      </c>
      <c r="AY304" s="104">
        <f>SUM(AY189:AY302)</f>
        <v>0</v>
      </c>
      <c r="AZ304" s="104">
        <f>SUM(AZ189:AZ302)</f>
        <v>0</v>
      </c>
    </row>
    <row r="305" spans="1:52" ht="12.75">
      <c r="A305" s="176"/>
      <c r="B305" s="118"/>
      <c r="C305" s="150"/>
      <c r="D305" s="95"/>
      <c r="E305" s="119"/>
      <c r="F305" s="132"/>
      <c r="G305" s="133"/>
      <c r="H305" s="132"/>
      <c r="I305" s="167"/>
      <c r="AV305" s="104"/>
      <c r="AW305" s="104"/>
      <c r="AX305" s="104"/>
      <c r="AY305" s="104"/>
      <c r="AZ305" s="104"/>
    </row>
    <row r="306" spans="1:9" ht="18.75" customHeight="1">
      <c r="A306" s="177" t="s">
        <v>57</v>
      </c>
      <c r="B306" s="158" t="s">
        <v>548</v>
      </c>
      <c r="C306" s="151" t="s">
        <v>549</v>
      </c>
      <c r="D306" s="139"/>
      <c r="E306" s="140"/>
      <c r="F306" s="141"/>
      <c r="G306" s="141"/>
      <c r="H306" s="141"/>
      <c r="I306" s="168"/>
    </row>
    <row r="307" spans="1:9" ht="6.75" customHeight="1">
      <c r="A307" s="171"/>
      <c r="B307" s="94"/>
      <c r="C307" s="146"/>
      <c r="D307" s="95"/>
      <c r="E307" s="96"/>
      <c r="F307" s="116"/>
      <c r="G307" s="116"/>
      <c r="H307" s="116"/>
      <c r="I307" s="163"/>
    </row>
    <row r="308" spans="1:52" ht="14.25">
      <c r="A308" s="172" t="s">
        <v>550</v>
      </c>
      <c r="B308" s="159" t="s">
        <v>228</v>
      </c>
      <c r="C308" s="147" t="s">
        <v>229</v>
      </c>
      <c r="D308" s="97" t="s">
        <v>722</v>
      </c>
      <c r="E308" s="98">
        <v>65</v>
      </c>
      <c r="F308" s="99">
        <v>0.01962</v>
      </c>
      <c r="G308" s="99">
        <f>E308*F308</f>
        <v>1.2752999999999999</v>
      </c>
      <c r="H308" s="99">
        <v>0</v>
      </c>
      <c r="I308" s="164">
        <f>E308*H308</f>
        <v>0</v>
      </c>
      <c r="AU308" s="84">
        <v>1</v>
      </c>
      <c r="AV308" s="84" t="e">
        <f>IF(AU308=1,#REF!,0)</f>
        <v>#REF!</v>
      </c>
      <c r="AW308" s="84">
        <f>IF(AU308=2,#REF!,0)</f>
        <v>0</v>
      </c>
      <c r="AX308" s="84">
        <f>IF(AU308=3,#REF!,0)</f>
        <v>0</v>
      </c>
      <c r="AY308" s="84">
        <f>IF(AU308=4,#REF!,0)</f>
        <v>0</v>
      </c>
      <c r="AZ308" s="84">
        <f>IF(AU308=5,#REF!,0)</f>
        <v>0</v>
      </c>
    </row>
    <row r="309" spans="1:12" ht="12.75">
      <c r="A309" s="173"/>
      <c r="B309" s="160"/>
      <c r="C309" s="154" t="s">
        <v>668</v>
      </c>
      <c r="D309" s="117"/>
      <c r="E309" s="101">
        <v>0</v>
      </c>
      <c r="F309" s="102"/>
      <c r="G309" s="102"/>
      <c r="H309" s="102"/>
      <c r="I309" s="165"/>
      <c r="L309" s="103"/>
    </row>
    <row r="310" spans="1:12" ht="12.75">
      <c r="A310" s="173"/>
      <c r="B310" s="160"/>
      <c r="C310" s="154" t="s">
        <v>230</v>
      </c>
      <c r="D310" s="117"/>
      <c r="E310" s="101"/>
      <c r="F310" s="102"/>
      <c r="G310" s="102"/>
      <c r="H310" s="102"/>
      <c r="I310" s="165"/>
      <c r="L310" s="103"/>
    </row>
    <row r="311" spans="1:12" ht="5.25" customHeight="1">
      <c r="A311" s="173"/>
      <c r="B311" s="160"/>
      <c r="C311" s="154"/>
      <c r="D311" s="117"/>
      <c r="E311" s="101">
        <v>0</v>
      </c>
      <c r="F311" s="102"/>
      <c r="G311" s="102"/>
      <c r="H311" s="102"/>
      <c r="I311" s="165"/>
      <c r="L311" s="103"/>
    </row>
    <row r="312" spans="1:12" ht="12.75">
      <c r="A312" s="173"/>
      <c r="B312" s="160"/>
      <c r="C312" s="154" t="s">
        <v>669</v>
      </c>
      <c r="D312" s="117"/>
      <c r="E312" s="101">
        <v>0</v>
      </c>
      <c r="F312" s="102"/>
      <c r="G312" s="102"/>
      <c r="H312" s="102"/>
      <c r="I312" s="165"/>
      <c r="L312" s="103"/>
    </row>
    <row r="313" spans="1:12" ht="12.75">
      <c r="A313" s="173"/>
      <c r="B313" s="160"/>
      <c r="C313" s="154" t="s">
        <v>231</v>
      </c>
      <c r="D313" s="117"/>
      <c r="E313" s="101"/>
      <c r="F313" s="102"/>
      <c r="G313" s="102"/>
      <c r="H313" s="102"/>
      <c r="I313" s="165"/>
      <c r="L313" s="103"/>
    </row>
    <row r="314" spans="1:12" ht="12.75">
      <c r="A314" s="173"/>
      <c r="B314" s="160"/>
      <c r="C314" s="154" t="s">
        <v>232</v>
      </c>
      <c r="D314" s="117"/>
      <c r="E314" s="101"/>
      <c r="F314" s="102"/>
      <c r="G314" s="102"/>
      <c r="H314" s="102"/>
      <c r="I314" s="165"/>
      <c r="L314" s="103"/>
    </row>
    <row r="315" spans="1:52" ht="14.25">
      <c r="A315" s="172" t="s">
        <v>551</v>
      </c>
      <c r="B315" s="159" t="s">
        <v>233</v>
      </c>
      <c r="C315" s="147" t="s">
        <v>234</v>
      </c>
      <c r="D315" s="142" t="s">
        <v>722</v>
      </c>
      <c r="E315" s="98">
        <v>125</v>
      </c>
      <c r="F315" s="99">
        <v>0.05513</v>
      </c>
      <c r="G315" s="99">
        <f>E315*F315</f>
        <v>6.891249999999999</v>
      </c>
      <c r="H315" s="99">
        <v>0</v>
      </c>
      <c r="I315" s="164">
        <f>E315*H315</f>
        <v>0</v>
      </c>
      <c r="AU315" s="84">
        <v>1</v>
      </c>
      <c r="AV315" s="84" t="e">
        <f>IF(AU315=1,#REF!,0)</f>
        <v>#REF!</v>
      </c>
      <c r="AW315" s="84">
        <f>IF(AU315=2,#REF!,0)</f>
        <v>0</v>
      </c>
      <c r="AX315" s="84">
        <f>IF(AU315=3,#REF!,0)</f>
        <v>0</v>
      </c>
      <c r="AY315" s="84">
        <f>IF(AU315=4,#REF!,0)</f>
        <v>0</v>
      </c>
      <c r="AZ315" s="84">
        <f>IF(AU315=5,#REF!,0)</f>
        <v>0</v>
      </c>
    </row>
    <row r="316" spans="1:12" ht="12.75">
      <c r="A316" s="173"/>
      <c r="B316" s="160"/>
      <c r="C316" s="154" t="s">
        <v>645</v>
      </c>
      <c r="D316" s="117"/>
      <c r="E316" s="101">
        <v>0</v>
      </c>
      <c r="F316" s="102"/>
      <c r="G316" s="102"/>
      <c r="H316" s="102"/>
      <c r="I316" s="165"/>
      <c r="L316" s="103"/>
    </row>
    <row r="317" spans="1:12" ht="12.75">
      <c r="A317" s="173"/>
      <c r="B317" s="160"/>
      <c r="C317" s="154" t="s">
        <v>235</v>
      </c>
      <c r="D317" s="117"/>
      <c r="E317" s="101"/>
      <c r="F317" s="102"/>
      <c r="G317" s="102"/>
      <c r="H317" s="102"/>
      <c r="I317" s="165"/>
      <c r="L317" s="103"/>
    </row>
    <row r="318" spans="1:52" ht="14.25">
      <c r="A318" s="172" t="s">
        <v>552</v>
      </c>
      <c r="B318" s="159" t="s">
        <v>236</v>
      </c>
      <c r="C318" s="147" t="s">
        <v>237</v>
      </c>
      <c r="D318" s="142" t="s">
        <v>722</v>
      </c>
      <c r="E318" s="98">
        <v>185</v>
      </c>
      <c r="F318" s="99">
        <v>0</v>
      </c>
      <c r="G318" s="99">
        <f>E318*F318</f>
        <v>0</v>
      </c>
      <c r="H318" s="99">
        <v>0</v>
      </c>
      <c r="I318" s="164">
        <f>E318*H318</f>
        <v>0</v>
      </c>
      <c r="AU318" s="84">
        <v>1</v>
      </c>
      <c r="AV318" s="84" t="e">
        <f>IF(AU318=1,#REF!,0)</f>
        <v>#REF!</v>
      </c>
      <c r="AW318" s="84">
        <f>IF(AU318=2,#REF!,0)</f>
        <v>0</v>
      </c>
      <c r="AX318" s="84">
        <f>IF(AU318=3,#REF!,0)</f>
        <v>0</v>
      </c>
      <c r="AY318" s="84">
        <f>IF(AU318=4,#REF!,0)</f>
        <v>0</v>
      </c>
      <c r="AZ318" s="84">
        <f>IF(AU318=5,#REF!,0)</f>
        <v>0</v>
      </c>
    </row>
    <row r="319" spans="1:12" ht="12.75">
      <c r="A319" s="173"/>
      <c r="B319" s="160"/>
      <c r="C319" s="154" t="s">
        <v>668</v>
      </c>
      <c r="D319" s="117"/>
      <c r="E319" s="101">
        <v>0</v>
      </c>
      <c r="F319" s="102"/>
      <c r="G319" s="102"/>
      <c r="H319" s="102"/>
      <c r="I319" s="165"/>
      <c r="L319" s="103"/>
    </row>
    <row r="320" spans="1:12" ht="12.75">
      <c r="A320" s="173"/>
      <c r="B320" s="160"/>
      <c r="C320" s="154" t="s">
        <v>230</v>
      </c>
      <c r="D320" s="117"/>
      <c r="E320" s="101"/>
      <c r="F320" s="102"/>
      <c r="G320" s="102"/>
      <c r="H320" s="102"/>
      <c r="I320" s="165"/>
      <c r="L320" s="103"/>
    </row>
    <row r="321" spans="1:12" ht="5.25" customHeight="1">
      <c r="A321" s="173"/>
      <c r="B321" s="160"/>
      <c r="C321" s="154"/>
      <c r="D321" s="117"/>
      <c r="E321" s="101">
        <v>0</v>
      </c>
      <c r="F321" s="102"/>
      <c r="G321" s="102"/>
      <c r="H321" s="102"/>
      <c r="I321" s="165"/>
      <c r="L321" s="103"/>
    </row>
    <row r="322" spans="1:12" ht="12.75">
      <c r="A322" s="173"/>
      <c r="B322" s="160"/>
      <c r="C322" s="154" t="s">
        <v>645</v>
      </c>
      <c r="D322" s="117"/>
      <c r="E322" s="101">
        <v>0</v>
      </c>
      <c r="F322" s="102"/>
      <c r="G322" s="102"/>
      <c r="H322" s="102"/>
      <c r="I322" s="165"/>
      <c r="L322" s="103"/>
    </row>
    <row r="323" spans="1:12" ht="12.75">
      <c r="A323" s="173"/>
      <c r="B323" s="160"/>
      <c r="C323" s="154" t="s">
        <v>235</v>
      </c>
      <c r="D323" s="117"/>
      <c r="E323" s="101"/>
      <c r="F323" s="102"/>
      <c r="G323" s="102"/>
      <c r="H323" s="102"/>
      <c r="I323" s="165"/>
      <c r="L323" s="103"/>
    </row>
    <row r="324" spans="1:12" ht="5.25" customHeight="1">
      <c r="A324" s="173"/>
      <c r="B324" s="160"/>
      <c r="C324" s="154"/>
      <c r="D324" s="117"/>
      <c r="E324" s="101">
        <v>0</v>
      </c>
      <c r="F324" s="102"/>
      <c r="G324" s="102"/>
      <c r="H324" s="102"/>
      <c r="I324" s="165"/>
      <c r="L324" s="103"/>
    </row>
    <row r="325" spans="1:12" ht="12.75">
      <c r="A325" s="173"/>
      <c r="B325" s="160"/>
      <c r="C325" s="154" t="s">
        <v>670</v>
      </c>
      <c r="D325" s="117"/>
      <c r="E325" s="101">
        <v>0</v>
      </c>
      <c r="F325" s="102"/>
      <c r="G325" s="102"/>
      <c r="H325" s="102"/>
      <c r="I325" s="165"/>
      <c r="L325" s="103"/>
    </row>
    <row r="326" spans="1:12" ht="12.75">
      <c r="A326" s="173"/>
      <c r="B326" s="160"/>
      <c r="C326" s="154" t="s">
        <v>238</v>
      </c>
      <c r="D326" s="117"/>
      <c r="E326" s="101"/>
      <c r="F326" s="102"/>
      <c r="G326" s="102"/>
      <c r="H326" s="102"/>
      <c r="I326" s="165"/>
      <c r="L326" s="103"/>
    </row>
    <row r="327" spans="1:52" ht="14.25">
      <c r="A327" s="172" t="s">
        <v>553</v>
      </c>
      <c r="B327" s="159" t="s">
        <v>239</v>
      </c>
      <c r="C327" s="147" t="s">
        <v>240</v>
      </c>
      <c r="D327" s="142" t="s">
        <v>722</v>
      </c>
      <c r="E327" s="98">
        <v>5</v>
      </c>
      <c r="F327" s="99">
        <v>0.02214</v>
      </c>
      <c r="G327" s="99">
        <f>E327*F327</f>
        <v>0.11069999999999999</v>
      </c>
      <c r="H327" s="99">
        <v>0</v>
      </c>
      <c r="I327" s="164">
        <f>E327*H327</f>
        <v>0</v>
      </c>
      <c r="AU327" s="84">
        <v>1</v>
      </c>
      <c r="AV327" s="84" t="e">
        <f>IF(AU327=1,#REF!,0)</f>
        <v>#REF!</v>
      </c>
      <c r="AW327" s="84">
        <f>IF(AU327=2,#REF!,0)</f>
        <v>0</v>
      </c>
      <c r="AX327" s="84">
        <f>IF(AU327=3,#REF!,0)</f>
        <v>0</v>
      </c>
      <c r="AY327" s="84">
        <f>IF(AU327=4,#REF!,0)</f>
        <v>0</v>
      </c>
      <c r="AZ327" s="84">
        <f>IF(AU327=5,#REF!,0)</f>
        <v>0</v>
      </c>
    </row>
    <row r="328" spans="1:12" ht="12.75">
      <c r="A328" s="174"/>
      <c r="B328" s="100"/>
      <c r="C328" s="154" t="s">
        <v>670</v>
      </c>
      <c r="D328" s="117"/>
      <c r="E328" s="101">
        <v>0</v>
      </c>
      <c r="F328" s="102"/>
      <c r="G328" s="102"/>
      <c r="H328" s="102"/>
      <c r="I328" s="165"/>
      <c r="L328" s="103"/>
    </row>
    <row r="329" spans="1:12" ht="12.75">
      <c r="A329" s="174"/>
      <c r="B329" s="100"/>
      <c r="C329" s="154" t="s">
        <v>238</v>
      </c>
      <c r="D329" s="117"/>
      <c r="E329" s="101"/>
      <c r="F329" s="102"/>
      <c r="G329" s="102"/>
      <c r="H329" s="102"/>
      <c r="I329" s="165"/>
      <c r="L329" s="103"/>
    </row>
    <row r="330" spans="1:12" ht="6.75" customHeight="1">
      <c r="A330" s="174"/>
      <c r="B330" s="100"/>
      <c r="C330" s="155"/>
      <c r="D330" s="117"/>
      <c r="E330" s="101"/>
      <c r="F330" s="102"/>
      <c r="G330" s="102"/>
      <c r="H330" s="102"/>
      <c r="I330" s="165"/>
      <c r="L330" s="103"/>
    </row>
    <row r="331" spans="1:52" ht="18.75" customHeight="1" thickBot="1">
      <c r="A331" s="175"/>
      <c r="B331" s="157" t="s">
        <v>60</v>
      </c>
      <c r="C331" s="149" t="str">
        <f>CONCATENATE(B306," ",C306)</f>
        <v>62. Úpravy povrchů vnější</v>
      </c>
      <c r="D331" s="128"/>
      <c r="E331" s="129"/>
      <c r="F331" s="130"/>
      <c r="G331" s="131">
        <f>SUM(G306:G329)</f>
        <v>8.277249999999999</v>
      </c>
      <c r="H331" s="130"/>
      <c r="I331" s="166">
        <f>SUM(I306:I329)</f>
        <v>0</v>
      </c>
      <c r="AV331" s="104" t="e">
        <f>SUM(AV306:AV329)</f>
        <v>#REF!</v>
      </c>
      <c r="AW331" s="104">
        <f>SUM(AW306:AW329)</f>
        <v>0</v>
      </c>
      <c r="AX331" s="104">
        <f>SUM(AX306:AX329)</f>
        <v>0</v>
      </c>
      <c r="AY331" s="104">
        <f>SUM(AY306:AY329)</f>
        <v>0</v>
      </c>
      <c r="AZ331" s="104">
        <f>SUM(AZ306:AZ329)</f>
        <v>0</v>
      </c>
    </row>
    <row r="332" spans="1:52" ht="12.75">
      <c r="A332" s="176"/>
      <c r="B332" s="118"/>
      <c r="C332" s="150"/>
      <c r="D332" s="95"/>
      <c r="E332" s="119"/>
      <c r="F332" s="132"/>
      <c r="G332" s="133"/>
      <c r="H332" s="132"/>
      <c r="I332" s="167"/>
      <c r="AV332" s="104"/>
      <c r="AW332" s="104"/>
      <c r="AX332" s="104"/>
      <c r="AY332" s="104"/>
      <c r="AZ332" s="104"/>
    </row>
    <row r="333" spans="1:9" ht="18.75" customHeight="1">
      <c r="A333" s="177" t="s">
        <v>57</v>
      </c>
      <c r="B333" s="158" t="s">
        <v>554</v>
      </c>
      <c r="C333" s="151" t="s">
        <v>241</v>
      </c>
      <c r="D333" s="139"/>
      <c r="E333" s="140"/>
      <c r="F333" s="141"/>
      <c r="G333" s="141"/>
      <c r="H333" s="141"/>
      <c r="I333" s="168"/>
    </row>
    <row r="334" spans="1:9" ht="6.75" customHeight="1">
      <c r="A334" s="171"/>
      <c r="B334" s="94"/>
      <c r="C334" s="146"/>
      <c r="D334" s="95"/>
      <c r="E334" s="96"/>
      <c r="F334" s="116"/>
      <c r="G334" s="116"/>
      <c r="H334" s="116"/>
      <c r="I334" s="163"/>
    </row>
    <row r="335" spans="1:52" ht="12.75">
      <c r="A335" s="172" t="s">
        <v>555</v>
      </c>
      <c r="B335" s="159" t="s">
        <v>242</v>
      </c>
      <c r="C335" s="147" t="s">
        <v>243</v>
      </c>
      <c r="D335" s="97" t="s">
        <v>133</v>
      </c>
      <c r="E335" s="98">
        <v>188</v>
      </c>
      <c r="F335" s="99">
        <v>0.175</v>
      </c>
      <c r="G335" s="99">
        <f>E335*F335</f>
        <v>32.9</v>
      </c>
      <c r="H335" s="99">
        <v>0</v>
      </c>
      <c r="I335" s="164">
        <f>E335*H335</f>
        <v>0</v>
      </c>
      <c r="AU335" s="84">
        <v>1</v>
      </c>
      <c r="AV335" s="84" t="e">
        <f>IF(AU335=1,#REF!,0)</f>
        <v>#REF!</v>
      </c>
      <c r="AW335" s="84">
        <f>IF(AU335=2,#REF!,0)</f>
        <v>0</v>
      </c>
      <c r="AX335" s="84">
        <f>IF(AU335=3,#REF!,0)</f>
        <v>0</v>
      </c>
      <c r="AY335" s="84">
        <f>IF(AU335=4,#REF!,0)</f>
        <v>0</v>
      </c>
      <c r="AZ335" s="84">
        <f>IF(AU335=5,#REF!,0)</f>
        <v>0</v>
      </c>
    </row>
    <row r="336" spans="1:12" ht="12.75">
      <c r="A336" s="173"/>
      <c r="B336" s="160"/>
      <c r="C336" s="154" t="s">
        <v>671</v>
      </c>
      <c r="D336" s="117"/>
      <c r="E336" s="101">
        <v>0</v>
      </c>
      <c r="F336" s="102"/>
      <c r="G336" s="102"/>
      <c r="H336" s="102"/>
      <c r="I336" s="165"/>
      <c r="L336" s="103"/>
    </row>
    <row r="337" spans="1:12" ht="12.75">
      <c r="A337" s="173"/>
      <c r="B337" s="160"/>
      <c r="C337" s="154" t="s">
        <v>244</v>
      </c>
      <c r="D337" s="117"/>
      <c r="E337" s="101"/>
      <c r="F337" s="102"/>
      <c r="G337" s="102"/>
      <c r="H337" s="102"/>
      <c r="I337" s="165"/>
      <c r="L337" s="103"/>
    </row>
    <row r="338" spans="1:52" ht="12.75">
      <c r="A338" s="172" t="s">
        <v>556</v>
      </c>
      <c r="B338" s="159" t="s">
        <v>245</v>
      </c>
      <c r="C338" s="147" t="s">
        <v>246</v>
      </c>
      <c r="D338" s="142" t="s">
        <v>133</v>
      </c>
      <c r="E338" s="98">
        <v>25</v>
      </c>
      <c r="F338" s="99">
        <v>0.25</v>
      </c>
      <c r="G338" s="99">
        <f>E338*F338</f>
        <v>6.25</v>
      </c>
      <c r="H338" s="99">
        <v>0</v>
      </c>
      <c r="I338" s="164">
        <f>E338*H338</f>
        <v>0</v>
      </c>
      <c r="AU338" s="84">
        <v>1</v>
      </c>
      <c r="AV338" s="84" t="e">
        <f>IF(AU338=1,#REF!,0)</f>
        <v>#REF!</v>
      </c>
      <c r="AW338" s="84">
        <f>IF(AU338=2,#REF!,0)</f>
        <v>0</v>
      </c>
      <c r="AX338" s="84">
        <f>IF(AU338=3,#REF!,0)</f>
        <v>0</v>
      </c>
      <c r="AY338" s="84">
        <f>IF(AU338=4,#REF!,0)</f>
        <v>0</v>
      </c>
      <c r="AZ338" s="84">
        <f>IF(AU338=5,#REF!,0)</f>
        <v>0</v>
      </c>
    </row>
    <row r="339" spans="1:12" ht="12.75">
      <c r="A339" s="174"/>
      <c r="B339" s="100"/>
      <c r="C339" s="154" t="s">
        <v>672</v>
      </c>
      <c r="D339" s="117"/>
      <c r="E339" s="101">
        <v>0</v>
      </c>
      <c r="F339" s="102"/>
      <c r="G339" s="102"/>
      <c r="H339" s="102"/>
      <c r="I339" s="165"/>
      <c r="L339" s="103"/>
    </row>
    <row r="340" spans="1:12" ht="12.75">
      <c r="A340" s="174"/>
      <c r="B340" s="100"/>
      <c r="C340" s="154" t="s">
        <v>247</v>
      </c>
      <c r="D340" s="117"/>
      <c r="E340" s="101"/>
      <c r="F340" s="102"/>
      <c r="G340" s="102"/>
      <c r="H340" s="102"/>
      <c r="I340" s="165"/>
      <c r="L340" s="103"/>
    </row>
    <row r="341" spans="1:12" ht="12.75">
      <c r="A341" s="174"/>
      <c r="B341" s="100"/>
      <c r="C341" s="154" t="s">
        <v>673</v>
      </c>
      <c r="D341" s="117"/>
      <c r="E341" s="101"/>
      <c r="F341" s="102"/>
      <c r="G341" s="102"/>
      <c r="H341" s="102"/>
      <c r="I341" s="165"/>
      <c r="L341" s="103"/>
    </row>
    <row r="342" spans="1:12" ht="5.25" customHeight="1">
      <c r="A342" s="174"/>
      <c r="B342" s="100"/>
      <c r="C342" s="154"/>
      <c r="D342" s="117"/>
      <c r="E342" s="101"/>
      <c r="F342" s="102"/>
      <c r="G342" s="102"/>
      <c r="H342" s="102"/>
      <c r="I342" s="165"/>
      <c r="L342" s="103"/>
    </row>
    <row r="343" spans="1:12" ht="12.75">
      <c r="A343" s="174"/>
      <c r="B343" s="100"/>
      <c r="C343" s="154" t="s">
        <v>248</v>
      </c>
      <c r="D343" s="117"/>
      <c r="E343" s="101"/>
      <c r="F343" s="102"/>
      <c r="G343" s="102"/>
      <c r="H343" s="102"/>
      <c r="I343" s="165"/>
      <c r="L343" s="103"/>
    </row>
    <row r="344" spans="1:12" ht="12.75">
      <c r="A344" s="174"/>
      <c r="B344" s="100"/>
      <c r="C344" s="154" t="s">
        <v>674</v>
      </c>
      <c r="D344" s="117"/>
      <c r="E344" s="101"/>
      <c r="F344" s="102"/>
      <c r="G344" s="102"/>
      <c r="H344" s="102"/>
      <c r="I344" s="165"/>
      <c r="L344" s="103"/>
    </row>
    <row r="345" spans="1:12" ht="5.25" customHeight="1">
      <c r="A345" s="174"/>
      <c r="B345" s="100"/>
      <c r="C345" s="154"/>
      <c r="D345" s="117"/>
      <c r="E345" s="101"/>
      <c r="F345" s="102"/>
      <c r="G345" s="102"/>
      <c r="H345" s="102"/>
      <c r="I345" s="165"/>
      <c r="L345" s="103"/>
    </row>
    <row r="346" spans="1:12" ht="12.75">
      <c r="A346" s="174"/>
      <c r="B346" s="100"/>
      <c r="C346" s="154" t="s">
        <v>249</v>
      </c>
      <c r="D346" s="117"/>
      <c r="E346" s="101"/>
      <c r="F346" s="102"/>
      <c r="G346" s="102"/>
      <c r="H346" s="102"/>
      <c r="I346" s="165"/>
      <c r="L346" s="103"/>
    </row>
    <row r="347" spans="1:12" ht="12.75">
      <c r="A347" s="174"/>
      <c r="B347" s="100"/>
      <c r="C347" s="154" t="s">
        <v>675</v>
      </c>
      <c r="D347" s="117"/>
      <c r="E347" s="101"/>
      <c r="F347" s="102"/>
      <c r="G347" s="102"/>
      <c r="H347" s="102"/>
      <c r="I347" s="165"/>
      <c r="L347" s="103"/>
    </row>
    <row r="348" spans="1:12" ht="5.25" customHeight="1">
      <c r="A348" s="174"/>
      <c r="B348" s="100"/>
      <c r="C348" s="154"/>
      <c r="D348" s="117"/>
      <c r="E348" s="101"/>
      <c r="F348" s="102"/>
      <c r="G348" s="102"/>
      <c r="H348" s="102"/>
      <c r="I348" s="165"/>
      <c r="L348" s="103"/>
    </row>
    <row r="349" spans="1:12" ht="12.75">
      <c r="A349" s="174"/>
      <c r="B349" s="100"/>
      <c r="C349" s="154" t="s">
        <v>250</v>
      </c>
      <c r="D349" s="117"/>
      <c r="E349" s="101"/>
      <c r="F349" s="102"/>
      <c r="G349" s="102"/>
      <c r="H349" s="102"/>
      <c r="I349" s="165"/>
      <c r="L349" s="103"/>
    </row>
    <row r="350" spans="1:12" ht="12.75">
      <c r="A350" s="174"/>
      <c r="B350" s="100"/>
      <c r="C350" s="154" t="s">
        <v>676</v>
      </c>
      <c r="D350" s="117"/>
      <c r="E350" s="101"/>
      <c r="F350" s="102"/>
      <c r="G350" s="102"/>
      <c r="H350" s="102"/>
      <c r="I350" s="165"/>
      <c r="L350" s="103"/>
    </row>
    <row r="351" spans="1:12" ht="5.25" customHeight="1">
      <c r="A351" s="174"/>
      <c r="B351" s="100"/>
      <c r="C351" s="154"/>
      <c r="D351" s="117"/>
      <c r="E351" s="101"/>
      <c r="F351" s="102"/>
      <c r="G351" s="102"/>
      <c r="H351" s="102"/>
      <c r="I351" s="165"/>
      <c r="L351" s="103"/>
    </row>
    <row r="352" spans="1:12" ht="12.75">
      <c r="A352" s="174"/>
      <c r="B352" s="100"/>
      <c r="C352" s="154" t="s">
        <v>251</v>
      </c>
      <c r="D352" s="117"/>
      <c r="E352" s="101"/>
      <c r="F352" s="102"/>
      <c r="G352" s="102"/>
      <c r="H352" s="102"/>
      <c r="I352" s="165"/>
      <c r="L352" s="103"/>
    </row>
    <row r="353" spans="1:12" ht="12.75">
      <c r="A353" s="174"/>
      <c r="B353" s="100"/>
      <c r="C353" s="154" t="s">
        <v>677</v>
      </c>
      <c r="D353" s="117"/>
      <c r="E353" s="101"/>
      <c r="F353" s="102"/>
      <c r="G353" s="102"/>
      <c r="H353" s="102"/>
      <c r="I353" s="165"/>
      <c r="L353" s="103"/>
    </row>
    <row r="354" spans="1:12" ht="5.25" customHeight="1">
      <c r="A354" s="174"/>
      <c r="B354" s="100"/>
      <c r="C354" s="154"/>
      <c r="D354" s="117"/>
      <c r="E354" s="101"/>
      <c r="F354" s="102"/>
      <c r="G354" s="102"/>
      <c r="H354" s="102"/>
      <c r="I354" s="165"/>
      <c r="L354" s="103"/>
    </row>
    <row r="355" spans="1:12" ht="12.75">
      <c r="A355" s="174"/>
      <c r="B355" s="100"/>
      <c r="C355" s="154" t="s">
        <v>252</v>
      </c>
      <c r="D355" s="117"/>
      <c r="E355" s="101"/>
      <c r="F355" s="102"/>
      <c r="G355" s="102"/>
      <c r="H355" s="102"/>
      <c r="I355" s="165"/>
      <c r="L355" s="103"/>
    </row>
    <row r="356" spans="1:12" ht="12.75">
      <c r="A356" s="174"/>
      <c r="B356" s="100"/>
      <c r="C356" s="154" t="s">
        <v>675</v>
      </c>
      <c r="D356" s="117"/>
      <c r="E356" s="101"/>
      <c r="F356" s="102"/>
      <c r="G356" s="102"/>
      <c r="H356" s="102"/>
      <c r="I356" s="165"/>
      <c r="L356" s="103"/>
    </row>
    <row r="357" spans="1:12" ht="5.25" customHeight="1">
      <c r="A357" s="174"/>
      <c r="B357" s="100"/>
      <c r="C357" s="154"/>
      <c r="D357" s="117"/>
      <c r="E357" s="101"/>
      <c r="F357" s="102"/>
      <c r="G357" s="102"/>
      <c r="H357" s="102"/>
      <c r="I357" s="165"/>
      <c r="L357" s="103"/>
    </row>
    <row r="358" spans="1:12" ht="12.75">
      <c r="A358" s="174"/>
      <c r="B358" s="100"/>
      <c r="C358" s="154" t="s">
        <v>253</v>
      </c>
      <c r="D358" s="117"/>
      <c r="E358" s="101"/>
      <c r="F358" s="102"/>
      <c r="G358" s="102"/>
      <c r="H358" s="102"/>
      <c r="I358" s="165"/>
      <c r="L358" s="103"/>
    </row>
    <row r="359" spans="1:12" ht="12.75">
      <c r="A359" s="174"/>
      <c r="B359" s="100"/>
      <c r="C359" s="154" t="s">
        <v>678</v>
      </c>
      <c r="D359" s="117"/>
      <c r="E359" s="101"/>
      <c r="F359" s="102"/>
      <c r="G359" s="102"/>
      <c r="H359" s="102"/>
      <c r="I359" s="165"/>
      <c r="L359" s="103"/>
    </row>
    <row r="360" spans="1:12" ht="5.25" customHeight="1">
      <c r="A360" s="174"/>
      <c r="B360" s="100"/>
      <c r="C360" s="154"/>
      <c r="D360" s="117"/>
      <c r="E360" s="101"/>
      <c r="F360" s="102"/>
      <c r="G360" s="102"/>
      <c r="H360" s="102"/>
      <c r="I360" s="165"/>
      <c r="L360" s="103"/>
    </row>
    <row r="361" spans="1:12" ht="12.75">
      <c r="A361" s="174"/>
      <c r="B361" s="100"/>
      <c r="C361" s="154" t="s">
        <v>254</v>
      </c>
      <c r="D361" s="117"/>
      <c r="E361" s="101"/>
      <c r="F361" s="102"/>
      <c r="G361" s="102"/>
      <c r="H361" s="102"/>
      <c r="I361" s="165"/>
      <c r="L361" s="103"/>
    </row>
    <row r="362" spans="1:12" ht="12.75">
      <c r="A362" s="174"/>
      <c r="B362" s="100"/>
      <c r="C362" s="154" t="s">
        <v>678</v>
      </c>
      <c r="D362" s="117"/>
      <c r="E362" s="101"/>
      <c r="F362" s="102"/>
      <c r="G362" s="102"/>
      <c r="H362" s="102"/>
      <c r="I362" s="165"/>
      <c r="L362" s="103"/>
    </row>
    <row r="363" spans="1:12" ht="5.25" customHeight="1">
      <c r="A363" s="174"/>
      <c r="B363" s="100"/>
      <c r="C363" s="154"/>
      <c r="D363" s="117"/>
      <c r="E363" s="101"/>
      <c r="F363" s="102"/>
      <c r="G363" s="102"/>
      <c r="H363" s="102"/>
      <c r="I363" s="165"/>
      <c r="L363" s="103"/>
    </row>
    <row r="364" spans="1:12" ht="12.75">
      <c r="A364" s="174"/>
      <c r="B364" s="100"/>
      <c r="C364" s="154" t="s">
        <v>255</v>
      </c>
      <c r="D364" s="117"/>
      <c r="E364" s="101"/>
      <c r="F364" s="102"/>
      <c r="G364" s="102"/>
      <c r="H364" s="102"/>
      <c r="I364" s="165"/>
      <c r="L364" s="103"/>
    </row>
    <row r="365" spans="1:12" ht="12.75">
      <c r="A365" s="174"/>
      <c r="B365" s="100"/>
      <c r="C365" s="154" t="s">
        <v>679</v>
      </c>
      <c r="D365" s="117"/>
      <c r="E365" s="101"/>
      <c r="F365" s="102"/>
      <c r="G365" s="102"/>
      <c r="H365" s="102"/>
      <c r="I365" s="165"/>
      <c r="L365" s="103"/>
    </row>
    <row r="366" spans="1:12" ht="5.25" customHeight="1">
      <c r="A366" s="174"/>
      <c r="B366" s="100"/>
      <c r="C366" s="154"/>
      <c r="D366" s="117"/>
      <c r="E366" s="101"/>
      <c r="F366" s="102"/>
      <c r="G366" s="102"/>
      <c r="H366" s="102"/>
      <c r="I366" s="165"/>
      <c r="L366" s="103"/>
    </row>
    <row r="367" spans="1:12" ht="12.75">
      <c r="A367" s="174"/>
      <c r="B367" s="100"/>
      <c r="C367" s="154" t="s">
        <v>256</v>
      </c>
      <c r="D367" s="117"/>
      <c r="E367" s="101"/>
      <c r="F367" s="102"/>
      <c r="G367" s="102"/>
      <c r="H367" s="102"/>
      <c r="I367" s="165"/>
      <c r="L367" s="103"/>
    </row>
    <row r="368" spans="1:12" ht="12.75">
      <c r="A368" s="174"/>
      <c r="B368" s="100"/>
      <c r="C368" s="154" t="s">
        <v>679</v>
      </c>
      <c r="D368" s="117"/>
      <c r="E368" s="101"/>
      <c r="F368" s="102"/>
      <c r="G368" s="102"/>
      <c r="H368" s="102"/>
      <c r="I368" s="165"/>
      <c r="L368" s="103"/>
    </row>
    <row r="369" spans="1:12" ht="5.25" customHeight="1">
      <c r="A369" s="174"/>
      <c r="B369" s="100"/>
      <c r="C369" s="154"/>
      <c r="D369" s="117"/>
      <c r="E369" s="101"/>
      <c r="F369" s="102"/>
      <c r="G369" s="102"/>
      <c r="H369" s="102"/>
      <c r="I369" s="165"/>
      <c r="L369" s="103"/>
    </row>
    <row r="370" spans="1:12" ht="12.75">
      <c r="A370" s="174"/>
      <c r="B370" s="100"/>
      <c r="C370" s="154" t="s">
        <v>257</v>
      </c>
      <c r="D370" s="117"/>
      <c r="E370" s="101"/>
      <c r="F370" s="102"/>
      <c r="G370" s="102"/>
      <c r="H370" s="102"/>
      <c r="I370" s="165"/>
      <c r="L370" s="103"/>
    </row>
    <row r="371" spans="1:12" ht="12.75">
      <c r="A371" s="174"/>
      <c r="B371" s="100"/>
      <c r="C371" s="154" t="s">
        <v>680</v>
      </c>
      <c r="D371" s="117"/>
      <c r="E371" s="101"/>
      <c r="F371" s="102"/>
      <c r="G371" s="102"/>
      <c r="H371" s="102"/>
      <c r="I371" s="165"/>
      <c r="L371" s="103"/>
    </row>
    <row r="372" spans="1:12" ht="5.25" customHeight="1">
      <c r="A372" s="174"/>
      <c r="B372" s="100"/>
      <c r="C372" s="154"/>
      <c r="D372" s="117"/>
      <c r="E372" s="101"/>
      <c r="F372" s="102"/>
      <c r="G372" s="102"/>
      <c r="H372" s="102"/>
      <c r="I372" s="165"/>
      <c r="L372" s="103"/>
    </row>
    <row r="373" spans="1:12" ht="12.75">
      <c r="A373" s="174"/>
      <c r="B373" s="100"/>
      <c r="C373" s="154" t="s">
        <v>258</v>
      </c>
      <c r="D373" s="117"/>
      <c r="E373" s="101"/>
      <c r="F373" s="102"/>
      <c r="G373" s="102"/>
      <c r="H373" s="102"/>
      <c r="I373" s="165"/>
      <c r="L373" s="103"/>
    </row>
    <row r="374" spans="1:12" ht="12.75">
      <c r="A374" s="174"/>
      <c r="B374" s="100"/>
      <c r="C374" s="154" t="s">
        <v>681</v>
      </c>
      <c r="D374" s="117"/>
      <c r="E374" s="101"/>
      <c r="F374" s="102"/>
      <c r="G374" s="102"/>
      <c r="H374" s="102"/>
      <c r="I374" s="165"/>
      <c r="L374" s="103"/>
    </row>
    <row r="375" spans="1:12" ht="5.25" customHeight="1">
      <c r="A375" s="174"/>
      <c r="B375" s="100"/>
      <c r="C375" s="154"/>
      <c r="D375" s="117"/>
      <c r="E375" s="101"/>
      <c r="F375" s="102"/>
      <c r="G375" s="102"/>
      <c r="H375" s="102"/>
      <c r="I375" s="165"/>
      <c r="L375" s="103"/>
    </row>
    <row r="376" spans="1:12" ht="12.75">
      <c r="A376" s="174"/>
      <c r="B376" s="100"/>
      <c r="C376" s="154" t="s">
        <v>259</v>
      </c>
      <c r="D376" s="117"/>
      <c r="E376" s="101"/>
      <c r="F376" s="102"/>
      <c r="G376" s="102"/>
      <c r="H376" s="102"/>
      <c r="I376" s="165"/>
      <c r="L376" s="103"/>
    </row>
    <row r="377" spans="1:12" ht="12.75">
      <c r="A377" s="174"/>
      <c r="B377" s="100"/>
      <c r="C377" s="154" t="s">
        <v>682</v>
      </c>
      <c r="D377" s="117"/>
      <c r="E377" s="101">
        <v>0</v>
      </c>
      <c r="F377" s="102"/>
      <c r="G377" s="102"/>
      <c r="H377" s="102"/>
      <c r="I377" s="165"/>
      <c r="L377" s="103"/>
    </row>
    <row r="378" spans="1:52" ht="12.75">
      <c r="A378" s="172" t="s">
        <v>557</v>
      </c>
      <c r="B378" s="159" t="s">
        <v>260</v>
      </c>
      <c r="C378" s="147" t="s">
        <v>261</v>
      </c>
      <c r="D378" s="97" t="s">
        <v>59</v>
      </c>
      <c r="E378" s="98">
        <v>20</v>
      </c>
      <c r="F378" s="99">
        <v>0.066</v>
      </c>
      <c r="G378" s="99">
        <f>E378*F378</f>
        <v>1.32</v>
      </c>
      <c r="H378" s="99">
        <v>0</v>
      </c>
      <c r="I378" s="164">
        <f>E378*H378</f>
        <v>0</v>
      </c>
      <c r="AU378" s="84">
        <v>1</v>
      </c>
      <c r="AV378" s="84" t="e">
        <f>IF(AU378=1,#REF!,0)</f>
        <v>#REF!</v>
      </c>
      <c r="AW378" s="84">
        <f>IF(AU378=2,#REF!,0)</f>
        <v>0</v>
      </c>
      <c r="AX378" s="84">
        <f>IF(AU378=3,#REF!,0)</f>
        <v>0</v>
      </c>
      <c r="AY378" s="84">
        <f>IF(AU378=4,#REF!,0)</f>
        <v>0</v>
      </c>
      <c r="AZ378" s="84">
        <f>IF(AU378=5,#REF!,0)</f>
        <v>0</v>
      </c>
    </row>
    <row r="379" spans="1:12" ht="12.75">
      <c r="A379" s="174"/>
      <c r="B379" s="100"/>
      <c r="C379" s="154" t="s">
        <v>683</v>
      </c>
      <c r="D379" s="117"/>
      <c r="E379" s="101">
        <v>0</v>
      </c>
      <c r="F379" s="102"/>
      <c r="G379" s="102"/>
      <c r="H379" s="102"/>
      <c r="I379" s="165"/>
      <c r="L379" s="103"/>
    </row>
    <row r="380" spans="1:12" ht="5.25" customHeight="1">
      <c r="A380" s="174"/>
      <c r="B380" s="100"/>
      <c r="C380" s="154"/>
      <c r="D380" s="117"/>
      <c r="E380" s="101">
        <v>0</v>
      </c>
      <c r="F380" s="102"/>
      <c r="G380" s="102"/>
      <c r="H380" s="102"/>
      <c r="I380" s="165"/>
      <c r="L380" s="103"/>
    </row>
    <row r="381" spans="1:12" ht="12.75">
      <c r="A381" s="174"/>
      <c r="B381" s="100"/>
      <c r="C381" s="154" t="s">
        <v>684</v>
      </c>
      <c r="D381" s="117"/>
      <c r="E381" s="101">
        <v>0</v>
      </c>
      <c r="F381" s="102"/>
      <c r="G381" s="102"/>
      <c r="H381" s="102"/>
      <c r="I381" s="165"/>
      <c r="L381" s="103"/>
    </row>
    <row r="382" spans="1:12" ht="12.75">
      <c r="A382" s="174"/>
      <c r="B382" s="100"/>
      <c r="C382" s="154" t="s">
        <v>262</v>
      </c>
      <c r="D382" s="117"/>
      <c r="E382" s="101"/>
      <c r="F382" s="102"/>
      <c r="G382" s="102"/>
      <c r="H382" s="102"/>
      <c r="I382" s="165"/>
      <c r="L382" s="103"/>
    </row>
    <row r="383" spans="1:12" ht="12.75">
      <c r="A383" s="174"/>
      <c r="B383" s="100"/>
      <c r="C383" s="154" t="s">
        <v>263</v>
      </c>
      <c r="D383" s="117"/>
      <c r="E383" s="101"/>
      <c r="F383" s="102"/>
      <c r="G383" s="102"/>
      <c r="H383" s="102"/>
      <c r="I383" s="165"/>
      <c r="L383" s="103"/>
    </row>
    <row r="384" spans="1:12" ht="5.25" customHeight="1">
      <c r="A384" s="174"/>
      <c r="B384" s="100"/>
      <c r="C384" s="154"/>
      <c r="D384" s="117"/>
      <c r="E384" s="101"/>
      <c r="F384" s="102"/>
      <c r="G384" s="102"/>
      <c r="H384" s="102"/>
      <c r="I384" s="165"/>
      <c r="L384" s="103"/>
    </row>
    <row r="385" spans="1:12" ht="12.75">
      <c r="A385" s="174"/>
      <c r="B385" s="100"/>
      <c r="C385" s="154" t="s">
        <v>685</v>
      </c>
      <c r="D385" s="117"/>
      <c r="E385" s="101"/>
      <c r="F385" s="102"/>
      <c r="G385" s="102"/>
      <c r="H385" s="102"/>
      <c r="I385" s="165"/>
      <c r="L385" s="103"/>
    </row>
    <row r="386" spans="1:12" ht="12.75">
      <c r="A386" s="174"/>
      <c r="B386" s="100"/>
      <c r="C386" s="154" t="s">
        <v>264</v>
      </c>
      <c r="D386" s="117"/>
      <c r="E386" s="101"/>
      <c r="F386" s="102"/>
      <c r="G386" s="102"/>
      <c r="H386" s="102"/>
      <c r="I386" s="165"/>
      <c r="L386" s="103"/>
    </row>
    <row r="387" spans="1:12" ht="5.25" customHeight="1">
      <c r="A387" s="174"/>
      <c r="B387" s="100"/>
      <c r="C387" s="154"/>
      <c r="D387" s="117"/>
      <c r="E387" s="101"/>
      <c r="F387" s="102"/>
      <c r="G387" s="102"/>
      <c r="H387" s="102"/>
      <c r="I387" s="165"/>
      <c r="L387" s="103"/>
    </row>
    <row r="388" spans="1:12" ht="12.75">
      <c r="A388" s="174"/>
      <c r="B388" s="100"/>
      <c r="C388" s="154" t="s">
        <v>686</v>
      </c>
      <c r="D388" s="117"/>
      <c r="E388" s="101"/>
      <c r="F388" s="102"/>
      <c r="G388" s="102"/>
      <c r="H388" s="102"/>
      <c r="I388" s="165"/>
      <c r="L388" s="103"/>
    </row>
    <row r="389" spans="1:12" ht="12.75">
      <c r="A389" s="174"/>
      <c r="B389" s="100"/>
      <c r="C389" s="154" t="s">
        <v>265</v>
      </c>
      <c r="D389" s="117"/>
      <c r="E389" s="101"/>
      <c r="F389" s="102"/>
      <c r="G389" s="102"/>
      <c r="H389" s="102"/>
      <c r="I389" s="165"/>
      <c r="L389" s="103"/>
    </row>
    <row r="390" spans="1:12" ht="12.75">
      <c r="A390" s="174"/>
      <c r="B390" s="100"/>
      <c r="C390" s="154" t="s">
        <v>263</v>
      </c>
      <c r="D390" s="117"/>
      <c r="E390" s="101"/>
      <c r="F390" s="102"/>
      <c r="G390" s="102"/>
      <c r="H390" s="102"/>
      <c r="I390" s="165"/>
      <c r="L390" s="103"/>
    </row>
    <row r="391" spans="1:12" ht="5.25" customHeight="1">
      <c r="A391" s="174"/>
      <c r="B391" s="100"/>
      <c r="C391" s="154"/>
      <c r="D391" s="117"/>
      <c r="E391" s="101"/>
      <c r="F391" s="102"/>
      <c r="G391" s="102"/>
      <c r="H391" s="102"/>
      <c r="I391" s="165"/>
      <c r="L391" s="103"/>
    </row>
    <row r="392" spans="1:12" ht="12.75">
      <c r="A392" s="174"/>
      <c r="B392" s="100"/>
      <c r="C392" s="154" t="s">
        <v>687</v>
      </c>
      <c r="D392" s="117"/>
      <c r="E392" s="101"/>
      <c r="F392" s="102"/>
      <c r="G392" s="102"/>
      <c r="H392" s="102"/>
      <c r="I392" s="165"/>
      <c r="L392" s="103"/>
    </row>
    <row r="393" spans="1:12" ht="12.75">
      <c r="A393" s="174"/>
      <c r="B393" s="100"/>
      <c r="C393" s="154" t="s">
        <v>266</v>
      </c>
      <c r="D393" s="117"/>
      <c r="E393" s="101"/>
      <c r="F393" s="102"/>
      <c r="G393" s="102"/>
      <c r="H393" s="102"/>
      <c r="I393" s="165"/>
      <c r="L393" s="103"/>
    </row>
    <row r="394" spans="1:12" ht="5.25" customHeight="1">
      <c r="A394" s="174"/>
      <c r="B394" s="100"/>
      <c r="C394" s="154"/>
      <c r="D394" s="117"/>
      <c r="E394" s="101"/>
      <c r="F394" s="102"/>
      <c r="G394" s="102"/>
      <c r="H394" s="102"/>
      <c r="I394" s="165"/>
      <c r="L394" s="103"/>
    </row>
    <row r="395" spans="1:12" ht="12.75">
      <c r="A395" s="174"/>
      <c r="B395" s="100"/>
      <c r="C395" s="154" t="s">
        <v>688</v>
      </c>
      <c r="D395" s="117"/>
      <c r="E395" s="101"/>
      <c r="F395" s="102"/>
      <c r="G395" s="102"/>
      <c r="H395" s="102"/>
      <c r="I395" s="165"/>
      <c r="L395" s="103"/>
    </row>
    <row r="396" spans="1:12" ht="12.75">
      <c r="A396" s="174"/>
      <c r="B396" s="100"/>
      <c r="C396" s="154" t="s">
        <v>266</v>
      </c>
      <c r="D396" s="117"/>
      <c r="E396" s="101"/>
      <c r="F396" s="102"/>
      <c r="G396" s="102"/>
      <c r="H396" s="102"/>
      <c r="I396" s="165"/>
      <c r="L396" s="103"/>
    </row>
    <row r="397" spans="1:12" ht="12.75">
      <c r="A397" s="174"/>
      <c r="B397" s="100"/>
      <c r="C397" s="154" t="s">
        <v>265</v>
      </c>
      <c r="D397" s="117"/>
      <c r="E397" s="101"/>
      <c r="F397" s="102"/>
      <c r="G397" s="102"/>
      <c r="H397" s="102"/>
      <c r="I397" s="165"/>
      <c r="L397" s="103"/>
    </row>
    <row r="398" spans="1:12" ht="5.25" customHeight="1">
      <c r="A398" s="174"/>
      <c r="B398" s="100"/>
      <c r="C398" s="154"/>
      <c r="D398" s="117"/>
      <c r="E398" s="101"/>
      <c r="F398" s="102"/>
      <c r="G398" s="102"/>
      <c r="H398" s="102"/>
      <c r="I398" s="165"/>
      <c r="L398" s="103"/>
    </row>
    <row r="399" spans="1:12" ht="12.75">
      <c r="A399" s="174"/>
      <c r="B399" s="100"/>
      <c r="C399" s="154" t="s">
        <v>689</v>
      </c>
      <c r="D399" s="117"/>
      <c r="E399" s="101"/>
      <c r="F399" s="102"/>
      <c r="G399" s="102"/>
      <c r="H399" s="102"/>
      <c r="I399" s="165"/>
      <c r="L399" s="103"/>
    </row>
    <row r="400" spans="1:12" ht="12.75">
      <c r="A400" s="174"/>
      <c r="B400" s="100"/>
      <c r="C400" s="154" t="s">
        <v>264</v>
      </c>
      <c r="D400" s="117"/>
      <c r="E400" s="101"/>
      <c r="F400" s="102"/>
      <c r="G400" s="102"/>
      <c r="H400" s="102"/>
      <c r="I400" s="165"/>
      <c r="L400" s="103"/>
    </row>
    <row r="401" spans="1:12" ht="12.75">
      <c r="A401" s="174"/>
      <c r="B401" s="100"/>
      <c r="C401" s="154" t="s">
        <v>266</v>
      </c>
      <c r="D401" s="117"/>
      <c r="E401" s="101"/>
      <c r="F401" s="102"/>
      <c r="G401" s="102"/>
      <c r="H401" s="102"/>
      <c r="I401" s="165"/>
      <c r="L401" s="103"/>
    </row>
    <row r="402" spans="1:12" ht="5.25" customHeight="1">
      <c r="A402" s="174"/>
      <c r="B402" s="100"/>
      <c r="C402" s="154"/>
      <c r="D402" s="117"/>
      <c r="E402" s="101"/>
      <c r="F402" s="102"/>
      <c r="G402" s="102"/>
      <c r="H402" s="102"/>
      <c r="I402" s="165"/>
      <c r="L402" s="103"/>
    </row>
    <row r="403" spans="1:12" ht="12.75">
      <c r="A403" s="174"/>
      <c r="B403" s="100"/>
      <c r="C403" s="154" t="s">
        <v>690</v>
      </c>
      <c r="D403" s="117"/>
      <c r="E403" s="101"/>
      <c r="F403" s="102"/>
      <c r="G403" s="102"/>
      <c r="H403" s="102"/>
      <c r="I403" s="165"/>
      <c r="L403" s="103"/>
    </row>
    <row r="404" spans="1:12" ht="12.75">
      <c r="A404" s="174"/>
      <c r="B404" s="100"/>
      <c r="C404" s="154" t="s">
        <v>264</v>
      </c>
      <c r="D404" s="117"/>
      <c r="E404" s="101"/>
      <c r="F404" s="102"/>
      <c r="G404" s="102"/>
      <c r="H404" s="102"/>
      <c r="I404" s="165"/>
      <c r="L404" s="103"/>
    </row>
    <row r="405" spans="1:12" ht="5.25" customHeight="1">
      <c r="A405" s="174"/>
      <c r="B405" s="100"/>
      <c r="C405" s="154"/>
      <c r="D405" s="117"/>
      <c r="E405" s="101"/>
      <c r="F405" s="102"/>
      <c r="G405" s="102"/>
      <c r="H405" s="102"/>
      <c r="I405" s="165"/>
      <c r="L405" s="103"/>
    </row>
    <row r="406" spans="1:12" ht="12.75">
      <c r="A406" s="174"/>
      <c r="B406" s="100"/>
      <c r="C406" s="154" t="s">
        <v>691</v>
      </c>
      <c r="D406" s="117"/>
      <c r="E406" s="101"/>
      <c r="F406" s="102"/>
      <c r="G406" s="102"/>
      <c r="H406" s="102"/>
      <c r="I406" s="165"/>
      <c r="L406" s="103"/>
    </row>
    <row r="407" spans="1:12" ht="12.75">
      <c r="A407" s="174"/>
      <c r="B407" s="100"/>
      <c r="C407" s="154" t="s">
        <v>265</v>
      </c>
      <c r="D407" s="117"/>
      <c r="E407" s="101"/>
      <c r="F407" s="102"/>
      <c r="G407" s="102"/>
      <c r="H407" s="102"/>
      <c r="I407" s="165"/>
      <c r="L407" s="103"/>
    </row>
    <row r="408" spans="1:12" ht="5.25" customHeight="1">
      <c r="A408" s="174"/>
      <c r="B408" s="100"/>
      <c r="C408" s="154"/>
      <c r="D408" s="117"/>
      <c r="E408" s="101"/>
      <c r="F408" s="102"/>
      <c r="G408" s="102"/>
      <c r="H408" s="102"/>
      <c r="I408" s="165"/>
      <c r="L408" s="103"/>
    </row>
    <row r="409" spans="1:12" ht="12.75">
      <c r="A409" s="174"/>
      <c r="B409" s="100"/>
      <c r="C409" s="154" t="s">
        <v>692</v>
      </c>
      <c r="D409" s="117"/>
      <c r="E409" s="101"/>
      <c r="F409" s="102"/>
      <c r="G409" s="102"/>
      <c r="H409" s="102"/>
      <c r="I409" s="165"/>
      <c r="L409" s="103"/>
    </row>
    <row r="410" spans="1:12" ht="12.75">
      <c r="A410" s="174"/>
      <c r="B410" s="100"/>
      <c r="C410" s="154" t="s">
        <v>265</v>
      </c>
      <c r="D410" s="117"/>
      <c r="E410" s="101"/>
      <c r="F410" s="102"/>
      <c r="G410" s="102"/>
      <c r="H410" s="102"/>
      <c r="I410" s="165"/>
      <c r="L410" s="103"/>
    </row>
    <row r="411" spans="1:12" ht="5.25" customHeight="1">
      <c r="A411" s="174"/>
      <c r="B411" s="100"/>
      <c r="C411" s="154"/>
      <c r="D411" s="117"/>
      <c r="E411" s="101"/>
      <c r="F411" s="102"/>
      <c r="G411" s="102"/>
      <c r="H411" s="102"/>
      <c r="I411" s="165"/>
      <c r="L411" s="103"/>
    </row>
    <row r="412" spans="1:12" ht="12.75">
      <c r="A412" s="174"/>
      <c r="B412" s="100"/>
      <c r="C412" s="154" t="s">
        <v>693</v>
      </c>
      <c r="D412" s="117"/>
      <c r="E412" s="101"/>
      <c r="F412" s="102"/>
      <c r="G412" s="102"/>
      <c r="H412" s="102"/>
      <c r="I412" s="165"/>
      <c r="L412" s="103"/>
    </row>
    <row r="413" spans="1:12" ht="12.75">
      <c r="A413" s="174"/>
      <c r="B413" s="100"/>
      <c r="C413" s="154" t="s">
        <v>262</v>
      </c>
      <c r="D413" s="117"/>
      <c r="E413" s="101"/>
      <c r="F413" s="102"/>
      <c r="G413" s="102"/>
      <c r="H413" s="102"/>
      <c r="I413" s="165"/>
      <c r="L413" s="103"/>
    </row>
    <row r="414" spans="1:52" ht="12.75">
      <c r="A414" s="172" t="s">
        <v>558</v>
      </c>
      <c r="B414" s="159" t="s">
        <v>267</v>
      </c>
      <c r="C414" s="147" t="s">
        <v>268</v>
      </c>
      <c r="D414" s="142" t="s">
        <v>59</v>
      </c>
      <c r="E414" s="98">
        <v>10</v>
      </c>
      <c r="F414" s="99">
        <v>0.127</v>
      </c>
      <c r="G414" s="99">
        <f>E414*F414</f>
        <v>1.27</v>
      </c>
      <c r="H414" s="99">
        <v>0</v>
      </c>
      <c r="I414" s="164">
        <f>E414*H414</f>
        <v>0</v>
      </c>
      <c r="AU414" s="84">
        <v>1</v>
      </c>
      <c r="AV414" s="84" t="e">
        <f>IF(AU414=1,#REF!,0)</f>
        <v>#REF!</v>
      </c>
      <c r="AW414" s="84">
        <f>IF(AU414=2,#REF!,0)</f>
        <v>0</v>
      </c>
      <c r="AX414" s="84">
        <f>IF(AU414=3,#REF!,0)</f>
        <v>0</v>
      </c>
      <c r="AY414" s="84">
        <f>IF(AU414=4,#REF!,0)</f>
        <v>0</v>
      </c>
      <c r="AZ414" s="84">
        <f>IF(AU414=5,#REF!,0)</f>
        <v>0</v>
      </c>
    </row>
    <row r="415" spans="1:12" ht="12.75">
      <c r="A415" s="174"/>
      <c r="B415" s="100"/>
      <c r="C415" s="154" t="s">
        <v>683</v>
      </c>
      <c r="D415" s="117"/>
      <c r="E415" s="101">
        <v>0</v>
      </c>
      <c r="F415" s="102"/>
      <c r="G415" s="102"/>
      <c r="H415" s="102"/>
      <c r="I415" s="165"/>
      <c r="L415" s="103"/>
    </row>
    <row r="416" spans="1:12" ht="5.25" customHeight="1">
      <c r="A416" s="174"/>
      <c r="B416" s="100"/>
      <c r="C416" s="154"/>
      <c r="D416" s="117"/>
      <c r="E416" s="101">
        <v>0</v>
      </c>
      <c r="F416" s="102"/>
      <c r="G416" s="102"/>
      <c r="H416" s="102"/>
      <c r="I416" s="165"/>
      <c r="L416" s="103"/>
    </row>
    <row r="417" spans="1:12" ht="12.75">
      <c r="A417" s="174"/>
      <c r="B417" s="100"/>
      <c r="C417" s="154" t="s">
        <v>684</v>
      </c>
      <c r="D417" s="117"/>
      <c r="E417" s="101">
        <v>0</v>
      </c>
      <c r="F417" s="102"/>
      <c r="G417" s="102"/>
      <c r="H417" s="102"/>
      <c r="I417" s="165"/>
      <c r="L417" s="103"/>
    </row>
    <row r="418" spans="1:12" ht="12.75">
      <c r="A418" s="174"/>
      <c r="B418" s="100"/>
      <c r="C418" s="154" t="s">
        <v>269</v>
      </c>
      <c r="D418" s="117"/>
      <c r="E418" s="101"/>
      <c r="F418" s="102"/>
      <c r="G418" s="102"/>
      <c r="H418" s="102"/>
      <c r="I418" s="165"/>
      <c r="L418" s="103"/>
    </row>
    <row r="419" spans="1:12" ht="5.25" customHeight="1">
      <c r="A419" s="174"/>
      <c r="B419" s="100"/>
      <c r="C419" s="154"/>
      <c r="D419" s="117"/>
      <c r="E419" s="101"/>
      <c r="F419" s="102"/>
      <c r="G419" s="102"/>
      <c r="H419" s="102"/>
      <c r="I419" s="165"/>
      <c r="L419" s="103"/>
    </row>
    <row r="420" spans="1:12" ht="12.75">
      <c r="A420" s="174"/>
      <c r="B420" s="100"/>
      <c r="C420" s="154" t="s">
        <v>685</v>
      </c>
      <c r="D420" s="117"/>
      <c r="E420" s="101"/>
      <c r="F420" s="102"/>
      <c r="G420" s="102"/>
      <c r="H420" s="102"/>
      <c r="I420" s="165"/>
      <c r="L420" s="103"/>
    </row>
    <row r="421" spans="1:12" ht="12.75">
      <c r="A421" s="174"/>
      <c r="B421" s="100"/>
      <c r="C421" s="154" t="s">
        <v>270</v>
      </c>
      <c r="D421" s="117"/>
      <c r="E421" s="101"/>
      <c r="F421" s="102"/>
      <c r="G421" s="102"/>
      <c r="H421" s="102"/>
      <c r="I421" s="165"/>
      <c r="L421" s="103"/>
    </row>
    <row r="422" spans="1:12" ht="5.25" customHeight="1">
      <c r="A422" s="174"/>
      <c r="B422" s="100"/>
      <c r="C422" s="154"/>
      <c r="D422" s="117"/>
      <c r="E422" s="101"/>
      <c r="F422" s="102"/>
      <c r="G422" s="102"/>
      <c r="H422" s="102"/>
      <c r="I422" s="165"/>
      <c r="L422" s="103"/>
    </row>
    <row r="423" spans="1:12" ht="12.75">
      <c r="A423" s="174"/>
      <c r="B423" s="100"/>
      <c r="C423" s="154" t="s">
        <v>686</v>
      </c>
      <c r="D423" s="117"/>
      <c r="E423" s="101"/>
      <c r="F423" s="102"/>
      <c r="G423" s="102"/>
      <c r="H423" s="102"/>
      <c r="I423" s="165"/>
      <c r="L423" s="103"/>
    </row>
    <row r="424" spans="1:12" ht="12.75">
      <c r="A424" s="174"/>
      <c r="B424" s="100"/>
      <c r="C424" s="154" t="s">
        <v>271</v>
      </c>
      <c r="D424" s="117"/>
      <c r="E424" s="101"/>
      <c r="F424" s="102"/>
      <c r="G424" s="102"/>
      <c r="H424" s="102"/>
      <c r="I424" s="165"/>
      <c r="L424" s="103"/>
    </row>
    <row r="425" spans="1:12" ht="5.25" customHeight="1">
      <c r="A425" s="174"/>
      <c r="B425" s="100"/>
      <c r="C425" s="154"/>
      <c r="D425" s="117"/>
      <c r="E425" s="101"/>
      <c r="F425" s="102"/>
      <c r="G425" s="102"/>
      <c r="H425" s="102"/>
      <c r="I425" s="165"/>
      <c r="L425" s="103"/>
    </row>
    <row r="426" spans="1:12" ht="12.75">
      <c r="A426" s="174"/>
      <c r="B426" s="100"/>
      <c r="C426" s="154" t="s">
        <v>688</v>
      </c>
      <c r="D426" s="117"/>
      <c r="E426" s="101"/>
      <c r="F426" s="102"/>
      <c r="G426" s="102"/>
      <c r="H426" s="102"/>
      <c r="I426" s="165"/>
      <c r="L426" s="103"/>
    </row>
    <row r="427" spans="1:12" ht="12.75">
      <c r="A427" s="174"/>
      <c r="B427" s="100"/>
      <c r="C427" s="154" t="s">
        <v>271</v>
      </c>
      <c r="D427" s="117"/>
      <c r="E427" s="101"/>
      <c r="F427" s="102"/>
      <c r="G427" s="102"/>
      <c r="H427" s="102"/>
      <c r="I427" s="165"/>
      <c r="L427" s="103"/>
    </row>
    <row r="428" spans="1:12" ht="5.25" customHeight="1">
      <c r="A428" s="174"/>
      <c r="B428" s="100"/>
      <c r="C428" s="154"/>
      <c r="D428" s="117"/>
      <c r="E428" s="101"/>
      <c r="F428" s="102"/>
      <c r="G428" s="102"/>
      <c r="H428" s="102"/>
      <c r="I428" s="165"/>
      <c r="L428" s="103"/>
    </row>
    <row r="429" spans="1:12" ht="12.75">
      <c r="A429" s="174"/>
      <c r="B429" s="100"/>
      <c r="C429" s="154" t="s">
        <v>689</v>
      </c>
      <c r="D429" s="117"/>
      <c r="E429" s="101"/>
      <c r="F429" s="102"/>
      <c r="G429" s="102"/>
      <c r="H429" s="102"/>
      <c r="I429" s="165"/>
      <c r="L429" s="103"/>
    </row>
    <row r="430" spans="1:12" ht="12.75">
      <c r="A430" s="174"/>
      <c r="B430" s="100"/>
      <c r="C430" s="154" t="s">
        <v>271</v>
      </c>
      <c r="D430" s="117"/>
      <c r="E430" s="101"/>
      <c r="F430" s="102"/>
      <c r="G430" s="102"/>
      <c r="H430" s="102"/>
      <c r="I430" s="165"/>
      <c r="L430" s="103"/>
    </row>
    <row r="431" spans="1:12" ht="5.25" customHeight="1">
      <c r="A431" s="174"/>
      <c r="B431" s="100"/>
      <c r="C431" s="154"/>
      <c r="D431" s="117"/>
      <c r="E431" s="101"/>
      <c r="F431" s="102"/>
      <c r="G431" s="102"/>
      <c r="H431" s="102"/>
      <c r="I431" s="165"/>
      <c r="L431" s="103"/>
    </row>
    <row r="432" spans="1:12" ht="12.75">
      <c r="A432" s="174"/>
      <c r="B432" s="100"/>
      <c r="C432" s="154" t="s">
        <v>690</v>
      </c>
      <c r="D432" s="117"/>
      <c r="E432" s="101"/>
      <c r="F432" s="102"/>
      <c r="G432" s="102"/>
      <c r="H432" s="102"/>
      <c r="I432" s="165"/>
      <c r="L432" s="103"/>
    </row>
    <row r="433" spans="1:12" ht="12.75">
      <c r="A433" s="174"/>
      <c r="B433" s="100"/>
      <c r="C433" s="154" t="s">
        <v>271</v>
      </c>
      <c r="D433" s="117"/>
      <c r="E433" s="101"/>
      <c r="F433" s="102"/>
      <c r="G433" s="102"/>
      <c r="H433" s="102"/>
      <c r="I433" s="165"/>
      <c r="L433" s="103"/>
    </row>
    <row r="434" spans="1:12" ht="5.25" customHeight="1">
      <c r="A434" s="174"/>
      <c r="B434" s="100"/>
      <c r="C434" s="154"/>
      <c r="D434" s="117"/>
      <c r="E434" s="101"/>
      <c r="F434" s="102"/>
      <c r="G434" s="102"/>
      <c r="H434" s="102"/>
      <c r="I434" s="165"/>
      <c r="L434" s="103"/>
    </row>
    <row r="435" spans="1:12" ht="12.75">
      <c r="A435" s="174"/>
      <c r="B435" s="100"/>
      <c r="C435" s="154" t="s">
        <v>693</v>
      </c>
      <c r="D435" s="117"/>
      <c r="E435" s="101"/>
      <c r="F435" s="102"/>
      <c r="G435" s="102"/>
      <c r="H435" s="102"/>
      <c r="I435" s="165"/>
      <c r="L435" s="103"/>
    </row>
    <row r="436" spans="1:12" ht="12.75">
      <c r="A436" s="174"/>
      <c r="B436" s="100"/>
      <c r="C436" s="154" t="s">
        <v>269</v>
      </c>
      <c r="D436" s="117"/>
      <c r="E436" s="101"/>
      <c r="F436" s="102"/>
      <c r="G436" s="102"/>
      <c r="H436" s="102"/>
      <c r="I436" s="165"/>
      <c r="L436" s="103"/>
    </row>
    <row r="437" spans="1:52" ht="12.75">
      <c r="A437" s="172" t="s">
        <v>559</v>
      </c>
      <c r="B437" s="159" t="s">
        <v>272</v>
      </c>
      <c r="C437" s="147" t="s">
        <v>273</v>
      </c>
      <c r="D437" s="142" t="s">
        <v>133</v>
      </c>
      <c r="E437" s="98">
        <v>2</v>
      </c>
      <c r="F437" s="99">
        <v>0.13</v>
      </c>
      <c r="G437" s="99">
        <f>E437*F437</f>
        <v>0.26</v>
      </c>
      <c r="H437" s="99">
        <v>0</v>
      </c>
      <c r="I437" s="164">
        <f>E437*H437</f>
        <v>0</v>
      </c>
      <c r="AU437" s="84">
        <v>1</v>
      </c>
      <c r="AV437" s="84" t="e">
        <f>IF(AU437=1,#REF!,0)</f>
        <v>#REF!</v>
      </c>
      <c r="AW437" s="84">
        <f>IF(AU437=2,#REF!,0)</f>
        <v>0</v>
      </c>
      <c r="AX437" s="84">
        <f>IF(AU437=3,#REF!,0)</f>
        <v>0</v>
      </c>
      <c r="AY437" s="84">
        <f>IF(AU437=4,#REF!,0)</f>
        <v>0</v>
      </c>
      <c r="AZ437" s="84">
        <f>IF(AU437=5,#REF!,0)</f>
        <v>0</v>
      </c>
    </row>
    <row r="438" spans="1:12" ht="12.75">
      <c r="A438" s="173"/>
      <c r="B438" s="100"/>
      <c r="C438" s="154" t="s">
        <v>683</v>
      </c>
      <c r="D438" s="117"/>
      <c r="E438" s="101">
        <v>0</v>
      </c>
      <c r="F438" s="102"/>
      <c r="G438" s="102"/>
      <c r="H438" s="102"/>
      <c r="I438" s="165"/>
      <c r="L438" s="103"/>
    </row>
    <row r="439" spans="1:12" ht="5.25" customHeight="1">
      <c r="A439" s="173"/>
      <c r="B439" s="100"/>
      <c r="C439" s="154"/>
      <c r="D439" s="117"/>
      <c r="E439" s="101">
        <v>0</v>
      </c>
      <c r="F439" s="102"/>
      <c r="G439" s="102"/>
      <c r="H439" s="102"/>
      <c r="I439" s="165"/>
      <c r="L439" s="103"/>
    </row>
    <row r="440" spans="1:12" ht="12.75">
      <c r="A440" s="173"/>
      <c r="B440" s="100"/>
      <c r="C440" s="154" t="s">
        <v>684</v>
      </c>
      <c r="D440" s="117"/>
      <c r="E440" s="101">
        <v>0</v>
      </c>
      <c r="F440" s="102"/>
      <c r="G440" s="102"/>
      <c r="H440" s="102"/>
      <c r="I440" s="165"/>
      <c r="L440" s="103"/>
    </row>
    <row r="441" spans="1:12" ht="12.75">
      <c r="A441" s="173"/>
      <c r="B441" s="100"/>
      <c r="C441" s="154" t="s">
        <v>274</v>
      </c>
      <c r="D441" s="117"/>
      <c r="E441" s="101"/>
      <c r="F441" s="102"/>
      <c r="G441" s="102"/>
      <c r="H441" s="102"/>
      <c r="I441" s="165"/>
      <c r="L441" s="103"/>
    </row>
    <row r="442" spans="1:12" ht="5.25" customHeight="1">
      <c r="A442" s="173"/>
      <c r="B442" s="100"/>
      <c r="C442" s="154"/>
      <c r="D442" s="117"/>
      <c r="E442" s="101">
        <v>0</v>
      </c>
      <c r="F442" s="102"/>
      <c r="G442" s="102"/>
      <c r="H442" s="102"/>
      <c r="I442" s="165"/>
      <c r="L442" s="103"/>
    </row>
    <row r="443" spans="1:12" ht="12.75">
      <c r="A443" s="173"/>
      <c r="B443" s="100"/>
      <c r="C443" s="154" t="s">
        <v>693</v>
      </c>
      <c r="D443" s="117"/>
      <c r="E443" s="101">
        <v>0</v>
      </c>
      <c r="F443" s="102"/>
      <c r="G443" s="102"/>
      <c r="H443" s="102"/>
      <c r="I443" s="165"/>
      <c r="L443" s="103"/>
    </row>
    <row r="444" spans="1:12" ht="12.75">
      <c r="A444" s="173"/>
      <c r="B444" s="100"/>
      <c r="C444" s="154" t="s">
        <v>274</v>
      </c>
      <c r="D444" s="117"/>
      <c r="E444" s="101"/>
      <c r="F444" s="102"/>
      <c r="G444" s="102"/>
      <c r="H444" s="102"/>
      <c r="I444" s="165"/>
      <c r="L444" s="103"/>
    </row>
    <row r="445" spans="1:52" ht="12.75">
      <c r="A445" s="172" t="s">
        <v>560</v>
      </c>
      <c r="B445" s="159" t="s">
        <v>275</v>
      </c>
      <c r="C445" s="147" t="s">
        <v>276</v>
      </c>
      <c r="D445" s="142" t="s">
        <v>277</v>
      </c>
      <c r="E445" s="98">
        <v>120</v>
      </c>
      <c r="F445" s="99">
        <v>0</v>
      </c>
      <c r="G445" s="99">
        <f>E445*F445</f>
        <v>0</v>
      </c>
      <c r="H445" s="99">
        <v>0</v>
      </c>
      <c r="I445" s="164">
        <f>E445*H445</f>
        <v>0</v>
      </c>
      <c r="AU445" s="84">
        <v>1</v>
      </c>
      <c r="AV445" s="84" t="e">
        <f>IF(AU445=1,#REF!,0)</f>
        <v>#REF!</v>
      </c>
      <c r="AW445" s="84">
        <f>IF(AU445=2,#REF!,0)</f>
        <v>0</v>
      </c>
      <c r="AX445" s="84">
        <f>IF(AU445=3,#REF!,0)</f>
        <v>0</v>
      </c>
      <c r="AY445" s="84">
        <f>IF(AU445=4,#REF!,0)</f>
        <v>0</v>
      </c>
      <c r="AZ445" s="84">
        <f>IF(AU445=5,#REF!,0)</f>
        <v>0</v>
      </c>
    </row>
    <row r="446" spans="1:12" ht="12.75">
      <c r="A446" s="173"/>
      <c r="B446" s="160"/>
      <c r="C446" s="154" t="s">
        <v>694</v>
      </c>
      <c r="D446" s="117"/>
      <c r="E446" s="101">
        <v>0</v>
      </c>
      <c r="F446" s="102"/>
      <c r="G446" s="102"/>
      <c r="H446" s="102"/>
      <c r="I446" s="165"/>
      <c r="L446" s="103"/>
    </row>
    <row r="447" spans="1:12" ht="12.75">
      <c r="A447" s="173"/>
      <c r="B447" s="160"/>
      <c r="C447" s="154" t="s">
        <v>278</v>
      </c>
      <c r="D447" s="117"/>
      <c r="E447" s="101"/>
      <c r="F447" s="102"/>
      <c r="G447" s="102"/>
      <c r="H447" s="102"/>
      <c r="I447" s="165"/>
      <c r="L447" s="103"/>
    </row>
    <row r="448" spans="1:52" ht="12.75">
      <c r="A448" s="172" t="s">
        <v>561</v>
      </c>
      <c r="B448" s="159" t="s">
        <v>279</v>
      </c>
      <c r="C448" s="147" t="s">
        <v>280</v>
      </c>
      <c r="D448" s="142" t="s">
        <v>59</v>
      </c>
      <c r="E448" s="98">
        <v>20</v>
      </c>
      <c r="F448" s="99">
        <v>0</v>
      </c>
      <c r="G448" s="99">
        <f>E448*F448</f>
        <v>0</v>
      </c>
      <c r="H448" s="99">
        <v>-0.066</v>
      </c>
      <c r="I448" s="164">
        <f>E448*H448</f>
        <v>-1.32</v>
      </c>
      <c r="AU448" s="84">
        <v>1</v>
      </c>
      <c r="AV448" s="84" t="e">
        <f>IF(AU448=1,#REF!,0)</f>
        <v>#REF!</v>
      </c>
      <c r="AW448" s="84">
        <f>IF(AU448=2,#REF!,0)</f>
        <v>0</v>
      </c>
      <c r="AX448" s="84">
        <f>IF(AU448=3,#REF!,0)</f>
        <v>0</v>
      </c>
      <c r="AY448" s="84">
        <f>IF(AU448=4,#REF!,0)</f>
        <v>0</v>
      </c>
      <c r="AZ448" s="84">
        <f>IF(AU448=5,#REF!,0)</f>
        <v>0</v>
      </c>
    </row>
    <row r="449" spans="1:12" ht="12.75">
      <c r="A449" s="173"/>
      <c r="B449" s="160"/>
      <c r="C449" s="154" t="s">
        <v>695</v>
      </c>
      <c r="D449" s="117"/>
      <c r="E449" s="101">
        <v>0</v>
      </c>
      <c r="F449" s="102"/>
      <c r="G449" s="102"/>
      <c r="H449" s="102"/>
      <c r="I449" s="165"/>
      <c r="L449" s="103"/>
    </row>
    <row r="450" spans="1:52" ht="12.75">
      <c r="A450" s="172" t="s">
        <v>548</v>
      </c>
      <c r="B450" s="159" t="s">
        <v>281</v>
      </c>
      <c r="C450" s="147" t="s">
        <v>282</v>
      </c>
      <c r="D450" s="142" t="s">
        <v>59</v>
      </c>
      <c r="E450" s="98">
        <v>10</v>
      </c>
      <c r="F450" s="99">
        <v>0</v>
      </c>
      <c r="G450" s="99">
        <f>E450*F450</f>
        <v>0</v>
      </c>
      <c r="H450" s="99">
        <v>-0.127</v>
      </c>
      <c r="I450" s="164">
        <f>E450*H450</f>
        <v>-1.27</v>
      </c>
      <c r="AU450" s="84">
        <v>1</v>
      </c>
      <c r="AV450" s="84" t="e">
        <f>IF(AU450=1,#REF!,0)</f>
        <v>#REF!</v>
      </c>
      <c r="AW450" s="84">
        <f>IF(AU450=2,#REF!,0)</f>
        <v>0</v>
      </c>
      <c r="AX450" s="84">
        <f>IF(AU450=3,#REF!,0)</f>
        <v>0</v>
      </c>
      <c r="AY450" s="84">
        <f>IF(AU450=4,#REF!,0)</f>
        <v>0</v>
      </c>
      <c r="AZ450" s="84">
        <f>IF(AU450=5,#REF!,0)</f>
        <v>0</v>
      </c>
    </row>
    <row r="451" spans="1:12" ht="12.75">
      <c r="A451" s="173"/>
      <c r="B451" s="160"/>
      <c r="C451" s="154" t="s">
        <v>695</v>
      </c>
      <c r="D451" s="117"/>
      <c r="E451" s="101">
        <v>0</v>
      </c>
      <c r="F451" s="102"/>
      <c r="G451" s="102"/>
      <c r="H451" s="102"/>
      <c r="I451" s="165"/>
      <c r="L451" s="103"/>
    </row>
    <row r="452" spans="1:52" ht="12.75">
      <c r="A452" s="172" t="s">
        <v>562</v>
      </c>
      <c r="B452" s="159" t="s">
        <v>283</v>
      </c>
      <c r="C452" s="147" t="s">
        <v>284</v>
      </c>
      <c r="D452" s="142" t="s">
        <v>133</v>
      </c>
      <c r="E452" s="98">
        <v>2</v>
      </c>
      <c r="F452" s="99">
        <v>0</v>
      </c>
      <c r="G452" s="99">
        <f>E452*F452</f>
        <v>0</v>
      </c>
      <c r="H452" s="99">
        <v>-0.13</v>
      </c>
      <c r="I452" s="164">
        <f>E452*H452</f>
        <v>-0.26</v>
      </c>
      <c r="AU452" s="84">
        <v>1</v>
      </c>
      <c r="AV452" s="84" t="e">
        <f>IF(AU452=1,#REF!,0)</f>
        <v>#REF!</v>
      </c>
      <c r="AW452" s="84">
        <f>IF(AU452=2,#REF!,0)</f>
        <v>0</v>
      </c>
      <c r="AX452" s="84">
        <f>IF(AU452=3,#REF!,0)</f>
        <v>0</v>
      </c>
      <c r="AY452" s="84">
        <f>IF(AU452=4,#REF!,0)</f>
        <v>0</v>
      </c>
      <c r="AZ452" s="84">
        <f>IF(AU452=5,#REF!,0)</f>
        <v>0</v>
      </c>
    </row>
    <row r="453" spans="1:12" ht="12.75">
      <c r="A453" s="173"/>
      <c r="B453" s="160"/>
      <c r="C453" s="154" t="s">
        <v>695</v>
      </c>
      <c r="D453" s="117"/>
      <c r="E453" s="101">
        <v>0</v>
      </c>
      <c r="F453" s="102"/>
      <c r="G453" s="102"/>
      <c r="H453" s="102"/>
      <c r="I453" s="165"/>
      <c r="L453" s="103"/>
    </row>
    <row r="454" spans="1:52" ht="12.75">
      <c r="A454" s="172" t="s">
        <v>563</v>
      </c>
      <c r="B454" s="159" t="s">
        <v>285</v>
      </c>
      <c r="C454" s="147" t="s">
        <v>286</v>
      </c>
      <c r="D454" s="97" t="s">
        <v>155</v>
      </c>
      <c r="E454" s="98">
        <v>7600</v>
      </c>
      <c r="F454" s="99">
        <v>0.00037</v>
      </c>
      <c r="G454" s="99">
        <f>E454*F454</f>
        <v>2.812</v>
      </c>
      <c r="H454" s="99">
        <v>0</v>
      </c>
      <c r="I454" s="164">
        <f>E454*H454</f>
        <v>0</v>
      </c>
      <c r="AU454" s="84">
        <v>1</v>
      </c>
      <c r="AV454" s="84" t="e">
        <f>IF(AU454=1,#REF!,0)</f>
        <v>#REF!</v>
      </c>
      <c r="AW454" s="84">
        <f>IF(AU454=2,#REF!,0)</f>
        <v>0</v>
      </c>
      <c r="AX454" s="84">
        <f>IF(AU454=3,#REF!,0)</f>
        <v>0</v>
      </c>
      <c r="AY454" s="84">
        <f>IF(AU454=4,#REF!,0)</f>
        <v>0</v>
      </c>
      <c r="AZ454" s="84">
        <f>IF(AU454=5,#REF!,0)</f>
        <v>0</v>
      </c>
    </row>
    <row r="455" spans="1:12" ht="12.75">
      <c r="A455" s="173"/>
      <c r="B455" s="100"/>
      <c r="C455" s="154" t="s">
        <v>696</v>
      </c>
      <c r="D455" s="117"/>
      <c r="E455" s="101">
        <v>0</v>
      </c>
      <c r="F455" s="102"/>
      <c r="G455" s="102"/>
      <c r="H455" s="102"/>
      <c r="I455" s="165"/>
      <c r="L455" s="103"/>
    </row>
    <row r="456" spans="1:12" ht="5.25" customHeight="1">
      <c r="A456" s="173"/>
      <c r="B456" s="100"/>
      <c r="C456" s="154"/>
      <c r="D456" s="117"/>
      <c r="E456" s="101">
        <v>0</v>
      </c>
      <c r="F456" s="102"/>
      <c r="G456" s="102"/>
      <c r="H456" s="102"/>
      <c r="I456" s="165"/>
      <c r="L456" s="103"/>
    </row>
    <row r="457" spans="1:12" ht="12.75">
      <c r="A457" s="173"/>
      <c r="B457" s="100"/>
      <c r="C457" s="154" t="s">
        <v>697</v>
      </c>
      <c r="D457" s="117"/>
      <c r="E457" s="101">
        <v>0</v>
      </c>
      <c r="F457" s="102"/>
      <c r="G457" s="102"/>
      <c r="H457" s="102"/>
      <c r="I457" s="165"/>
      <c r="L457" s="103"/>
    </row>
    <row r="458" spans="1:12" ht="12.75">
      <c r="A458" s="173"/>
      <c r="B458" s="100"/>
      <c r="C458" s="154" t="s">
        <v>287</v>
      </c>
      <c r="D458" s="117"/>
      <c r="E458" s="101"/>
      <c r="F458" s="102"/>
      <c r="G458" s="102"/>
      <c r="H458" s="102"/>
      <c r="I458" s="165"/>
      <c r="L458" s="103"/>
    </row>
    <row r="459" spans="1:12" ht="12.75">
      <c r="A459" s="173"/>
      <c r="B459" s="100"/>
      <c r="C459" s="154" t="s">
        <v>288</v>
      </c>
      <c r="D459" s="117"/>
      <c r="E459" s="101"/>
      <c r="F459" s="102"/>
      <c r="G459" s="102"/>
      <c r="H459" s="102"/>
      <c r="I459" s="165"/>
      <c r="L459" s="103"/>
    </row>
    <row r="460" spans="1:12" ht="12.75">
      <c r="A460" s="173"/>
      <c r="B460" s="100"/>
      <c r="C460" s="154" t="s">
        <v>289</v>
      </c>
      <c r="D460" s="117"/>
      <c r="E460" s="101"/>
      <c r="F460" s="102"/>
      <c r="G460" s="102"/>
      <c r="H460" s="102"/>
      <c r="I460" s="165"/>
      <c r="L460" s="103"/>
    </row>
    <row r="461" spans="1:12" ht="12.75">
      <c r="A461" s="173"/>
      <c r="B461" s="100"/>
      <c r="C461" s="154" t="s">
        <v>290</v>
      </c>
      <c r="D461" s="117"/>
      <c r="E461" s="101"/>
      <c r="F461" s="102"/>
      <c r="G461" s="102"/>
      <c r="H461" s="102"/>
      <c r="I461" s="165"/>
      <c r="L461" s="103"/>
    </row>
    <row r="462" spans="1:12" ht="12.75">
      <c r="A462" s="173"/>
      <c r="B462" s="100"/>
      <c r="C462" s="154" t="s">
        <v>291</v>
      </c>
      <c r="D462" s="117"/>
      <c r="E462" s="101"/>
      <c r="F462" s="102"/>
      <c r="G462" s="102"/>
      <c r="H462" s="102"/>
      <c r="I462" s="165"/>
      <c r="L462" s="103"/>
    </row>
    <row r="463" spans="1:52" ht="12.75">
      <c r="A463" s="172" t="s">
        <v>564</v>
      </c>
      <c r="B463" s="159" t="s">
        <v>292</v>
      </c>
      <c r="C463" s="147" t="s">
        <v>293</v>
      </c>
      <c r="D463" s="142" t="s">
        <v>155</v>
      </c>
      <c r="E463" s="98">
        <v>16.5</v>
      </c>
      <c r="F463" s="99">
        <v>0.00074</v>
      </c>
      <c r="G463" s="99">
        <f>E463*F463</f>
        <v>0.01221</v>
      </c>
      <c r="H463" s="99">
        <v>0</v>
      </c>
      <c r="I463" s="164">
        <f>E463*H463</f>
        <v>0</v>
      </c>
      <c r="AU463" s="84">
        <v>1</v>
      </c>
      <c r="AV463" s="84" t="e">
        <f>IF(AU463=1,#REF!,0)</f>
        <v>#REF!</v>
      </c>
      <c r="AW463" s="84">
        <f>IF(AU463=2,#REF!,0)</f>
        <v>0</v>
      </c>
      <c r="AX463" s="84">
        <f>IF(AU463=3,#REF!,0)</f>
        <v>0</v>
      </c>
      <c r="AY463" s="84">
        <f>IF(AU463=4,#REF!,0)</f>
        <v>0</v>
      </c>
      <c r="AZ463" s="84">
        <f>IF(AU463=5,#REF!,0)</f>
        <v>0</v>
      </c>
    </row>
    <row r="464" spans="1:12" ht="12.75">
      <c r="A464" s="173"/>
      <c r="B464" s="160"/>
      <c r="C464" s="154" t="s">
        <v>696</v>
      </c>
      <c r="D464" s="117"/>
      <c r="E464" s="101">
        <v>0</v>
      </c>
      <c r="F464" s="102"/>
      <c r="G464" s="102"/>
      <c r="H464" s="102"/>
      <c r="I464" s="165"/>
      <c r="L464" s="103"/>
    </row>
    <row r="465" spans="1:12" ht="5.25" customHeight="1">
      <c r="A465" s="173"/>
      <c r="B465" s="160"/>
      <c r="C465" s="154"/>
      <c r="D465" s="117"/>
      <c r="E465" s="101">
        <v>0</v>
      </c>
      <c r="F465" s="102"/>
      <c r="G465" s="102"/>
      <c r="H465" s="102"/>
      <c r="I465" s="165"/>
      <c r="L465" s="103"/>
    </row>
    <row r="466" spans="1:12" ht="12.75">
      <c r="A466" s="173"/>
      <c r="B466" s="160"/>
      <c r="C466" s="154" t="s">
        <v>698</v>
      </c>
      <c r="D466" s="117"/>
      <c r="E466" s="101">
        <v>0</v>
      </c>
      <c r="F466" s="102"/>
      <c r="G466" s="102"/>
      <c r="H466" s="102"/>
      <c r="I466" s="165"/>
      <c r="L466" s="103"/>
    </row>
    <row r="467" spans="1:12" ht="12.75">
      <c r="A467" s="173"/>
      <c r="B467" s="160"/>
      <c r="C467" s="154" t="s">
        <v>294</v>
      </c>
      <c r="D467" s="117"/>
      <c r="E467" s="101"/>
      <c r="F467" s="102"/>
      <c r="G467" s="102"/>
      <c r="H467" s="102"/>
      <c r="I467" s="165"/>
      <c r="L467" s="103"/>
    </row>
    <row r="468" spans="1:52" ht="12.75">
      <c r="A468" s="172" t="s">
        <v>565</v>
      </c>
      <c r="B468" s="159" t="s">
        <v>295</v>
      </c>
      <c r="C468" s="147" t="s">
        <v>296</v>
      </c>
      <c r="D468" s="142" t="s">
        <v>155</v>
      </c>
      <c r="E468" s="98">
        <v>7600</v>
      </c>
      <c r="F468" s="99">
        <v>4E-05</v>
      </c>
      <c r="G468" s="99">
        <f>E468*F468</f>
        <v>0.30400000000000005</v>
      </c>
      <c r="H468" s="99">
        <v>0</v>
      </c>
      <c r="I468" s="164">
        <f>E468*H468</f>
        <v>0</v>
      </c>
      <c r="AU468" s="84">
        <v>1</v>
      </c>
      <c r="AV468" s="84" t="e">
        <f>IF(AU468=1,#REF!,0)</f>
        <v>#REF!</v>
      </c>
      <c r="AW468" s="84">
        <f>IF(AU468=2,#REF!,0)</f>
        <v>0</v>
      </c>
      <c r="AX468" s="84">
        <f>IF(AU468=3,#REF!,0)</f>
        <v>0</v>
      </c>
      <c r="AY468" s="84">
        <f>IF(AU468=4,#REF!,0)</f>
        <v>0</v>
      </c>
      <c r="AZ468" s="84">
        <f>IF(AU468=5,#REF!,0)</f>
        <v>0</v>
      </c>
    </row>
    <row r="469" spans="1:12" ht="12.75">
      <c r="A469" s="173"/>
      <c r="B469" s="160"/>
      <c r="C469" s="154" t="s">
        <v>699</v>
      </c>
      <c r="D469" s="117"/>
      <c r="E469" s="101">
        <v>0</v>
      </c>
      <c r="F469" s="102"/>
      <c r="G469" s="102"/>
      <c r="H469" s="102"/>
      <c r="I469" s="165"/>
      <c r="L469" s="103"/>
    </row>
    <row r="470" spans="1:52" ht="12.75">
      <c r="A470" s="172" t="s">
        <v>566</v>
      </c>
      <c r="B470" s="159" t="s">
        <v>297</v>
      </c>
      <c r="C470" s="147" t="s">
        <v>298</v>
      </c>
      <c r="D470" s="142" t="s">
        <v>155</v>
      </c>
      <c r="E470" s="98">
        <v>16.5</v>
      </c>
      <c r="F470" s="99">
        <v>8E-05</v>
      </c>
      <c r="G470" s="99">
        <f>E470*F470</f>
        <v>0.0013200000000000002</v>
      </c>
      <c r="H470" s="99">
        <v>0</v>
      </c>
      <c r="I470" s="164">
        <f>E470*H470</f>
        <v>0</v>
      </c>
      <c r="AU470" s="84">
        <v>1</v>
      </c>
      <c r="AV470" s="84" t="e">
        <f>IF(AU470=1,#REF!,0)</f>
        <v>#REF!</v>
      </c>
      <c r="AW470" s="84">
        <f>IF(AU470=2,#REF!,0)</f>
        <v>0</v>
      </c>
      <c r="AX470" s="84">
        <f>IF(AU470=3,#REF!,0)</f>
        <v>0</v>
      </c>
      <c r="AY470" s="84">
        <f>IF(AU470=4,#REF!,0)</f>
        <v>0</v>
      </c>
      <c r="AZ470" s="84">
        <f>IF(AU470=5,#REF!,0)</f>
        <v>0</v>
      </c>
    </row>
    <row r="471" spans="1:12" ht="12.75">
      <c r="A471" s="173"/>
      <c r="B471" s="160"/>
      <c r="C471" s="154" t="s">
        <v>699</v>
      </c>
      <c r="D471" s="117"/>
      <c r="E471" s="101">
        <v>0</v>
      </c>
      <c r="F471" s="102"/>
      <c r="G471" s="102"/>
      <c r="H471" s="102"/>
      <c r="I471" s="165"/>
      <c r="L471" s="103"/>
    </row>
    <row r="472" spans="1:52" ht="12.75">
      <c r="A472" s="172" t="s">
        <v>567</v>
      </c>
      <c r="B472" s="159" t="s">
        <v>299</v>
      </c>
      <c r="C472" s="147" t="s">
        <v>300</v>
      </c>
      <c r="D472" s="142" t="s">
        <v>155</v>
      </c>
      <c r="E472" s="98">
        <v>7633.5</v>
      </c>
      <c r="F472" s="99">
        <v>0</v>
      </c>
      <c r="G472" s="99">
        <f>E472*F472</f>
        <v>0</v>
      </c>
      <c r="H472" s="99">
        <v>0</v>
      </c>
      <c r="I472" s="164">
        <f>E472*H472</f>
        <v>0</v>
      </c>
      <c r="AU472" s="84">
        <v>1</v>
      </c>
      <c r="AV472" s="84" t="e">
        <f>IF(AU472=1,#REF!,0)</f>
        <v>#REF!</v>
      </c>
      <c r="AW472" s="84">
        <f>IF(AU472=2,#REF!,0)</f>
        <v>0</v>
      </c>
      <c r="AX472" s="84">
        <f>IF(AU472=3,#REF!,0)</f>
        <v>0</v>
      </c>
      <c r="AY472" s="84">
        <f>IF(AU472=4,#REF!,0)</f>
        <v>0</v>
      </c>
      <c r="AZ472" s="84">
        <f>IF(AU472=5,#REF!,0)</f>
        <v>0</v>
      </c>
    </row>
    <row r="473" spans="1:12" ht="12.75">
      <c r="A473" s="173"/>
      <c r="B473" s="160"/>
      <c r="C473" s="154" t="s">
        <v>700</v>
      </c>
      <c r="D473" s="117"/>
      <c r="E473" s="101">
        <v>0</v>
      </c>
      <c r="F473" s="102"/>
      <c r="G473" s="102"/>
      <c r="H473" s="102"/>
      <c r="I473" s="165"/>
      <c r="L473" s="103"/>
    </row>
    <row r="474" spans="1:12" ht="5.25" customHeight="1">
      <c r="A474" s="173"/>
      <c r="B474" s="160"/>
      <c r="C474" s="154"/>
      <c r="D474" s="117"/>
      <c r="E474" s="101">
        <v>0</v>
      </c>
      <c r="F474" s="102"/>
      <c r="G474" s="102"/>
      <c r="H474" s="102"/>
      <c r="I474" s="165"/>
      <c r="L474" s="103"/>
    </row>
    <row r="475" spans="1:12" ht="12.75">
      <c r="A475" s="173"/>
      <c r="B475" s="160"/>
      <c r="C475" s="154" t="s">
        <v>701</v>
      </c>
      <c r="D475" s="117"/>
      <c r="E475" s="101">
        <v>0</v>
      </c>
      <c r="F475" s="102"/>
      <c r="G475" s="102"/>
      <c r="H475" s="102"/>
      <c r="I475" s="165"/>
      <c r="L475" s="103"/>
    </row>
    <row r="476" spans="1:12" ht="12.75">
      <c r="A476" s="173"/>
      <c r="B476" s="160"/>
      <c r="C476" s="154" t="s">
        <v>301</v>
      </c>
      <c r="D476" s="117"/>
      <c r="E476" s="101"/>
      <c r="F476" s="102"/>
      <c r="G476" s="102"/>
      <c r="H476" s="102"/>
      <c r="I476" s="165"/>
      <c r="L476" s="103"/>
    </row>
    <row r="477" spans="1:12" ht="12.75">
      <c r="A477" s="173"/>
      <c r="B477" s="160"/>
      <c r="C477" s="154" t="s">
        <v>288</v>
      </c>
      <c r="D477" s="117"/>
      <c r="E477" s="101"/>
      <c r="F477" s="102"/>
      <c r="G477" s="102"/>
      <c r="H477" s="102"/>
      <c r="I477" s="165"/>
      <c r="L477" s="103"/>
    </row>
    <row r="478" spans="1:12" ht="12.75">
      <c r="A478" s="173"/>
      <c r="B478" s="160"/>
      <c r="C478" s="154" t="s">
        <v>289</v>
      </c>
      <c r="D478" s="117"/>
      <c r="E478" s="101"/>
      <c r="F478" s="102"/>
      <c r="G478" s="102"/>
      <c r="H478" s="102"/>
      <c r="I478" s="165"/>
      <c r="L478" s="103"/>
    </row>
    <row r="479" spans="1:12" ht="12.75">
      <c r="A479" s="173"/>
      <c r="B479" s="160"/>
      <c r="C479" s="154" t="s">
        <v>302</v>
      </c>
      <c r="D479" s="117"/>
      <c r="E479" s="101"/>
      <c r="F479" s="102"/>
      <c r="G479" s="102"/>
      <c r="H479" s="102"/>
      <c r="I479" s="165"/>
      <c r="L479" s="103"/>
    </row>
    <row r="480" spans="1:12" ht="12.75">
      <c r="A480" s="173"/>
      <c r="B480" s="160"/>
      <c r="C480" s="154" t="s">
        <v>291</v>
      </c>
      <c r="D480" s="117"/>
      <c r="E480" s="101"/>
      <c r="F480" s="102"/>
      <c r="G480" s="102"/>
      <c r="H480" s="102"/>
      <c r="I480" s="165"/>
      <c r="L480" s="103"/>
    </row>
    <row r="481" spans="1:12" ht="5.25" customHeight="1">
      <c r="A481" s="173"/>
      <c r="B481" s="160"/>
      <c r="C481" s="154"/>
      <c r="D481" s="117"/>
      <c r="E481" s="101">
        <v>0</v>
      </c>
      <c r="F481" s="102"/>
      <c r="G481" s="102"/>
      <c r="H481" s="102"/>
      <c r="I481" s="165"/>
      <c r="L481" s="103"/>
    </row>
    <row r="482" spans="1:12" ht="12.75">
      <c r="A482" s="173"/>
      <c r="B482" s="160"/>
      <c r="C482" s="154" t="s">
        <v>702</v>
      </c>
      <c r="D482" s="117"/>
      <c r="E482" s="101">
        <v>0</v>
      </c>
      <c r="F482" s="102"/>
      <c r="G482" s="102"/>
      <c r="H482" s="102"/>
      <c r="I482" s="165"/>
      <c r="L482" s="103"/>
    </row>
    <row r="483" spans="1:12" ht="12.75">
      <c r="A483" s="173"/>
      <c r="B483" s="160"/>
      <c r="C483" s="154" t="s">
        <v>303</v>
      </c>
      <c r="D483" s="117"/>
      <c r="E483" s="101"/>
      <c r="F483" s="102"/>
      <c r="G483" s="102"/>
      <c r="H483" s="102"/>
      <c r="I483" s="165"/>
      <c r="L483" s="103"/>
    </row>
    <row r="484" spans="1:52" ht="12.75">
      <c r="A484" s="172" t="s">
        <v>568</v>
      </c>
      <c r="B484" s="159" t="s">
        <v>304</v>
      </c>
      <c r="C484" s="147" t="s">
        <v>305</v>
      </c>
      <c r="D484" s="142" t="s">
        <v>133</v>
      </c>
      <c r="E484" s="98">
        <v>2</v>
      </c>
      <c r="F484" s="99">
        <v>6.43457</v>
      </c>
      <c r="G484" s="99">
        <f>E484*F484</f>
        <v>12.86914</v>
      </c>
      <c r="H484" s="99">
        <v>0</v>
      </c>
      <c r="I484" s="164">
        <f>E484*H484</f>
        <v>0</v>
      </c>
      <c r="AU484" s="84">
        <v>1</v>
      </c>
      <c r="AV484" s="84" t="e">
        <f>IF(AU484=1,#REF!,0)</f>
        <v>#REF!</v>
      </c>
      <c r="AW484" s="84">
        <f>IF(AU484=2,#REF!,0)</f>
        <v>0</v>
      </c>
      <c r="AX484" s="84">
        <f>IF(AU484=3,#REF!,0)</f>
        <v>0</v>
      </c>
      <c r="AY484" s="84">
        <f>IF(AU484=4,#REF!,0)</f>
        <v>0</v>
      </c>
      <c r="AZ484" s="84">
        <f>IF(AU484=5,#REF!,0)</f>
        <v>0</v>
      </c>
    </row>
    <row r="485" spans="1:12" ht="12.75">
      <c r="A485" s="173"/>
      <c r="B485" s="160"/>
      <c r="C485" s="154" t="s">
        <v>633</v>
      </c>
      <c r="D485" s="117"/>
      <c r="E485" s="101">
        <v>0</v>
      </c>
      <c r="F485" s="102"/>
      <c r="G485" s="102"/>
      <c r="H485" s="102"/>
      <c r="I485" s="165"/>
      <c r="L485" s="103"/>
    </row>
    <row r="486" spans="1:12" ht="12.75">
      <c r="A486" s="173"/>
      <c r="B486" s="160"/>
      <c r="C486" s="154" t="s">
        <v>306</v>
      </c>
      <c r="D486" s="117"/>
      <c r="E486" s="101"/>
      <c r="F486" s="102"/>
      <c r="G486" s="102"/>
      <c r="H486" s="102"/>
      <c r="I486" s="165"/>
      <c r="L486" s="103"/>
    </row>
    <row r="487" spans="1:52" ht="12.75">
      <c r="A487" s="172" t="s">
        <v>569</v>
      </c>
      <c r="B487" s="159" t="s">
        <v>307</v>
      </c>
      <c r="C487" s="147" t="s">
        <v>308</v>
      </c>
      <c r="D487" s="142" t="s">
        <v>155</v>
      </c>
      <c r="E487" s="98">
        <v>33.5</v>
      </c>
      <c r="F487" s="99">
        <v>0.04255</v>
      </c>
      <c r="G487" s="99">
        <f>E487*F487</f>
        <v>1.425425</v>
      </c>
      <c r="H487" s="99">
        <v>0</v>
      </c>
      <c r="I487" s="164">
        <f>E487*H487</f>
        <v>0</v>
      </c>
      <c r="AU487" s="84">
        <v>1</v>
      </c>
      <c r="AV487" s="84" t="e">
        <f>IF(AU487=1,#REF!,0)</f>
        <v>#REF!</v>
      </c>
      <c r="AW487" s="84">
        <f>IF(AU487=2,#REF!,0)</f>
        <v>0</v>
      </c>
      <c r="AX487" s="84">
        <f>IF(AU487=3,#REF!,0)</f>
        <v>0</v>
      </c>
      <c r="AY487" s="84">
        <f>IF(AU487=4,#REF!,0)</f>
        <v>0</v>
      </c>
      <c r="AZ487" s="84">
        <f>IF(AU487=5,#REF!,0)</f>
        <v>0</v>
      </c>
    </row>
    <row r="488" spans="1:12" ht="12.75">
      <c r="A488" s="173"/>
      <c r="B488" s="160"/>
      <c r="C488" s="154" t="s">
        <v>703</v>
      </c>
      <c r="D488" s="117"/>
      <c r="E488" s="101">
        <v>0</v>
      </c>
      <c r="F488" s="102"/>
      <c r="G488" s="102"/>
      <c r="H488" s="102"/>
      <c r="I488" s="165"/>
      <c r="L488" s="103"/>
    </row>
    <row r="489" spans="1:12" ht="12.75">
      <c r="A489" s="173"/>
      <c r="B489" s="160"/>
      <c r="C489" s="154" t="s">
        <v>62</v>
      </c>
      <c r="D489" s="117"/>
      <c r="E489" s="101">
        <v>0</v>
      </c>
      <c r="F489" s="102"/>
      <c r="G489" s="102"/>
      <c r="H489" s="102"/>
      <c r="I489" s="165"/>
      <c r="L489" s="103"/>
    </row>
    <row r="490" spans="1:12" ht="12.75">
      <c r="A490" s="173"/>
      <c r="B490" s="160"/>
      <c r="C490" s="154" t="s">
        <v>309</v>
      </c>
      <c r="D490" s="117"/>
      <c r="E490" s="101"/>
      <c r="F490" s="102"/>
      <c r="G490" s="102"/>
      <c r="H490" s="102"/>
      <c r="I490" s="165"/>
      <c r="L490" s="103"/>
    </row>
    <row r="491" spans="1:12" ht="12.75">
      <c r="A491" s="173"/>
      <c r="B491" s="160"/>
      <c r="C491" s="154" t="s">
        <v>189</v>
      </c>
      <c r="D491" s="117"/>
      <c r="E491" s="101"/>
      <c r="F491" s="102"/>
      <c r="G491" s="102"/>
      <c r="H491" s="102"/>
      <c r="I491" s="165"/>
      <c r="L491" s="103"/>
    </row>
    <row r="492" spans="1:12" ht="12.75">
      <c r="A492" s="173"/>
      <c r="B492" s="160"/>
      <c r="C492" s="154" t="s">
        <v>190</v>
      </c>
      <c r="D492" s="117"/>
      <c r="E492" s="101"/>
      <c r="F492" s="102"/>
      <c r="G492" s="102"/>
      <c r="H492" s="102"/>
      <c r="I492" s="165"/>
      <c r="L492" s="103"/>
    </row>
    <row r="493" spans="1:12" ht="12.75">
      <c r="A493" s="173"/>
      <c r="B493" s="160"/>
      <c r="C493" s="154" t="s">
        <v>191</v>
      </c>
      <c r="D493" s="117"/>
      <c r="E493" s="101"/>
      <c r="F493" s="102"/>
      <c r="G493" s="102"/>
      <c r="H493" s="102"/>
      <c r="I493" s="165"/>
      <c r="L493" s="103"/>
    </row>
    <row r="494" spans="1:12" ht="5.25" customHeight="1">
      <c r="A494" s="173"/>
      <c r="B494" s="160"/>
      <c r="C494" s="154"/>
      <c r="D494" s="117"/>
      <c r="E494" s="101">
        <v>0</v>
      </c>
      <c r="F494" s="102"/>
      <c r="G494" s="102"/>
      <c r="H494" s="102"/>
      <c r="I494" s="165"/>
      <c r="L494" s="103"/>
    </row>
    <row r="495" spans="1:12" ht="12.75">
      <c r="A495" s="173"/>
      <c r="B495" s="160"/>
      <c r="C495" s="154" t="s">
        <v>631</v>
      </c>
      <c r="D495" s="117"/>
      <c r="E495" s="101">
        <v>0</v>
      </c>
      <c r="F495" s="102"/>
      <c r="G495" s="102"/>
      <c r="H495" s="102"/>
      <c r="I495" s="165"/>
      <c r="L495" s="103"/>
    </row>
    <row r="496" spans="1:12" ht="12.75">
      <c r="A496" s="173"/>
      <c r="B496" s="160"/>
      <c r="C496" s="154" t="s">
        <v>192</v>
      </c>
      <c r="D496" s="117"/>
      <c r="E496" s="101"/>
      <c r="F496" s="102"/>
      <c r="G496" s="102"/>
      <c r="H496" s="102"/>
      <c r="I496" s="165"/>
      <c r="L496" s="103"/>
    </row>
    <row r="497" spans="1:52" ht="12.75">
      <c r="A497" s="172" t="s">
        <v>570</v>
      </c>
      <c r="B497" s="159" t="s">
        <v>310</v>
      </c>
      <c r="C497" s="147" t="s">
        <v>311</v>
      </c>
      <c r="D497" s="142" t="s">
        <v>155</v>
      </c>
      <c r="E497" s="98">
        <v>33.5</v>
      </c>
      <c r="F497" s="99">
        <v>0</v>
      </c>
      <c r="G497" s="99">
        <f>E497*F497</f>
        <v>0</v>
      </c>
      <c r="H497" s="99">
        <v>0</v>
      </c>
      <c r="I497" s="164">
        <f>E497*H497</f>
        <v>0</v>
      </c>
      <c r="AU497" s="84">
        <v>1</v>
      </c>
      <c r="AV497" s="84" t="e">
        <f>IF(AU497=1,#REF!,0)</f>
        <v>#REF!</v>
      </c>
      <c r="AW497" s="84">
        <f>IF(AU497=2,#REF!,0)</f>
        <v>0</v>
      </c>
      <c r="AX497" s="84">
        <f>IF(AU497=3,#REF!,0)</f>
        <v>0</v>
      </c>
      <c r="AY497" s="84">
        <f>IF(AU497=4,#REF!,0)</f>
        <v>0</v>
      </c>
      <c r="AZ497" s="84">
        <f>IF(AU497=5,#REF!,0)</f>
        <v>0</v>
      </c>
    </row>
    <row r="498" spans="1:12" ht="12.75">
      <c r="A498" s="174"/>
      <c r="B498" s="160"/>
      <c r="C498" s="154" t="s">
        <v>703</v>
      </c>
      <c r="D498" s="117"/>
      <c r="E498" s="101">
        <v>0</v>
      </c>
      <c r="F498" s="102"/>
      <c r="G498" s="102"/>
      <c r="H498" s="102"/>
      <c r="I498" s="165"/>
      <c r="L498" s="103"/>
    </row>
    <row r="499" spans="1:12" ht="12.75">
      <c r="A499" s="174"/>
      <c r="B499" s="160"/>
      <c r="C499" s="154" t="s">
        <v>62</v>
      </c>
      <c r="D499" s="117"/>
      <c r="E499" s="101">
        <v>0</v>
      </c>
      <c r="F499" s="102"/>
      <c r="G499" s="102"/>
      <c r="H499" s="102"/>
      <c r="I499" s="165"/>
      <c r="L499" s="103"/>
    </row>
    <row r="500" spans="1:12" ht="12.75">
      <c r="A500" s="174"/>
      <c r="B500" s="160"/>
      <c r="C500" s="154" t="s">
        <v>309</v>
      </c>
      <c r="D500" s="117"/>
      <c r="E500" s="101"/>
      <c r="F500" s="102"/>
      <c r="G500" s="102"/>
      <c r="H500" s="102"/>
      <c r="I500" s="165"/>
      <c r="L500" s="103"/>
    </row>
    <row r="501" spans="1:12" ht="12.75">
      <c r="A501" s="174"/>
      <c r="B501" s="160"/>
      <c r="C501" s="154" t="s">
        <v>189</v>
      </c>
      <c r="D501" s="117"/>
      <c r="E501" s="101"/>
      <c r="F501" s="102"/>
      <c r="G501" s="102"/>
      <c r="H501" s="102"/>
      <c r="I501" s="165"/>
      <c r="L501" s="103"/>
    </row>
    <row r="502" spans="1:12" ht="12.75">
      <c r="A502" s="174"/>
      <c r="B502" s="160"/>
      <c r="C502" s="154" t="s">
        <v>190</v>
      </c>
      <c r="D502" s="117"/>
      <c r="E502" s="101"/>
      <c r="F502" s="102"/>
      <c r="G502" s="102"/>
      <c r="H502" s="102"/>
      <c r="I502" s="165"/>
      <c r="L502" s="103"/>
    </row>
    <row r="503" spans="1:12" ht="12.75">
      <c r="A503" s="174"/>
      <c r="B503" s="160"/>
      <c r="C503" s="154" t="s">
        <v>191</v>
      </c>
      <c r="D503" s="117"/>
      <c r="E503" s="101"/>
      <c r="F503" s="102"/>
      <c r="G503" s="102"/>
      <c r="H503" s="102"/>
      <c r="I503" s="165"/>
      <c r="L503" s="103"/>
    </row>
    <row r="504" spans="1:12" ht="5.25" customHeight="1">
      <c r="A504" s="174"/>
      <c r="B504" s="160"/>
      <c r="C504" s="154"/>
      <c r="D504" s="117"/>
      <c r="E504" s="101">
        <v>0</v>
      </c>
      <c r="F504" s="102"/>
      <c r="G504" s="102"/>
      <c r="H504" s="102"/>
      <c r="I504" s="165"/>
      <c r="L504" s="103"/>
    </row>
    <row r="505" spans="1:12" ht="12.75">
      <c r="A505" s="174"/>
      <c r="B505" s="160"/>
      <c r="C505" s="154" t="s">
        <v>631</v>
      </c>
      <c r="D505" s="117"/>
      <c r="E505" s="101">
        <v>0</v>
      </c>
      <c r="F505" s="102"/>
      <c r="G505" s="102"/>
      <c r="H505" s="102"/>
      <c r="I505" s="165"/>
      <c r="L505" s="103"/>
    </row>
    <row r="506" spans="1:12" ht="12.75">
      <c r="A506" s="174"/>
      <c r="B506" s="160"/>
      <c r="C506" s="154" t="s">
        <v>192</v>
      </c>
      <c r="D506" s="117"/>
      <c r="E506" s="101"/>
      <c r="F506" s="102"/>
      <c r="G506" s="102"/>
      <c r="H506" s="102"/>
      <c r="I506" s="165"/>
      <c r="L506" s="103"/>
    </row>
    <row r="507" spans="1:52" ht="12.75">
      <c r="A507" s="172" t="s">
        <v>571</v>
      </c>
      <c r="B507" s="159" t="s">
        <v>312</v>
      </c>
      <c r="C507" s="147" t="s">
        <v>313</v>
      </c>
      <c r="D507" s="142" t="s">
        <v>133</v>
      </c>
      <c r="E507" s="98">
        <v>4</v>
      </c>
      <c r="F507" s="99">
        <v>0.006</v>
      </c>
      <c r="G507" s="99">
        <f>E507*F507</f>
        <v>0.024</v>
      </c>
      <c r="H507" s="99">
        <v>0</v>
      </c>
      <c r="I507" s="164">
        <f>E507*H507</f>
        <v>0</v>
      </c>
      <c r="AU507" s="84">
        <v>1</v>
      </c>
      <c r="AV507" s="84" t="e">
        <f>IF(AU507=1,#REF!,0)</f>
        <v>#REF!</v>
      </c>
      <c r="AW507" s="84">
        <f>IF(AU507=2,#REF!,0)</f>
        <v>0</v>
      </c>
      <c r="AX507" s="84">
        <f>IF(AU507=3,#REF!,0)</f>
        <v>0</v>
      </c>
      <c r="AY507" s="84">
        <f>IF(AU507=4,#REF!,0)</f>
        <v>0</v>
      </c>
      <c r="AZ507" s="84">
        <f>IF(AU507=5,#REF!,0)</f>
        <v>0</v>
      </c>
    </row>
    <row r="508" spans="1:12" ht="12.75">
      <c r="A508" s="173"/>
      <c r="B508" s="100"/>
      <c r="C508" s="154" t="s">
        <v>314</v>
      </c>
      <c r="D508" s="117"/>
      <c r="E508" s="101"/>
      <c r="F508" s="102"/>
      <c r="G508" s="102"/>
      <c r="H508" s="102"/>
      <c r="I508" s="165"/>
      <c r="L508" s="103"/>
    </row>
    <row r="509" spans="1:12" ht="12.75">
      <c r="A509" s="173"/>
      <c r="B509" s="100"/>
      <c r="C509" s="154" t="s">
        <v>704</v>
      </c>
      <c r="D509" s="117"/>
      <c r="E509" s="101">
        <v>0</v>
      </c>
      <c r="F509" s="102"/>
      <c r="G509" s="102"/>
      <c r="H509" s="102"/>
      <c r="I509" s="165"/>
      <c r="L509" s="103"/>
    </row>
    <row r="510" spans="1:52" ht="12.75">
      <c r="A510" s="172" t="s">
        <v>572</v>
      </c>
      <c r="B510" s="159" t="s">
        <v>315</v>
      </c>
      <c r="C510" s="147" t="s">
        <v>316</v>
      </c>
      <c r="D510" s="97" t="s">
        <v>133</v>
      </c>
      <c r="E510" s="98">
        <v>2</v>
      </c>
      <c r="F510" s="99">
        <v>0.006</v>
      </c>
      <c r="G510" s="99">
        <f>E510*F510</f>
        <v>0.012</v>
      </c>
      <c r="H510" s="99">
        <v>0</v>
      </c>
      <c r="I510" s="164">
        <f>E510*H510</f>
        <v>0</v>
      </c>
      <c r="AU510" s="84">
        <v>1</v>
      </c>
      <c r="AV510" s="84" t="e">
        <f>IF(AU510=1,#REF!,0)</f>
        <v>#REF!</v>
      </c>
      <c r="AW510" s="84">
        <f>IF(AU510=2,#REF!,0)</f>
        <v>0</v>
      </c>
      <c r="AX510" s="84">
        <f>IF(AU510=3,#REF!,0)</f>
        <v>0</v>
      </c>
      <c r="AY510" s="84">
        <f>IF(AU510=4,#REF!,0)</f>
        <v>0</v>
      </c>
      <c r="AZ510" s="84">
        <f>IF(AU510=5,#REF!,0)</f>
        <v>0</v>
      </c>
    </row>
    <row r="511" spans="1:12" ht="12.75">
      <c r="A511" s="173"/>
      <c r="B511" s="160"/>
      <c r="C511" s="154" t="s">
        <v>695</v>
      </c>
      <c r="D511" s="117"/>
      <c r="E511" s="101">
        <v>0</v>
      </c>
      <c r="F511" s="102"/>
      <c r="G511" s="102"/>
      <c r="H511" s="102"/>
      <c r="I511" s="165"/>
      <c r="L511" s="103"/>
    </row>
    <row r="512" spans="1:52" ht="12.75">
      <c r="A512" s="172" t="s">
        <v>573</v>
      </c>
      <c r="B512" s="159" t="s">
        <v>317</v>
      </c>
      <c r="C512" s="147" t="s">
        <v>318</v>
      </c>
      <c r="D512" s="142" t="s">
        <v>133</v>
      </c>
      <c r="E512" s="98">
        <v>2</v>
      </c>
      <c r="F512" s="99">
        <v>0.0051</v>
      </c>
      <c r="G512" s="99">
        <f>E512*F512</f>
        <v>0.0102</v>
      </c>
      <c r="H512" s="99">
        <v>0</v>
      </c>
      <c r="I512" s="164">
        <f>E512*H512</f>
        <v>0</v>
      </c>
      <c r="AU512" s="84">
        <v>1</v>
      </c>
      <c r="AV512" s="84" t="e">
        <f>IF(AU512=1,#REF!,0)</f>
        <v>#REF!</v>
      </c>
      <c r="AW512" s="84">
        <f>IF(AU512=2,#REF!,0)</f>
        <v>0</v>
      </c>
      <c r="AX512" s="84">
        <f>IF(AU512=3,#REF!,0)</f>
        <v>0</v>
      </c>
      <c r="AY512" s="84">
        <f>IF(AU512=4,#REF!,0)</f>
        <v>0</v>
      </c>
      <c r="AZ512" s="84">
        <f>IF(AU512=5,#REF!,0)</f>
        <v>0</v>
      </c>
    </row>
    <row r="513" spans="1:12" ht="12.75">
      <c r="A513" s="173"/>
      <c r="B513" s="160"/>
      <c r="C513" s="154" t="s">
        <v>695</v>
      </c>
      <c r="D513" s="117"/>
      <c r="E513" s="101">
        <v>0</v>
      </c>
      <c r="F513" s="102"/>
      <c r="G513" s="102"/>
      <c r="H513" s="102"/>
      <c r="I513" s="165"/>
      <c r="L513" s="103"/>
    </row>
    <row r="514" spans="1:52" ht="12.75">
      <c r="A514" s="172" t="s">
        <v>574</v>
      </c>
      <c r="B514" s="159" t="s">
        <v>319</v>
      </c>
      <c r="C514" s="147" t="s">
        <v>320</v>
      </c>
      <c r="D514" s="142" t="s">
        <v>133</v>
      </c>
      <c r="E514" s="98">
        <v>4</v>
      </c>
      <c r="F514" s="99">
        <v>0.0051</v>
      </c>
      <c r="G514" s="99">
        <f>E514*F514</f>
        <v>0.0204</v>
      </c>
      <c r="H514" s="99">
        <v>0</v>
      </c>
      <c r="I514" s="164">
        <f>E514*H514</f>
        <v>0</v>
      </c>
      <c r="AU514" s="84">
        <v>1</v>
      </c>
      <c r="AV514" s="84" t="e">
        <f>IF(AU514=1,#REF!,0)</f>
        <v>#REF!</v>
      </c>
      <c r="AW514" s="84">
        <f>IF(AU514=2,#REF!,0)</f>
        <v>0</v>
      </c>
      <c r="AX514" s="84">
        <f>IF(AU514=3,#REF!,0)</f>
        <v>0</v>
      </c>
      <c r="AY514" s="84">
        <f>IF(AU514=4,#REF!,0)</f>
        <v>0</v>
      </c>
      <c r="AZ514" s="84">
        <f>IF(AU514=5,#REF!,0)</f>
        <v>0</v>
      </c>
    </row>
    <row r="515" spans="1:12" ht="12.75">
      <c r="A515" s="173"/>
      <c r="B515" s="160"/>
      <c r="C515" s="154" t="s">
        <v>695</v>
      </c>
      <c r="D515" s="117"/>
      <c r="E515" s="101">
        <v>0</v>
      </c>
      <c r="F515" s="102"/>
      <c r="G515" s="102"/>
      <c r="H515" s="102"/>
      <c r="I515" s="165"/>
      <c r="L515" s="103"/>
    </row>
    <row r="516" spans="1:52" ht="12.75">
      <c r="A516" s="172" t="s">
        <v>575</v>
      </c>
      <c r="B516" s="159" t="s">
        <v>321</v>
      </c>
      <c r="C516" s="147" t="s">
        <v>322</v>
      </c>
      <c r="D516" s="142" t="s">
        <v>133</v>
      </c>
      <c r="E516" s="98">
        <v>6</v>
      </c>
      <c r="F516" s="99">
        <v>0.0151</v>
      </c>
      <c r="G516" s="99">
        <f>E516*F516</f>
        <v>0.0906</v>
      </c>
      <c r="H516" s="99">
        <v>0</v>
      </c>
      <c r="I516" s="164">
        <f>E516*H516</f>
        <v>0</v>
      </c>
      <c r="AU516" s="84">
        <v>1</v>
      </c>
      <c r="AV516" s="84" t="e">
        <f>IF(AU516=1,#REF!,0)</f>
        <v>#REF!</v>
      </c>
      <c r="AW516" s="84">
        <f>IF(AU516=2,#REF!,0)</f>
        <v>0</v>
      </c>
      <c r="AX516" s="84">
        <f>IF(AU516=3,#REF!,0)</f>
        <v>0</v>
      </c>
      <c r="AY516" s="84">
        <f>IF(AU516=4,#REF!,0)</f>
        <v>0</v>
      </c>
      <c r="AZ516" s="84">
        <f>IF(AU516=5,#REF!,0)</f>
        <v>0</v>
      </c>
    </row>
    <row r="517" spans="1:12" ht="12.75">
      <c r="A517" s="173"/>
      <c r="B517" s="160"/>
      <c r="C517" s="154" t="s">
        <v>695</v>
      </c>
      <c r="D517" s="117"/>
      <c r="E517" s="101">
        <v>0</v>
      </c>
      <c r="F517" s="102"/>
      <c r="G517" s="102"/>
      <c r="H517" s="102"/>
      <c r="I517" s="165"/>
      <c r="L517" s="103"/>
    </row>
    <row r="518" spans="1:52" ht="12.75">
      <c r="A518" s="172" t="s">
        <v>576</v>
      </c>
      <c r="B518" s="159" t="s">
        <v>323</v>
      </c>
      <c r="C518" s="147" t="s">
        <v>324</v>
      </c>
      <c r="D518" s="142" t="s">
        <v>133</v>
      </c>
      <c r="E518" s="98">
        <v>1</v>
      </c>
      <c r="F518" s="99">
        <v>0.008</v>
      </c>
      <c r="G518" s="99">
        <f>E518*F518</f>
        <v>0.008</v>
      </c>
      <c r="H518" s="99">
        <v>0</v>
      </c>
      <c r="I518" s="164">
        <f>E518*H518</f>
        <v>0</v>
      </c>
      <c r="AU518" s="84">
        <v>1</v>
      </c>
      <c r="AV518" s="84" t="e">
        <f>IF(AU518=1,#REF!,0)</f>
        <v>#REF!</v>
      </c>
      <c r="AW518" s="84">
        <f>IF(AU518=2,#REF!,0)</f>
        <v>0</v>
      </c>
      <c r="AX518" s="84">
        <f>IF(AU518=3,#REF!,0)</f>
        <v>0</v>
      </c>
      <c r="AY518" s="84">
        <f>IF(AU518=4,#REF!,0)</f>
        <v>0</v>
      </c>
      <c r="AZ518" s="84">
        <f>IF(AU518=5,#REF!,0)</f>
        <v>0</v>
      </c>
    </row>
    <row r="519" spans="1:12" ht="12.75">
      <c r="A519" s="173"/>
      <c r="B519" s="160"/>
      <c r="C519" s="154" t="s">
        <v>695</v>
      </c>
      <c r="D519" s="117"/>
      <c r="E519" s="101">
        <v>0</v>
      </c>
      <c r="F519" s="102"/>
      <c r="G519" s="102"/>
      <c r="H519" s="102"/>
      <c r="I519" s="165"/>
      <c r="L519" s="103"/>
    </row>
    <row r="520" spans="1:52" ht="12.75">
      <c r="A520" s="172" t="s">
        <v>577</v>
      </c>
      <c r="B520" s="159" t="s">
        <v>325</v>
      </c>
      <c r="C520" s="147" t="s">
        <v>326</v>
      </c>
      <c r="D520" s="142" t="s">
        <v>133</v>
      </c>
      <c r="E520" s="98">
        <v>1</v>
      </c>
      <c r="F520" s="99">
        <v>0.008</v>
      </c>
      <c r="G520" s="99">
        <f>E520*F520</f>
        <v>0.008</v>
      </c>
      <c r="H520" s="99">
        <v>0</v>
      </c>
      <c r="I520" s="164">
        <f>E520*H520</f>
        <v>0</v>
      </c>
      <c r="AU520" s="84">
        <v>1</v>
      </c>
      <c r="AV520" s="84" t="e">
        <f>IF(AU520=1,#REF!,0)</f>
        <v>#REF!</v>
      </c>
      <c r="AW520" s="84">
        <f>IF(AU520=2,#REF!,0)</f>
        <v>0</v>
      </c>
      <c r="AX520" s="84">
        <f>IF(AU520=3,#REF!,0)</f>
        <v>0</v>
      </c>
      <c r="AY520" s="84">
        <f>IF(AU520=4,#REF!,0)</f>
        <v>0</v>
      </c>
      <c r="AZ520" s="84">
        <f>IF(AU520=5,#REF!,0)</f>
        <v>0</v>
      </c>
    </row>
    <row r="521" spans="1:12" ht="12.75">
      <c r="A521" s="173"/>
      <c r="B521" s="160"/>
      <c r="C521" s="154" t="s">
        <v>695</v>
      </c>
      <c r="D521" s="117"/>
      <c r="E521" s="101">
        <v>0</v>
      </c>
      <c r="F521" s="102"/>
      <c r="G521" s="102"/>
      <c r="H521" s="102"/>
      <c r="I521" s="165"/>
      <c r="L521" s="103"/>
    </row>
    <row r="522" spans="1:52" ht="12.75">
      <c r="A522" s="172" t="s">
        <v>578</v>
      </c>
      <c r="B522" s="159" t="s">
        <v>327</v>
      </c>
      <c r="C522" s="147" t="s">
        <v>328</v>
      </c>
      <c r="D522" s="142" t="s">
        <v>133</v>
      </c>
      <c r="E522" s="98">
        <v>18</v>
      </c>
      <c r="F522" s="99">
        <v>0.003</v>
      </c>
      <c r="G522" s="99">
        <f>E522*F522</f>
        <v>0.054</v>
      </c>
      <c r="H522" s="99">
        <v>0</v>
      </c>
      <c r="I522" s="164">
        <f>E522*H522</f>
        <v>0</v>
      </c>
      <c r="AU522" s="84">
        <v>1</v>
      </c>
      <c r="AV522" s="84" t="e">
        <f>IF(AU522=1,#REF!,0)</f>
        <v>#REF!</v>
      </c>
      <c r="AW522" s="84">
        <f>IF(AU522=2,#REF!,0)</f>
        <v>0</v>
      </c>
      <c r="AX522" s="84">
        <f>IF(AU522=3,#REF!,0)</f>
        <v>0</v>
      </c>
      <c r="AY522" s="84">
        <f>IF(AU522=4,#REF!,0)</f>
        <v>0</v>
      </c>
      <c r="AZ522" s="84">
        <f>IF(AU522=5,#REF!,0)</f>
        <v>0</v>
      </c>
    </row>
    <row r="523" spans="1:12" ht="12.75">
      <c r="A523" s="173"/>
      <c r="B523" s="160"/>
      <c r="C523" s="154" t="s">
        <v>695</v>
      </c>
      <c r="D523" s="117"/>
      <c r="E523" s="101">
        <v>0</v>
      </c>
      <c r="F523" s="102"/>
      <c r="G523" s="102"/>
      <c r="H523" s="102"/>
      <c r="I523" s="165"/>
      <c r="L523" s="103"/>
    </row>
    <row r="524" spans="1:52" ht="12.75">
      <c r="A524" s="172" t="s">
        <v>579</v>
      </c>
      <c r="B524" s="159" t="s">
        <v>329</v>
      </c>
      <c r="C524" s="147" t="s">
        <v>330</v>
      </c>
      <c r="D524" s="142" t="s">
        <v>133</v>
      </c>
      <c r="E524" s="98">
        <v>2</v>
      </c>
      <c r="F524" s="99">
        <v>0.007</v>
      </c>
      <c r="G524" s="99">
        <f>E524*F524</f>
        <v>0.014</v>
      </c>
      <c r="H524" s="99">
        <v>0</v>
      </c>
      <c r="I524" s="164">
        <f>E524*H524</f>
        <v>0</v>
      </c>
      <c r="AU524" s="84">
        <v>1</v>
      </c>
      <c r="AV524" s="84" t="e">
        <f>IF(AU524=1,#REF!,0)</f>
        <v>#REF!</v>
      </c>
      <c r="AW524" s="84">
        <f>IF(AU524=2,#REF!,0)</f>
        <v>0</v>
      </c>
      <c r="AX524" s="84">
        <f>IF(AU524=3,#REF!,0)</f>
        <v>0</v>
      </c>
      <c r="AY524" s="84">
        <f>IF(AU524=4,#REF!,0)</f>
        <v>0</v>
      </c>
      <c r="AZ524" s="84">
        <f>IF(AU524=5,#REF!,0)</f>
        <v>0</v>
      </c>
    </row>
    <row r="525" spans="1:12" ht="12.75">
      <c r="A525" s="173"/>
      <c r="B525" s="160"/>
      <c r="C525" s="154" t="s">
        <v>695</v>
      </c>
      <c r="D525" s="117"/>
      <c r="E525" s="101">
        <v>0</v>
      </c>
      <c r="F525" s="102"/>
      <c r="G525" s="102"/>
      <c r="H525" s="102"/>
      <c r="I525" s="165"/>
      <c r="L525" s="103"/>
    </row>
    <row r="526" spans="1:52" ht="12.75">
      <c r="A526" s="172" t="s">
        <v>580</v>
      </c>
      <c r="B526" s="159" t="s">
        <v>331</v>
      </c>
      <c r="C526" s="147" t="s">
        <v>332</v>
      </c>
      <c r="D526" s="142" t="s">
        <v>133</v>
      </c>
      <c r="E526" s="98">
        <v>1</v>
      </c>
      <c r="F526" s="99">
        <v>0.003</v>
      </c>
      <c r="G526" s="99">
        <f>E526*F526</f>
        <v>0.003</v>
      </c>
      <c r="H526" s="99">
        <v>0</v>
      </c>
      <c r="I526" s="164">
        <f>E526*H526</f>
        <v>0</v>
      </c>
      <c r="AU526" s="84">
        <v>1</v>
      </c>
      <c r="AV526" s="84" t="e">
        <f>IF(AU526=1,#REF!,0)</f>
        <v>#REF!</v>
      </c>
      <c r="AW526" s="84">
        <f>IF(AU526=2,#REF!,0)</f>
        <v>0</v>
      </c>
      <c r="AX526" s="84">
        <f>IF(AU526=3,#REF!,0)</f>
        <v>0</v>
      </c>
      <c r="AY526" s="84">
        <f>IF(AU526=4,#REF!,0)</f>
        <v>0</v>
      </c>
      <c r="AZ526" s="84">
        <f>IF(AU526=5,#REF!,0)</f>
        <v>0</v>
      </c>
    </row>
    <row r="527" spans="1:12" ht="12.75">
      <c r="A527" s="173"/>
      <c r="B527" s="160"/>
      <c r="C527" s="154" t="s">
        <v>695</v>
      </c>
      <c r="D527" s="117"/>
      <c r="E527" s="101">
        <v>0</v>
      </c>
      <c r="F527" s="102"/>
      <c r="G527" s="102"/>
      <c r="H527" s="102"/>
      <c r="I527" s="165"/>
      <c r="L527" s="103"/>
    </row>
    <row r="528" spans="1:52" ht="12.75">
      <c r="A528" s="172" t="s">
        <v>581</v>
      </c>
      <c r="B528" s="159" t="s">
        <v>333</v>
      </c>
      <c r="C528" s="147" t="s">
        <v>334</v>
      </c>
      <c r="D528" s="142" t="s">
        <v>133</v>
      </c>
      <c r="E528" s="98">
        <v>1</v>
      </c>
      <c r="F528" s="99">
        <v>0.004</v>
      </c>
      <c r="G528" s="99">
        <f>E528*F528</f>
        <v>0.004</v>
      </c>
      <c r="H528" s="99">
        <v>0</v>
      </c>
      <c r="I528" s="164">
        <f>E528*H528</f>
        <v>0</v>
      </c>
      <c r="AU528" s="84">
        <v>1</v>
      </c>
      <c r="AV528" s="84" t="e">
        <f>IF(AU528=1,#REF!,0)</f>
        <v>#REF!</v>
      </c>
      <c r="AW528" s="84">
        <f>IF(AU528=2,#REF!,0)</f>
        <v>0</v>
      </c>
      <c r="AX528" s="84">
        <f>IF(AU528=3,#REF!,0)</f>
        <v>0</v>
      </c>
      <c r="AY528" s="84">
        <f>IF(AU528=4,#REF!,0)</f>
        <v>0</v>
      </c>
      <c r="AZ528" s="84">
        <f>IF(AU528=5,#REF!,0)</f>
        <v>0</v>
      </c>
    </row>
    <row r="529" spans="1:12" ht="12.75">
      <c r="A529" s="173"/>
      <c r="B529" s="160"/>
      <c r="C529" s="154" t="s">
        <v>695</v>
      </c>
      <c r="D529" s="117"/>
      <c r="E529" s="101">
        <v>0</v>
      </c>
      <c r="F529" s="102"/>
      <c r="G529" s="102"/>
      <c r="H529" s="102"/>
      <c r="I529" s="165"/>
      <c r="L529" s="103"/>
    </row>
    <row r="530" spans="1:52" ht="12.75">
      <c r="A530" s="172" t="s">
        <v>582</v>
      </c>
      <c r="B530" s="159" t="s">
        <v>335</v>
      </c>
      <c r="C530" s="147" t="s">
        <v>336</v>
      </c>
      <c r="D530" s="142" t="s">
        <v>133</v>
      </c>
      <c r="E530" s="98">
        <v>1</v>
      </c>
      <c r="F530" s="99">
        <v>0.003</v>
      </c>
      <c r="G530" s="99">
        <f>E530*F530</f>
        <v>0.003</v>
      </c>
      <c r="H530" s="99">
        <v>0</v>
      </c>
      <c r="I530" s="164">
        <f>E530*H530</f>
        <v>0</v>
      </c>
      <c r="AU530" s="84">
        <v>1</v>
      </c>
      <c r="AV530" s="84" t="e">
        <f>IF(AU530=1,#REF!,0)</f>
        <v>#REF!</v>
      </c>
      <c r="AW530" s="84">
        <f>IF(AU530=2,#REF!,0)</f>
        <v>0</v>
      </c>
      <c r="AX530" s="84">
        <f>IF(AU530=3,#REF!,0)</f>
        <v>0</v>
      </c>
      <c r="AY530" s="84">
        <f>IF(AU530=4,#REF!,0)</f>
        <v>0</v>
      </c>
      <c r="AZ530" s="84">
        <f>IF(AU530=5,#REF!,0)</f>
        <v>0</v>
      </c>
    </row>
    <row r="531" spans="1:12" ht="12.75">
      <c r="A531" s="173"/>
      <c r="B531" s="160"/>
      <c r="C531" s="154" t="s">
        <v>695</v>
      </c>
      <c r="D531" s="117"/>
      <c r="E531" s="101">
        <v>0</v>
      </c>
      <c r="F531" s="102"/>
      <c r="G531" s="102"/>
      <c r="H531" s="102"/>
      <c r="I531" s="165"/>
      <c r="L531" s="103"/>
    </row>
    <row r="532" spans="1:52" ht="12.75">
      <c r="A532" s="172" t="s">
        <v>583</v>
      </c>
      <c r="B532" s="159" t="s">
        <v>337</v>
      </c>
      <c r="C532" s="147" t="s">
        <v>338</v>
      </c>
      <c r="D532" s="142" t="s">
        <v>133</v>
      </c>
      <c r="E532" s="98">
        <v>1</v>
      </c>
      <c r="F532" s="99">
        <v>0.0051</v>
      </c>
      <c r="G532" s="99">
        <f>E532*F532</f>
        <v>0.0051</v>
      </c>
      <c r="H532" s="99">
        <v>0</v>
      </c>
      <c r="I532" s="164">
        <f>E532*H532</f>
        <v>0</v>
      </c>
      <c r="AU532" s="84">
        <v>1</v>
      </c>
      <c r="AV532" s="84" t="e">
        <f>IF(AU532=1,#REF!,0)</f>
        <v>#REF!</v>
      </c>
      <c r="AW532" s="84">
        <f>IF(AU532=2,#REF!,0)</f>
        <v>0</v>
      </c>
      <c r="AX532" s="84">
        <f>IF(AU532=3,#REF!,0)</f>
        <v>0</v>
      </c>
      <c r="AY532" s="84">
        <f>IF(AU532=4,#REF!,0)</f>
        <v>0</v>
      </c>
      <c r="AZ532" s="84">
        <f>IF(AU532=5,#REF!,0)</f>
        <v>0</v>
      </c>
    </row>
    <row r="533" spans="1:12" ht="12.75">
      <c r="A533" s="173"/>
      <c r="B533" s="160"/>
      <c r="C533" s="154" t="s">
        <v>695</v>
      </c>
      <c r="D533" s="117"/>
      <c r="E533" s="101">
        <v>0</v>
      </c>
      <c r="F533" s="102"/>
      <c r="G533" s="102"/>
      <c r="H533" s="102"/>
      <c r="I533" s="165"/>
      <c r="L533" s="103"/>
    </row>
    <row r="534" spans="1:52" ht="12.75">
      <c r="A534" s="172" t="s">
        <v>584</v>
      </c>
      <c r="B534" s="159" t="s">
        <v>339</v>
      </c>
      <c r="C534" s="147" t="s">
        <v>340</v>
      </c>
      <c r="D534" s="142" t="s">
        <v>133</v>
      </c>
      <c r="E534" s="98">
        <v>2</v>
      </c>
      <c r="F534" s="99">
        <v>0.002</v>
      </c>
      <c r="G534" s="99">
        <f>E534*F534</f>
        <v>0.004</v>
      </c>
      <c r="H534" s="99">
        <v>0</v>
      </c>
      <c r="I534" s="164">
        <f>E534*H534</f>
        <v>0</v>
      </c>
      <c r="AU534" s="84">
        <v>1</v>
      </c>
      <c r="AV534" s="84" t="e">
        <f>IF(AU534=1,#REF!,0)</f>
        <v>#REF!</v>
      </c>
      <c r="AW534" s="84">
        <f>IF(AU534=2,#REF!,0)</f>
        <v>0</v>
      </c>
      <c r="AX534" s="84">
        <f>IF(AU534=3,#REF!,0)</f>
        <v>0</v>
      </c>
      <c r="AY534" s="84">
        <f>IF(AU534=4,#REF!,0)</f>
        <v>0</v>
      </c>
      <c r="AZ534" s="84">
        <f>IF(AU534=5,#REF!,0)</f>
        <v>0</v>
      </c>
    </row>
    <row r="535" spans="1:12" ht="12.75">
      <c r="A535" s="173"/>
      <c r="B535" s="160"/>
      <c r="C535" s="154" t="s">
        <v>695</v>
      </c>
      <c r="D535" s="117"/>
      <c r="E535" s="101">
        <v>0</v>
      </c>
      <c r="F535" s="102"/>
      <c r="G535" s="102"/>
      <c r="H535" s="102"/>
      <c r="I535" s="165"/>
      <c r="L535" s="103"/>
    </row>
    <row r="536" spans="1:52" ht="12.75">
      <c r="A536" s="172" t="s">
        <v>585</v>
      </c>
      <c r="B536" s="159" t="s">
        <v>341</v>
      </c>
      <c r="C536" s="147" t="s">
        <v>342</v>
      </c>
      <c r="D536" s="142" t="s">
        <v>133</v>
      </c>
      <c r="E536" s="98">
        <v>1</v>
      </c>
      <c r="F536" s="99">
        <v>0.0051</v>
      </c>
      <c r="G536" s="99">
        <f>E536*F536</f>
        <v>0.0051</v>
      </c>
      <c r="H536" s="99">
        <v>0</v>
      </c>
      <c r="I536" s="164">
        <f>E536*H536</f>
        <v>0</v>
      </c>
      <c r="AU536" s="84">
        <v>1</v>
      </c>
      <c r="AV536" s="84" t="e">
        <f>IF(AU536=1,#REF!,0)</f>
        <v>#REF!</v>
      </c>
      <c r="AW536" s="84">
        <f>IF(AU536=2,#REF!,0)</f>
        <v>0</v>
      </c>
      <c r="AX536" s="84">
        <f>IF(AU536=3,#REF!,0)</f>
        <v>0</v>
      </c>
      <c r="AY536" s="84">
        <f>IF(AU536=4,#REF!,0)</f>
        <v>0</v>
      </c>
      <c r="AZ536" s="84">
        <f>IF(AU536=5,#REF!,0)</f>
        <v>0</v>
      </c>
    </row>
    <row r="537" spans="1:12" ht="12.75">
      <c r="A537" s="173"/>
      <c r="B537" s="160"/>
      <c r="C537" s="154" t="s">
        <v>695</v>
      </c>
      <c r="D537" s="117"/>
      <c r="E537" s="101">
        <v>0</v>
      </c>
      <c r="F537" s="102"/>
      <c r="G537" s="102"/>
      <c r="H537" s="102"/>
      <c r="I537" s="165"/>
      <c r="L537" s="103"/>
    </row>
    <row r="538" spans="1:52" ht="12.75">
      <c r="A538" s="172" t="s">
        <v>586</v>
      </c>
      <c r="B538" s="159" t="s">
        <v>343</v>
      </c>
      <c r="C538" s="147" t="s">
        <v>344</v>
      </c>
      <c r="D538" s="142" t="s">
        <v>133</v>
      </c>
      <c r="E538" s="98">
        <v>4</v>
      </c>
      <c r="F538" s="99">
        <v>0.012</v>
      </c>
      <c r="G538" s="99">
        <f>E538*F538</f>
        <v>0.048</v>
      </c>
      <c r="H538" s="99">
        <v>0</v>
      </c>
      <c r="I538" s="164">
        <f>E538*H538</f>
        <v>0</v>
      </c>
      <c r="AU538" s="84">
        <v>1</v>
      </c>
      <c r="AV538" s="84" t="e">
        <f>IF(AU538=1,#REF!,0)</f>
        <v>#REF!</v>
      </c>
      <c r="AW538" s="84">
        <f>IF(AU538=2,#REF!,0)</f>
        <v>0</v>
      </c>
      <c r="AX538" s="84">
        <f>IF(AU538=3,#REF!,0)</f>
        <v>0</v>
      </c>
      <c r="AY538" s="84">
        <f>IF(AU538=4,#REF!,0)</f>
        <v>0</v>
      </c>
      <c r="AZ538" s="84">
        <f>IF(AU538=5,#REF!,0)</f>
        <v>0</v>
      </c>
    </row>
    <row r="539" spans="1:12" ht="12.75">
      <c r="A539" s="173"/>
      <c r="B539" s="160"/>
      <c r="C539" s="154" t="s">
        <v>695</v>
      </c>
      <c r="D539" s="117"/>
      <c r="E539" s="101">
        <v>0</v>
      </c>
      <c r="F539" s="102"/>
      <c r="G539" s="102"/>
      <c r="H539" s="102"/>
      <c r="I539" s="165"/>
      <c r="L539" s="103"/>
    </row>
    <row r="540" spans="1:52" ht="12.75">
      <c r="A540" s="172" t="s">
        <v>587</v>
      </c>
      <c r="B540" s="159" t="s">
        <v>345</v>
      </c>
      <c r="C540" s="147" t="s">
        <v>346</v>
      </c>
      <c r="D540" s="142" t="s">
        <v>133</v>
      </c>
      <c r="E540" s="98">
        <v>18</v>
      </c>
      <c r="F540" s="99">
        <v>0.018</v>
      </c>
      <c r="G540" s="99">
        <f>E540*F540</f>
        <v>0.32399999999999995</v>
      </c>
      <c r="H540" s="99">
        <v>0</v>
      </c>
      <c r="I540" s="164">
        <f>E540*H540</f>
        <v>0</v>
      </c>
      <c r="AU540" s="84">
        <v>1</v>
      </c>
      <c r="AV540" s="84" t="e">
        <f>IF(AU540=1,#REF!,0)</f>
        <v>#REF!</v>
      </c>
      <c r="AW540" s="84">
        <f>IF(AU540=2,#REF!,0)</f>
        <v>0</v>
      </c>
      <c r="AX540" s="84">
        <f>IF(AU540=3,#REF!,0)</f>
        <v>0</v>
      </c>
      <c r="AY540" s="84">
        <f>IF(AU540=4,#REF!,0)</f>
        <v>0</v>
      </c>
      <c r="AZ540" s="84">
        <f>IF(AU540=5,#REF!,0)</f>
        <v>0</v>
      </c>
    </row>
    <row r="541" spans="1:12" ht="12.75">
      <c r="A541" s="173"/>
      <c r="B541" s="160"/>
      <c r="C541" s="154" t="s">
        <v>695</v>
      </c>
      <c r="D541" s="117"/>
      <c r="E541" s="101">
        <v>0</v>
      </c>
      <c r="F541" s="102"/>
      <c r="G541" s="102"/>
      <c r="H541" s="102"/>
      <c r="I541" s="165"/>
      <c r="L541" s="103"/>
    </row>
    <row r="542" spans="1:52" ht="12.75">
      <c r="A542" s="172" t="s">
        <v>588</v>
      </c>
      <c r="B542" s="159" t="s">
        <v>347</v>
      </c>
      <c r="C542" s="147" t="s">
        <v>348</v>
      </c>
      <c r="D542" s="142" t="s">
        <v>133</v>
      </c>
      <c r="E542" s="98">
        <v>14</v>
      </c>
      <c r="F542" s="99">
        <v>0.025</v>
      </c>
      <c r="G542" s="99">
        <f>E542*F542</f>
        <v>0.35000000000000003</v>
      </c>
      <c r="H542" s="99">
        <v>0</v>
      </c>
      <c r="I542" s="164">
        <f>E542*H542</f>
        <v>0</v>
      </c>
      <c r="AU542" s="84">
        <v>1</v>
      </c>
      <c r="AV542" s="84" t="e">
        <f>IF(AU542=1,#REF!,0)</f>
        <v>#REF!</v>
      </c>
      <c r="AW542" s="84">
        <f>IF(AU542=2,#REF!,0)</f>
        <v>0</v>
      </c>
      <c r="AX542" s="84">
        <f>IF(AU542=3,#REF!,0)</f>
        <v>0</v>
      </c>
      <c r="AY542" s="84">
        <f>IF(AU542=4,#REF!,0)</f>
        <v>0</v>
      </c>
      <c r="AZ542" s="84">
        <f>IF(AU542=5,#REF!,0)</f>
        <v>0</v>
      </c>
    </row>
    <row r="543" spans="1:12" ht="12.75">
      <c r="A543" s="173"/>
      <c r="B543" s="160"/>
      <c r="C543" s="154" t="s">
        <v>695</v>
      </c>
      <c r="D543" s="117"/>
      <c r="E543" s="101">
        <v>0</v>
      </c>
      <c r="F543" s="102"/>
      <c r="G543" s="102"/>
      <c r="H543" s="102"/>
      <c r="I543" s="165"/>
      <c r="L543" s="103"/>
    </row>
    <row r="544" spans="1:52" ht="12.75">
      <c r="A544" s="172" t="s">
        <v>589</v>
      </c>
      <c r="B544" s="159" t="s">
        <v>349</v>
      </c>
      <c r="C544" s="147" t="s">
        <v>350</v>
      </c>
      <c r="D544" s="142" t="s">
        <v>155</v>
      </c>
      <c r="E544" s="98">
        <v>39</v>
      </c>
      <c r="F544" s="99">
        <v>0.0013</v>
      </c>
      <c r="G544" s="99">
        <f>E544*F544</f>
        <v>0.050699999999999995</v>
      </c>
      <c r="H544" s="99">
        <v>0</v>
      </c>
      <c r="I544" s="164">
        <f>E544*H544</f>
        <v>0</v>
      </c>
      <c r="AU544" s="84">
        <v>1</v>
      </c>
      <c r="AV544" s="84" t="e">
        <f>IF(AU544=1,#REF!,0)</f>
        <v>#REF!</v>
      </c>
      <c r="AW544" s="84">
        <f>IF(AU544=2,#REF!,0)</f>
        <v>0</v>
      </c>
      <c r="AX544" s="84">
        <f>IF(AU544=3,#REF!,0)</f>
        <v>0</v>
      </c>
      <c r="AY544" s="84">
        <f>IF(AU544=4,#REF!,0)</f>
        <v>0</v>
      </c>
      <c r="AZ544" s="84">
        <f>IF(AU544=5,#REF!,0)</f>
        <v>0</v>
      </c>
    </row>
    <row r="545" spans="1:12" ht="12.75">
      <c r="A545" s="173"/>
      <c r="B545" s="160"/>
      <c r="C545" s="154" t="s">
        <v>672</v>
      </c>
      <c r="D545" s="117"/>
      <c r="E545" s="101">
        <v>0</v>
      </c>
      <c r="F545" s="102"/>
      <c r="G545" s="102"/>
      <c r="H545" s="102"/>
      <c r="I545" s="165"/>
      <c r="L545" s="103"/>
    </row>
    <row r="546" spans="1:12" ht="12.75">
      <c r="A546" s="173"/>
      <c r="B546" s="160"/>
      <c r="C546" s="154" t="s">
        <v>351</v>
      </c>
      <c r="D546" s="117"/>
      <c r="E546" s="101"/>
      <c r="F546" s="102"/>
      <c r="G546" s="102"/>
      <c r="H546" s="102"/>
      <c r="I546" s="165"/>
      <c r="L546" s="103"/>
    </row>
    <row r="547" spans="1:52" ht="12.75">
      <c r="A547" s="172" t="s">
        <v>554</v>
      </c>
      <c r="B547" s="159" t="s">
        <v>352</v>
      </c>
      <c r="C547" s="147" t="s">
        <v>353</v>
      </c>
      <c r="D547" s="142" t="s">
        <v>133</v>
      </c>
      <c r="E547" s="98">
        <v>13</v>
      </c>
      <c r="F547" s="99">
        <v>0.00126</v>
      </c>
      <c r="G547" s="99">
        <f>E547*F547</f>
        <v>0.016380000000000002</v>
      </c>
      <c r="H547" s="99">
        <v>0</v>
      </c>
      <c r="I547" s="164">
        <f>E547*H547</f>
        <v>0</v>
      </c>
      <c r="AU547" s="84">
        <v>1</v>
      </c>
      <c r="AV547" s="84" t="e">
        <f>IF(AU547=1,#REF!,0)</f>
        <v>#REF!</v>
      </c>
      <c r="AW547" s="84">
        <f>IF(AU547=2,#REF!,0)</f>
        <v>0</v>
      </c>
      <c r="AX547" s="84">
        <f>IF(AU547=3,#REF!,0)</f>
        <v>0</v>
      </c>
      <c r="AY547" s="84">
        <f>IF(AU547=4,#REF!,0)</f>
        <v>0</v>
      </c>
      <c r="AZ547" s="84">
        <f>IF(AU547=5,#REF!,0)</f>
        <v>0</v>
      </c>
    </row>
    <row r="548" spans="1:12" ht="12.75">
      <c r="A548" s="173"/>
      <c r="B548" s="160"/>
      <c r="C548" s="154" t="s">
        <v>705</v>
      </c>
      <c r="D548" s="117"/>
      <c r="E548" s="101">
        <v>0</v>
      </c>
      <c r="F548" s="102"/>
      <c r="G548" s="102"/>
      <c r="H548" s="102"/>
      <c r="I548" s="165"/>
      <c r="L548" s="103"/>
    </row>
    <row r="549" spans="1:52" ht="12.75">
      <c r="A549" s="172" t="s">
        <v>590</v>
      </c>
      <c r="B549" s="159" t="s">
        <v>354</v>
      </c>
      <c r="C549" s="147" t="s">
        <v>355</v>
      </c>
      <c r="D549" s="142" t="s">
        <v>133</v>
      </c>
      <c r="E549" s="98">
        <v>13</v>
      </c>
      <c r="F549" s="99">
        <v>0.00126</v>
      </c>
      <c r="G549" s="99">
        <f>E549*F549</f>
        <v>0.016380000000000002</v>
      </c>
      <c r="H549" s="99">
        <v>0</v>
      </c>
      <c r="I549" s="164">
        <f>E549*H549</f>
        <v>0</v>
      </c>
      <c r="AU549" s="84">
        <v>1</v>
      </c>
      <c r="AV549" s="84" t="e">
        <f>IF(AU549=1,#REF!,0)</f>
        <v>#REF!</v>
      </c>
      <c r="AW549" s="84">
        <f>IF(AU549=2,#REF!,0)</f>
        <v>0</v>
      </c>
      <c r="AX549" s="84">
        <f>IF(AU549=3,#REF!,0)</f>
        <v>0</v>
      </c>
      <c r="AY549" s="84">
        <f>IF(AU549=4,#REF!,0)</f>
        <v>0</v>
      </c>
      <c r="AZ549" s="84">
        <f>IF(AU549=5,#REF!,0)</f>
        <v>0</v>
      </c>
    </row>
    <row r="550" spans="1:12" ht="12.75">
      <c r="A550" s="173"/>
      <c r="B550" s="160"/>
      <c r="C550" s="154" t="s">
        <v>705</v>
      </c>
      <c r="D550" s="117"/>
      <c r="E550" s="101">
        <v>0</v>
      </c>
      <c r="F550" s="102"/>
      <c r="G550" s="102"/>
      <c r="H550" s="102"/>
      <c r="I550" s="165"/>
      <c r="L550" s="103"/>
    </row>
    <row r="551" spans="1:52" ht="12.75">
      <c r="A551" s="172" t="s">
        <v>591</v>
      </c>
      <c r="B551" s="159" t="s">
        <v>356</v>
      </c>
      <c r="C551" s="147" t="s">
        <v>357</v>
      </c>
      <c r="D551" s="142" t="s">
        <v>133</v>
      </c>
      <c r="E551" s="98">
        <v>13</v>
      </c>
      <c r="F551" s="99">
        <v>0.00126</v>
      </c>
      <c r="G551" s="99">
        <f>E551*F551</f>
        <v>0.016380000000000002</v>
      </c>
      <c r="H551" s="99">
        <v>0</v>
      </c>
      <c r="I551" s="164">
        <f>E551*H551</f>
        <v>0</v>
      </c>
      <c r="AU551" s="84">
        <v>1</v>
      </c>
      <c r="AV551" s="84" t="e">
        <f>IF(AU551=1,#REF!,0)</f>
        <v>#REF!</v>
      </c>
      <c r="AW551" s="84">
        <f>IF(AU551=2,#REF!,0)</f>
        <v>0</v>
      </c>
      <c r="AX551" s="84">
        <f>IF(AU551=3,#REF!,0)</f>
        <v>0</v>
      </c>
      <c r="AY551" s="84">
        <f>IF(AU551=4,#REF!,0)</f>
        <v>0</v>
      </c>
      <c r="AZ551" s="84">
        <f>IF(AU551=5,#REF!,0)</f>
        <v>0</v>
      </c>
    </row>
    <row r="552" spans="1:12" ht="12.75">
      <c r="A552" s="173"/>
      <c r="B552" s="160"/>
      <c r="C552" s="154" t="s">
        <v>705</v>
      </c>
      <c r="D552" s="117"/>
      <c r="E552" s="101">
        <v>0</v>
      </c>
      <c r="F552" s="102"/>
      <c r="G552" s="102"/>
      <c r="H552" s="102"/>
      <c r="I552" s="165"/>
      <c r="L552" s="103"/>
    </row>
    <row r="553" spans="1:52" ht="25.5">
      <c r="A553" s="178" t="s">
        <v>592</v>
      </c>
      <c r="B553" s="161" t="s">
        <v>358</v>
      </c>
      <c r="C553" s="153" t="s">
        <v>359</v>
      </c>
      <c r="D553" s="144" t="s">
        <v>360</v>
      </c>
      <c r="E553" s="137">
        <v>41</v>
      </c>
      <c r="F553" s="138">
        <v>0.0001</v>
      </c>
      <c r="G553" s="138">
        <f>E553*F553</f>
        <v>0.0041</v>
      </c>
      <c r="H553" s="138">
        <v>0</v>
      </c>
      <c r="I553" s="169">
        <f>E553*H553</f>
        <v>0</v>
      </c>
      <c r="AU553" s="84">
        <v>1</v>
      </c>
      <c r="AV553" s="84" t="e">
        <f>IF(AU553=1,#REF!,0)</f>
        <v>#REF!</v>
      </c>
      <c r="AW553" s="84">
        <f>IF(AU553=2,#REF!,0)</f>
        <v>0</v>
      </c>
      <c r="AX553" s="84">
        <f>IF(AU553=3,#REF!,0)</f>
        <v>0</v>
      </c>
      <c r="AY553" s="84">
        <f>IF(AU553=4,#REF!,0)</f>
        <v>0</v>
      </c>
      <c r="AZ553" s="84">
        <f>IF(AU553=5,#REF!,0)</f>
        <v>0</v>
      </c>
    </row>
    <row r="554" spans="1:12" ht="12.75">
      <c r="A554" s="173"/>
      <c r="B554" s="160"/>
      <c r="C554" s="154" t="s">
        <v>706</v>
      </c>
      <c r="D554" s="117"/>
      <c r="E554" s="101">
        <v>0</v>
      </c>
      <c r="F554" s="102"/>
      <c r="G554" s="102"/>
      <c r="H554" s="102"/>
      <c r="I554" s="165"/>
      <c r="L554" s="103"/>
    </row>
    <row r="555" spans="1:12" ht="12.75">
      <c r="A555" s="173"/>
      <c r="B555" s="160"/>
      <c r="C555" s="154" t="s">
        <v>361</v>
      </c>
      <c r="D555" s="117"/>
      <c r="E555" s="101"/>
      <c r="F555" s="102"/>
      <c r="G555" s="102"/>
      <c r="H555" s="102"/>
      <c r="I555" s="165"/>
      <c r="L555" s="103"/>
    </row>
    <row r="556" spans="1:12" ht="12.75">
      <c r="A556" s="173"/>
      <c r="B556" s="160"/>
      <c r="C556" s="154" t="s">
        <v>362</v>
      </c>
      <c r="D556" s="117"/>
      <c r="E556" s="101"/>
      <c r="F556" s="102"/>
      <c r="G556" s="102"/>
      <c r="H556" s="102"/>
      <c r="I556" s="165"/>
      <c r="L556" s="103"/>
    </row>
    <row r="557" spans="1:12" ht="12.75">
      <c r="A557" s="173"/>
      <c r="B557" s="160"/>
      <c r="C557" s="154" t="s">
        <v>363</v>
      </c>
      <c r="D557" s="117"/>
      <c r="E557" s="101"/>
      <c r="F557" s="102"/>
      <c r="G557" s="102"/>
      <c r="H557" s="102"/>
      <c r="I557" s="165"/>
      <c r="L557" s="103"/>
    </row>
    <row r="558" spans="1:52" ht="12.75">
      <c r="A558" s="172" t="s">
        <v>593</v>
      </c>
      <c r="B558" s="159" t="s">
        <v>364</v>
      </c>
      <c r="C558" s="147" t="s">
        <v>365</v>
      </c>
      <c r="D558" s="142" t="s">
        <v>133</v>
      </c>
      <c r="E558" s="98">
        <v>188</v>
      </c>
      <c r="F558" s="99">
        <v>0.0022</v>
      </c>
      <c r="G558" s="99">
        <f>E558*F558</f>
        <v>0.4136</v>
      </c>
      <c r="H558" s="99">
        <v>0</v>
      </c>
      <c r="I558" s="164">
        <f>E558*H558</f>
        <v>0</v>
      </c>
      <c r="AU558" s="84">
        <v>1</v>
      </c>
      <c r="AV558" s="84" t="e">
        <f>IF(AU558=1,#REF!,0)</f>
        <v>#REF!</v>
      </c>
      <c r="AW558" s="84">
        <f>IF(AU558=2,#REF!,0)</f>
        <v>0</v>
      </c>
      <c r="AX558" s="84">
        <f>IF(AU558=3,#REF!,0)</f>
        <v>0</v>
      </c>
      <c r="AY558" s="84">
        <f>IF(AU558=4,#REF!,0)</f>
        <v>0</v>
      </c>
      <c r="AZ558" s="84">
        <f>IF(AU558=5,#REF!,0)</f>
        <v>0</v>
      </c>
    </row>
    <row r="559" spans="1:12" ht="12.75">
      <c r="A559" s="174"/>
      <c r="B559" s="100"/>
      <c r="C559" s="154" t="s">
        <v>650</v>
      </c>
      <c r="D559" s="117"/>
      <c r="E559" s="101">
        <v>0</v>
      </c>
      <c r="F559" s="102"/>
      <c r="G559" s="102"/>
      <c r="H559" s="102"/>
      <c r="I559" s="165"/>
      <c r="L559" s="103"/>
    </row>
    <row r="560" spans="1:12" ht="6.75" customHeight="1">
      <c r="A560" s="174"/>
      <c r="B560" s="100"/>
      <c r="C560" s="155"/>
      <c r="D560" s="117"/>
      <c r="E560" s="101"/>
      <c r="F560" s="102"/>
      <c r="G560" s="102"/>
      <c r="H560" s="102"/>
      <c r="I560" s="165"/>
      <c r="L560" s="103"/>
    </row>
    <row r="561" spans="1:52" ht="18.75" customHeight="1" thickBot="1">
      <c r="A561" s="175"/>
      <c r="B561" s="157" t="s">
        <v>60</v>
      </c>
      <c r="C561" s="149" t="str">
        <f>CONCATENATE(B333," ",C333)</f>
        <v>91. Doplňující práce na komunikaci</v>
      </c>
      <c r="D561" s="128"/>
      <c r="E561" s="129"/>
      <c r="F561" s="130"/>
      <c r="G561" s="131">
        <f>SUM(G333:G559)</f>
        <v>60.929035000000006</v>
      </c>
      <c r="H561" s="130"/>
      <c r="I561" s="166">
        <f>SUM(I333:I559)</f>
        <v>-2.8499999999999996</v>
      </c>
      <c r="AV561" s="104" t="e">
        <f>SUM(AV333:AV559)</f>
        <v>#REF!</v>
      </c>
      <c r="AW561" s="104">
        <f>SUM(AW333:AW559)</f>
        <v>0</v>
      </c>
      <c r="AX561" s="104">
        <f>SUM(AX333:AX559)</f>
        <v>0</v>
      </c>
      <c r="AY561" s="104">
        <f>SUM(AY333:AY559)</f>
        <v>0</v>
      </c>
      <c r="AZ561" s="104">
        <f>SUM(AZ333:AZ559)</f>
        <v>0</v>
      </c>
    </row>
    <row r="562" spans="1:52" ht="12.75">
      <c r="A562" s="176"/>
      <c r="B562" s="118"/>
      <c r="C562" s="150"/>
      <c r="D562" s="95"/>
      <c r="E562" s="119"/>
      <c r="F562" s="132"/>
      <c r="G562" s="133"/>
      <c r="H562" s="132"/>
      <c r="I562" s="167"/>
      <c r="AV562" s="104"/>
      <c r="AW562" s="104"/>
      <c r="AX562" s="104"/>
      <c r="AY562" s="104"/>
      <c r="AZ562" s="104"/>
    </row>
    <row r="563" spans="1:9" ht="18.75" customHeight="1">
      <c r="A563" s="177" t="s">
        <v>57</v>
      </c>
      <c r="B563" s="158" t="s">
        <v>591</v>
      </c>
      <c r="C563" s="151" t="s">
        <v>628</v>
      </c>
      <c r="D563" s="139"/>
      <c r="E563" s="140"/>
      <c r="F563" s="141"/>
      <c r="G563" s="141"/>
      <c r="H563" s="141"/>
      <c r="I563" s="168"/>
    </row>
    <row r="564" spans="1:9" ht="6.75" customHeight="1">
      <c r="A564" s="171"/>
      <c r="B564" s="94"/>
      <c r="C564" s="146"/>
      <c r="D564" s="95"/>
      <c r="E564" s="96"/>
      <c r="F564" s="116"/>
      <c r="G564" s="116"/>
      <c r="H564" s="116"/>
      <c r="I564" s="163"/>
    </row>
    <row r="565" spans="1:52" ht="12.75">
      <c r="A565" s="172" t="s">
        <v>594</v>
      </c>
      <c r="B565" s="159" t="s">
        <v>366</v>
      </c>
      <c r="C565" s="147" t="s">
        <v>367</v>
      </c>
      <c r="D565" s="97" t="s">
        <v>155</v>
      </c>
      <c r="E565" s="98">
        <v>3650</v>
      </c>
      <c r="F565" s="99">
        <v>0</v>
      </c>
      <c r="G565" s="99">
        <f>E565*F565</f>
        <v>0</v>
      </c>
      <c r="H565" s="99">
        <v>0</v>
      </c>
      <c r="I565" s="164">
        <f>E565*H565</f>
        <v>0</v>
      </c>
      <c r="AU565" s="84">
        <v>1</v>
      </c>
      <c r="AV565" s="84" t="e">
        <f>IF(AU565=1,#REF!,0)</f>
        <v>#REF!</v>
      </c>
      <c r="AW565" s="84">
        <f>IF(AU565=2,#REF!,0)</f>
        <v>0</v>
      </c>
      <c r="AX565" s="84">
        <f>IF(AU565=3,#REF!,0)</f>
        <v>0</v>
      </c>
      <c r="AY565" s="84">
        <f>IF(AU565=4,#REF!,0)</f>
        <v>0</v>
      </c>
      <c r="AZ565" s="84">
        <f>IF(AU565=5,#REF!,0)</f>
        <v>0</v>
      </c>
    </row>
    <row r="566" spans="1:12" ht="12.75">
      <c r="A566" s="173"/>
      <c r="B566" s="160"/>
      <c r="C566" s="154" t="s">
        <v>707</v>
      </c>
      <c r="D566" s="117"/>
      <c r="E566" s="101">
        <v>0</v>
      </c>
      <c r="F566" s="102"/>
      <c r="G566" s="102"/>
      <c r="H566" s="102"/>
      <c r="I566" s="165"/>
      <c r="L566" s="103"/>
    </row>
    <row r="567" spans="1:12" ht="12.75">
      <c r="A567" s="173"/>
      <c r="B567" s="160"/>
      <c r="C567" s="154" t="s">
        <v>368</v>
      </c>
      <c r="D567" s="117"/>
      <c r="E567" s="101"/>
      <c r="F567" s="102"/>
      <c r="G567" s="102"/>
      <c r="H567" s="102"/>
      <c r="I567" s="165"/>
      <c r="L567" s="103"/>
    </row>
    <row r="568" spans="1:52" ht="14.25">
      <c r="A568" s="172" t="s">
        <v>595</v>
      </c>
      <c r="B568" s="159" t="s">
        <v>369</v>
      </c>
      <c r="C568" s="147" t="s">
        <v>370</v>
      </c>
      <c r="D568" s="142" t="s">
        <v>722</v>
      </c>
      <c r="E568" s="98">
        <v>37808</v>
      </c>
      <c r="F568" s="99">
        <v>0</v>
      </c>
      <c r="G568" s="99">
        <f>E568*F568</f>
        <v>0</v>
      </c>
      <c r="H568" s="99">
        <v>0</v>
      </c>
      <c r="I568" s="164">
        <f>E568*H568</f>
        <v>0</v>
      </c>
      <c r="AU568" s="84">
        <v>1</v>
      </c>
      <c r="AV568" s="84" t="e">
        <f>IF(AU568=1,#REF!,0)</f>
        <v>#REF!</v>
      </c>
      <c r="AW568" s="84">
        <f>IF(AU568=2,#REF!,0)</f>
        <v>0</v>
      </c>
      <c r="AX568" s="84">
        <f>IF(AU568=3,#REF!,0)</f>
        <v>0</v>
      </c>
      <c r="AY568" s="84">
        <f>IF(AU568=4,#REF!,0)</f>
        <v>0</v>
      </c>
      <c r="AZ568" s="84">
        <f>IF(AU568=5,#REF!,0)</f>
        <v>0</v>
      </c>
    </row>
    <row r="569" spans="1:12" ht="12.75">
      <c r="A569" s="173"/>
      <c r="B569" s="160"/>
      <c r="C569" s="154" t="s">
        <v>708</v>
      </c>
      <c r="D569" s="117"/>
      <c r="E569" s="101">
        <v>0</v>
      </c>
      <c r="F569" s="102"/>
      <c r="G569" s="102"/>
      <c r="H569" s="102"/>
      <c r="I569" s="165"/>
      <c r="L569" s="103"/>
    </row>
    <row r="570" spans="1:12" ht="12.75">
      <c r="A570" s="173"/>
      <c r="B570" s="160"/>
      <c r="C570" s="154" t="s">
        <v>62</v>
      </c>
      <c r="D570" s="117"/>
      <c r="E570" s="101">
        <v>0</v>
      </c>
      <c r="F570" s="102"/>
      <c r="G570" s="102"/>
      <c r="H570" s="102"/>
      <c r="I570" s="165"/>
      <c r="L570" s="103"/>
    </row>
    <row r="571" spans="1:12" ht="12.75">
      <c r="A571" s="173"/>
      <c r="B571" s="160"/>
      <c r="C571" s="154" t="s">
        <v>371</v>
      </c>
      <c r="D571" s="117"/>
      <c r="E571" s="101"/>
      <c r="F571" s="102"/>
      <c r="G571" s="102"/>
      <c r="H571" s="102"/>
      <c r="I571" s="165"/>
      <c r="L571" s="103"/>
    </row>
    <row r="572" spans="1:12" ht="12.75">
      <c r="A572" s="173"/>
      <c r="B572" s="160"/>
      <c r="C572" s="154" t="s">
        <v>372</v>
      </c>
      <c r="D572" s="117"/>
      <c r="E572" s="101"/>
      <c r="F572" s="102"/>
      <c r="G572" s="102"/>
      <c r="H572" s="102"/>
      <c r="I572" s="165"/>
      <c r="L572" s="103"/>
    </row>
    <row r="573" spans="1:12" ht="12.75">
      <c r="A573" s="173"/>
      <c r="B573" s="160"/>
      <c r="C573" s="154" t="s">
        <v>373</v>
      </c>
      <c r="D573" s="117"/>
      <c r="E573" s="101"/>
      <c r="F573" s="102"/>
      <c r="G573" s="102"/>
      <c r="H573" s="102"/>
      <c r="I573" s="165"/>
      <c r="L573" s="103"/>
    </row>
    <row r="574" spans="1:12" ht="12.75">
      <c r="A574" s="173"/>
      <c r="B574" s="160"/>
      <c r="C574" s="154" t="s">
        <v>374</v>
      </c>
      <c r="D574" s="117"/>
      <c r="E574" s="101"/>
      <c r="F574" s="102"/>
      <c r="G574" s="102"/>
      <c r="H574" s="102"/>
      <c r="I574" s="165"/>
      <c r="L574" s="103"/>
    </row>
    <row r="575" spans="1:12" ht="12.75">
      <c r="A575" s="173"/>
      <c r="B575" s="160"/>
      <c r="C575" s="154" t="s">
        <v>375</v>
      </c>
      <c r="D575" s="117"/>
      <c r="E575" s="101"/>
      <c r="F575" s="102"/>
      <c r="G575" s="102"/>
      <c r="H575" s="102"/>
      <c r="I575" s="165"/>
      <c r="L575" s="103"/>
    </row>
    <row r="576" spans="1:12" ht="12.75">
      <c r="A576" s="173"/>
      <c r="B576" s="160"/>
      <c r="C576" s="154" t="s">
        <v>376</v>
      </c>
      <c r="D576" s="117"/>
      <c r="E576" s="101"/>
      <c r="F576" s="102"/>
      <c r="G576" s="102"/>
      <c r="H576" s="102"/>
      <c r="I576" s="165"/>
      <c r="L576" s="103"/>
    </row>
    <row r="577" spans="1:12" ht="5.25" customHeight="1">
      <c r="A577" s="173"/>
      <c r="B577" s="160"/>
      <c r="C577" s="154"/>
      <c r="D577" s="117"/>
      <c r="E577" s="101">
        <v>0</v>
      </c>
      <c r="F577" s="102"/>
      <c r="G577" s="102"/>
      <c r="H577" s="102"/>
      <c r="I577" s="165"/>
      <c r="L577" s="103"/>
    </row>
    <row r="578" spans="1:12" ht="12.75">
      <c r="A578" s="173"/>
      <c r="B578" s="160"/>
      <c r="C578" s="154" t="s">
        <v>631</v>
      </c>
      <c r="D578" s="117"/>
      <c r="E578" s="101">
        <v>0</v>
      </c>
      <c r="F578" s="102"/>
      <c r="G578" s="102"/>
      <c r="H578" s="102"/>
      <c r="I578" s="165"/>
      <c r="L578" s="103"/>
    </row>
    <row r="579" spans="1:12" ht="12.75">
      <c r="A579" s="173"/>
      <c r="B579" s="160"/>
      <c r="C579" s="154" t="s">
        <v>377</v>
      </c>
      <c r="D579" s="117"/>
      <c r="E579" s="101"/>
      <c r="F579" s="102"/>
      <c r="G579" s="102"/>
      <c r="H579" s="102"/>
      <c r="I579" s="165"/>
      <c r="L579" s="103"/>
    </row>
    <row r="580" spans="1:12" ht="5.25" customHeight="1">
      <c r="A580" s="173"/>
      <c r="B580" s="160"/>
      <c r="C580" s="154"/>
      <c r="D580" s="117"/>
      <c r="E580" s="101">
        <v>0</v>
      </c>
      <c r="F580" s="102"/>
      <c r="G580" s="102"/>
      <c r="H580" s="102"/>
      <c r="I580" s="165"/>
      <c r="L580" s="103"/>
    </row>
    <row r="581" spans="1:12" ht="12.75">
      <c r="A581" s="173"/>
      <c r="B581" s="160"/>
      <c r="C581" s="154" t="s">
        <v>632</v>
      </c>
      <c r="D581" s="117"/>
      <c r="E581" s="101">
        <v>0</v>
      </c>
      <c r="F581" s="102"/>
      <c r="G581" s="102"/>
      <c r="H581" s="102"/>
      <c r="I581" s="165"/>
      <c r="L581" s="103"/>
    </row>
    <row r="582" spans="1:12" ht="12.75">
      <c r="A582" s="173"/>
      <c r="B582" s="160"/>
      <c r="C582" s="154" t="s">
        <v>72</v>
      </c>
      <c r="D582" s="117"/>
      <c r="E582" s="101"/>
      <c r="F582" s="102"/>
      <c r="G582" s="102"/>
      <c r="H582" s="102"/>
      <c r="I582" s="165"/>
      <c r="L582" s="103"/>
    </row>
    <row r="583" spans="1:12" ht="12.75">
      <c r="A583" s="173"/>
      <c r="B583" s="160"/>
      <c r="C583" s="154" t="s">
        <v>73</v>
      </c>
      <c r="D583" s="117"/>
      <c r="E583" s="101"/>
      <c r="F583" s="102"/>
      <c r="G583" s="102"/>
      <c r="H583" s="102"/>
      <c r="I583" s="165"/>
      <c r="L583" s="103"/>
    </row>
    <row r="584" spans="1:12" ht="12.75">
      <c r="A584" s="173"/>
      <c r="B584" s="160"/>
      <c r="C584" s="154" t="s">
        <v>74</v>
      </c>
      <c r="D584" s="117"/>
      <c r="E584" s="101"/>
      <c r="F584" s="102"/>
      <c r="G584" s="102"/>
      <c r="H584" s="102"/>
      <c r="I584" s="165"/>
      <c r="L584" s="103"/>
    </row>
    <row r="585" spans="1:52" ht="14.25">
      <c r="A585" s="172" t="s">
        <v>596</v>
      </c>
      <c r="B585" s="159" t="s">
        <v>378</v>
      </c>
      <c r="C585" s="147" t="s">
        <v>379</v>
      </c>
      <c r="D585" s="142" t="s">
        <v>722</v>
      </c>
      <c r="E585" s="98">
        <v>3666.5</v>
      </c>
      <c r="F585" s="99">
        <v>0</v>
      </c>
      <c r="G585" s="99">
        <f>E585*F585</f>
        <v>0</v>
      </c>
      <c r="H585" s="99">
        <v>-0.126</v>
      </c>
      <c r="I585" s="164">
        <f>E585*H585</f>
        <v>-461.979</v>
      </c>
      <c r="AU585" s="84">
        <v>1</v>
      </c>
      <c r="AV585" s="84" t="e">
        <f>IF(AU585=1,#REF!,0)</f>
        <v>#REF!</v>
      </c>
      <c r="AW585" s="84">
        <f>IF(AU585=2,#REF!,0)</f>
        <v>0</v>
      </c>
      <c r="AX585" s="84">
        <f>IF(AU585=3,#REF!,0)</f>
        <v>0</v>
      </c>
      <c r="AY585" s="84">
        <f>IF(AU585=4,#REF!,0)</f>
        <v>0</v>
      </c>
      <c r="AZ585" s="84">
        <f>IF(AU585=5,#REF!,0)</f>
        <v>0</v>
      </c>
    </row>
    <row r="586" spans="1:12" ht="12.75">
      <c r="A586" s="174"/>
      <c r="B586" s="100"/>
      <c r="C586" s="154" t="s">
        <v>709</v>
      </c>
      <c r="D586" s="117"/>
      <c r="E586" s="101">
        <v>0</v>
      </c>
      <c r="F586" s="102"/>
      <c r="G586" s="102"/>
      <c r="H586" s="102"/>
      <c r="I586" s="165"/>
      <c r="L586" s="103"/>
    </row>
    <row r="587" spans="1:12" ht="12.75">
      <c r="A587" s="174"/>
      <c r="B587" s="100"/>
      <c r="C587" s="154" t="s">
        <v>62</v>
      </c>
      <c r="D587" s="117"/>
      <c r="E587" s="101">
        <v>0</v>
      </c>
      <c r="F587" s="102"/>
      <c r="G587" s="102"/>
      <c r="H587" s="102"/>
      <c r="I587" s="165"/>
      <c r="L587" s="103"/>
    </row>
    <row r="588" spans="1:12" ht="12.75">
      <c r="A588" s="174"/>
      <c r="B588" s="100"/>
      <c r="C588" s="154" t="s">
        <v>710</v>
      </c>
      <c r="D588" s="117"/>
      <c r="E588" s="101">
        <v>0</v>
      </c>
      <c r="F588" s="102"/>
      <c r="G588" s="102"/>
      <c r="H588" s="102"/>
      <c r="I588" s="165"/>
      <c r="L588" s="103"/>
    </row>
    <row r="589" spans="1:12" ht="12.75">
      <c r="A589" s="174"/>
      <c r="B589" s="100"/>
      <c r="C589" s="154" t="s">
        <v>711</v>
      </c>
      <c r="D589" s="117"/>
      <c r="E589" s="101">
        <v>0</v>
      </c>
      <c r="F589" s="102"/>
      <c r="G589" s="102"/>
      <c r="H589" s="102"/>
      <c r="I589" s="165"/>
      <c r="L589" s="103"/>
    </row>
    <row r="590" spans="1:12" ht="12.75">
      <c r="A590" s="174"/>
      <c r="B590" s="100"/>
      <c r="C590" s="154" t="s">
        <v>380</v>
      </c>
      <c r="D590" s="117"/>
      <c r="E590" s="101"/>
      <c r="F590" s="102"/>
      <c r="G590" s="102"/>
      <c r="H590" s="102"/>
      <c r="I590" s="165"/>
      <c r="L590" s="103"/>
    </row>
    <row r="591" spans="1:12" ht="6.75" customHeight="1">
      <c r="A591" s="174"/>
      <c r="B591" s="100"/>
      <c r="C591" s="155"/>
      <c r="D591" s="117"/>
      <c r="E591" s="101"/>
      <c r="F591" s="102"/>
      <c r="G591" s="102"/>
      <c r="H591" s="102"/>
      <c r="I591" s="165"/>
      <c r="L591" s="103"/>
    </row>
    <row r="592" spans="1:52" ht="18.75" customHeight="1" thickBot="1">
      <c r="A592" s="175"/>
      <c r="B592" s="157" t="s">
        <v>60</v>
      </c>
      <c r="C592" s="149" t="str">
        <f>CONCATENATE(B563," ",C563)</f>
        <v>93. Dokončovací práce inž. staveb</v>
      </c>
      <c r="D592" s="128"/>
      <c r="E592" s="129"/>
      <c r="F592" s="130"/>
      <c r="G592" s="131">
        <f>SUM(G563:G590)</f>
        <v>0</v>
      </c>
      <c r="H592" s="130"/>
      <c r="I592" s="166">
        <f>SUM(I563:I590)</f>
        <v>-461.979</v>
      </c>
      <c r="AV592" s="104" t="e">
        <f>SUM(AV563:AV590)</f>
        <v>#REF!</v>
      </c>
      <c r="AW592" s="104">
        <f>SUM(AW563:AW590)</f>
        <v>0</v>
      </c>
      <c r="AX592" s="104">
        <f>SUM(AX563:AX590)</f>
        <v>0</v>
      </c>
      <c r="AY592" s="104">
        <f>SUM(AY563:AY590)</f>
        <v>0</v>
      </c>
      <c r="AZ592" s="104">
        <f>SUM(AZ563:AZ590)</f>
        <v>0</v>
      </c>
    </row>
    <row r="593" spans="1:52" ht="12.75">
      <c r="A593" s="176"/>
      <c r="B593" s="118"/>
      <c r="C593" s="150"/>
      <c r="D593" s="95"/>
      <c r="E593" s="119"/>
      <c r="F593" s="132"/>
      <c r="G593" s="133"/>
      <c r="H593" s="132"/>
      <c r="I593" s="167"/>
      <c r="AV593" s="104"/>
      <c r="AW593" s="104"/>
      <c r="AX593" s="104"/>
      <c r="AY593" s="104"/>
      <c r="AZ593" s="104"/>
    </row>
    <row r="594" spans="1:9" ht="18.75" customHeight="1">
      <c r="A594" s="177" t="s">
        <v>57</v>
      </c>
      <c r="B594" s="158" t="s">
        <v>594</v>
      </c>
      <c r="C594" s="151" t="s">
        <v>381</v>
      </c>
      <c r="D594" s="139"/>
      <c r="E594" s="140"/>
      <c r="F594" s="141"/>
      <c r="G594" s="141"/>
      <c r="H594" s="141"/>
      <c r="I594" s="168"/>
    </row>
    <row r="595" spans="1:9" ht="6.75" customHeight="1">
      <c r="A595" s="171"/>
      <c r="B595" s="94"/>
      <c r="C595" s="146"/>
      <c r="D595" s="95"/>
      <c r="E595" s="96"/>
      <c r="F595" s="116"/>
      <c r="G595" s="116"/>
      <c r="H595" s="116"/>
      <c r="I595" s="163"/>
    </row>
    <row r="596" spans="1:52" ht="14.25">
      <c r="A596" s="172" t="s">
        <v>597</v>
      </c>
      <c r="B596" s="159" t="s">
        <v>382</v>
      </c>
      <c r="C596" s="147" t="s">
        <v>383</v>
      </c>
      <c r="D596" s="97" t="s">
        <v>723</v>
      </c>
      <c r="E596" s="98">
        <v>0.2</v>
      </c>
      <c r="F596" s="99">
        <v>0.00147</v>
      </c>
      <c r="G596" s="99">
        <f>E596*F596</f>
        <v>0.000294</v>
      </c>
      <c r="H596" s="99">
        <v>-2.4</v>
      </c>
      <c r="I596" s="164">
        <f>E596*H596</f>
        <v>-0.48</v>
      </c>
      <c r="AU596" s="84">
        <v>1</v>
      </c>
      <c r="AV596" s="84" t="e">
        <f>IF(AU596=1,#REF!,0)</f>
        <v>#REF!</v>
      </c>
      <c r="AW596" s="84">
        <f>IF(AU596=2,#REF!,0)</f>
        <v>0</v>
      </c>
      <c r="AX596" s="84">
        <f>IF(AU596=3,#REF!,0)</f>
        <v>0</v>
      </c>
      <c r="AY596" s="84">
        <f>IF(AU596=4,#REF!,0)</f>
        <v>0</v>
      </c>
      <c r="AZ596" s="84">
        <f>IF(AU596=5,#REF!,0)</f>
        <v>0</v>
      </c>
    </row>
    <row r="597" spans="1:12" ht="12.75">
      <c r="A597" s="174"/>
      <c r="B597" s="160"/>
      <c r="C597" s="154" t="s">
        <v>712</v>
      </c>
      <c r="D597" s="117"/>
      <c r="E597" s="101">
        <v>0</v>
      </c>
      <c r="F597" s="102"/>
      <c r="G597" s="102"/>
      <c r="H597" s="102"/>
      <c r="I597" s="165"/>
      <c r="L597" s="103"/>
    </row>
    <row r="598" spans="1:12" ht="12.75">
      <c r="A598" s="174"/>
      <c r="B598" s="160"/>
      <c r="C598" s="154" t="s">
        <v>384</v>
      </c>
      <c r="D598" s="117"/>
      <c r="E598" s="101"/>
      <c r="F598" s="102"/>
      <c r="G598" s="102"/>
      <c r="H598" s="102"/>
      <c r="I598" s="165"/>
      <c r="L598" s="103"/>
    </row>
    <row r="599" spans="1:52" ht="12.75">
      <c r="A599" s="179" t="s">
        <v>598</v>
      </c>
      <c r="B599" s="159" t="s">
        <v>385</v>
      </c>
      <c r="C599" s="147" t="s">
        <v>386</v>
      </c>
      <c r="D599" s="142" t="s">
        <v>133</v>
      </c>
      <c r="E599" s="98">
        <v>10</v>
      </c>
      <c r="F599" s="99">
        <v>0</v>
      </c>
      <c r="G599" s="99">
        <f>E599*F599</f>
        <v>0</v>
      </c>
      <c r="H599" s="99">
        <v>-3.48</v>
      </c>
      <c r="I599" s="164">
        <f>E599*H599</f>
        <v>-34.8</v>
      </c>
      <c r="AU599" s="84">
        <v>1</v>
      </c>
      <c r="AV599" s="84" t="e">
        <f>IF(AU599=1,#REF!,0)</f>
        <v>#REF!</v>
      </c>
      <c r="AW599" s="84">
        <f>IF(AU599=2,#REF!,0)</f>
        <v>0</v>
      </c>
      <c r="AX599" s="84">
        <f>IF(AU599=3,#REF!,0)</f>
        <v>0</v>
      </c>
      <c r="AY599" s="84">
        <f>IF(AU599=4,#REF!,0)</f>
        <v>0</v>
      </c>
      <c r="AZ599" s="84">
        <f>IF(AU599=5,#REF!,0)</f>
        <v>0</v>
      </c>
    </row>
    <row r="600" spans="1:12" ht="12.75">
      <c r="A600" s="174"/>
      <c r="B600" s="160"/>
      <c r="C600" s="154" t="s">
        <v>645</v>
      </c>
      <c r="D600" s="117"/>
      <c r="E600" s="101">
        <v>0</v>
      </c>
      <c r="F600" s="102"/>
      <c r="G600" s="102"/>
      <c r="H600" s="102"/>
      <c r="I600" s="165"/>
      <c r="L600" s="103"/>
    </row>
    <row r="601" spans="1:12" ht="12.75">
      <c r="A601" s="174"/>
      <c r="B601" s="160"/>
      <c r="C601" s="154" t="s">
        <v>387</v>
      </c>
      <c r="D601" s="117"/>
      <c r="E601" s="101"/>
      <c r="F601" s="102"/>
      <c r="G601" s="102"/>
      <c r="H601" s="102"/>
      <c r="I601" s="165"/>
      <c r="L601" s="103"/>
    </row>
    <row r="602" spans="1:52" ht="12.75">
      <c r="A602" s="179" t="s">
        <v>599</v>
      </c>
      <c r="B602" s="159" t="s">
        <v>388</v>
      </c>
      <c r="C602" s="147" t="s">
        <v>389</v>
      </c>
      <c r="D602" s="142" t="s">
        <v>155</v>
      </c>
      <c r="E602" s="98">
        <v>20</v>
      </c>
      <c r="F602" s="99">
        <v>0</v>
      </c>
      <c r="G602" s="99">
        <f>E602*F602</f>
        <v>0</v>
      </c>
      <c r="H602" s="99">
        <v>-0.025</v>
      </c>
      <c r="I602" s="164">
        <f>E602*H602</f>
        <v>-0.5</v>
      </c>
      <c r="AU602" s="84">
        <v>1</v>
      </c>
      <c r="AV602" s="84" t="e">
        <f>IF(AU602=1,#REF!,0)</f>
        <v>#REF!</v>
      </c>
      <c r="AW602" s="84">
        <f>IF(AU602=2,#REF!,0)</f>
        <v>0</v>
      </c>
      <c r="AX602" s="84">
        <f>IF(AU602=3,#REF!,0)</f>
        <v>0</v>
      </c>
      <c r="AY602" s="84">
        <f>IF(AU602=4,#REF!,0)</f>
        <v>0</v>
      </c>
      <c r="AZ602" s="84">
        <f>IF(AU602=5,#REF!,0)</f>
        <v>0</v>
      </c>
    </row>
    <row r="603" spans="1:12" ht="12.75">
      <c r="A603" s="174"/>
      <c r="B603" s="160"/>
      <c r="C603" s="154" t="s">
        <v>645</v>
      </c>
      <c r="D603" s="117"/>
      <c r="E603" s="101">
        <v>0</v>
      </c>
      <c r="F603" s="102"/>
      <c r="G603" s="102"/>
      <c r="H603" s="102"/>
      <c r="I603" s="165"/>
      <c r="L603" s="103"/>
    </row>
    <row r="604" spans="1:12" ht="12.75">
      <c r="A604" s="174"/>
      <c r="B604" s="160"/>
      <c r="C604" s="154" t="s">
        <v>156</v>
      </c>
      <c r="D604" s="117"/>
      <c r="E604" s="101"/>
      <c r="F604" s="102"/>
      <c r="G604" s="102"/>
      <c r="H604" s="102"/>
      <c r="I604" s="165"/>
      <c r="L604" s="103"/>
    </row>
    <row r="605" spans="1:52" ht="12.75">
      <c r="A605" s="179" t="s">
        <v>600</v>
      </c>
      <c r="B605" s="159" t="s">
        <v>390</v>
      </c>
      <c r="C605" s="147" t="s">
        <v>391</v>
      </c>
      <c r="D605" s="142" t="s">
        <v>133</v>
      </c>
      <c r="E605" s="98">
        <v>14</v>
      </c>
      <c r="F605" s="99">
        <v>0</v>
      </c>
      <c r="G605" s="99">
        <f>E605*F605</f>
        <v>0</v>
      </c>
      <c r="H605" s="99">
        <v>-0.082</v>
      </c>
      <c r="I605" s="164">
        <f>E605*H605</f>
        <v>-1.1480000000000001</v>
      </c>
      <c r="AU605" s="84">
        <v>1</v>
      </c>
      <c r="AV605" s="84" t="e">
        <f>IF(AU605=1,#REF!,0)</f>
        <v>#REF!</v>
      </c>
      <c r="AW605" s="84">
        <f>IF(AU605=2,#REF!,0)</f>
        <v>0</v>
      </c>
      <c r="AX605" s="84">
        <f>IF(AU605=3,#REF!,0)</f>
        <v>0</v>
      </c>
      <c r="AY605" s="84">
        <f>IF(AU605=4,#REF!,0)</f>
        <v>0</v>
      </c>
      <c r="AZ605" s="84">
        <f>IF(AU605=5,#REF!,0)</f>
        <v>0</v>
      </c>
    </row>
    <row r="606" spans="1:12" ht="12.75">
      <c r="A606" s="174"/>
      <c r="B606" s="100"/>
      <c r="C606" s="154" t="s">
        <v>672</v>
      </c>
      <c r="D606" s="117"/>
      <c r="E606" s="101">
        <v>0</v>
      </c>
      <c r="F606" s="102"/>
      <c r="G606" s="102"/>
      <c r="H606" s="102"/>
      <c r="I606" s="165"/>
      <c r="L606" s="103"/>
    </row>
    <row r="607" spans="1:12" ht="12.75">
      <c r="A607" s="174"/>
      <c r="B607" s="100"/>
      <c r="C607" s="154" t="s">
        <v>392</v>
      </c>
      <c r="D607" s="117"/>
      <c r="E607" s="101"/>
      <c r="F607" s="102"/>
      <c r="G607" s="102"/>
      <c r="H607" s="102"/>
      <c r="I607" s="165"/>
      <c r="L607" s="103"/>
    </row>
    <row r="608" spans="1:12" ht="12.75">
      <c r="A608" s="174"/>
      <c r="B608" s="100"/>
      <c r="C608" s="154" t="s">
        <v>248</v>
      </c>
      <c r="D608" s="117"/>
      <c r="E608" s="101"/>
      <c r="F608" s="102"/>
      <c r="G608" s="102"/>
      <c r="H608" s="102"/>
      <c r="I608" s="165"/>
      <c r="L608" s="103"/>
    </row>
    <row r="609" spans="1:12" ht="12.75">
      <c r="A609" s="174"/>
      <c r="B609" s="100"/>
      <c r="C609" s="154" t="s">
        <v>249</v>
      </c>
      <c r="D609" s="117"/>
      <c r="E609" s="101"/>
      <c r="F609" s="102"/>
      <c r="G609" s="102"/>
      <c r="H609" s="102"/>
      <c r="I609" s="165"/>
      <c r="L609" s="103"/>
    </row>
    <row r="610" spans="1:12" ht="12.75">
      <c r="A610" s="174"/>
      <c r="B610" s="100"/>
      <c r="C610" s="154" t="s">
        <v>250</v>
      </c>
      <c r="D610" s="117"/>
      <c r="E610" s="101"/>
      <c r="F610" s="102"/>
      <c r="G610" s="102"/>
      <c r="H610" s="102"/>
      <c r="I610" s="165"/>
      <c r="L610" s="103"/>
    </row>
    <row r="611" spans="1:12" ht="12.75">
      <c r="A611" s="174"/>
      <c r="B611" s="100"/>
      <c r="C611" s="154" t="s">
        <v>251</v>
      </c>
      <c r="D611" s="117"/>
      <c r="E611" s="101"/>
      <c r="F611" s="102"/>
      <c r="G611" s="102"/>
      <c r="H611" s="102"/>
      <c r="I611" s="165"/>
      <c r="L611" s="103"/>
    </row>
    <row r="612" spans="1:12" ht="12.75">
      <c r="A612" s="174"/>
      <c r="B612" s="100"/>
      <c r="C612" s="154" t="s">
        <v>252</v>
      </c>
      <c r="D612" s="117"/>
      <c r="E612" s="101"/>
      <c r="F612" s="102"/>
      <c r="G612" s="102"/>
      <c r="H612" s="102"/>
      <c r="I612" s="165"/>
      <c r="L612" s="103"/>
    </row>
    <row r="613" spans="1:12" ht="12.75">
      <c r="A613" s="174"/>
      <c r="B613" s="100"/>
      <c r="C613" s="154" t="s">
        <v>393</v>
      </c>
      <c r="D613" s="117"/>
      <c r="E613" s="101"/>
      <c r="F613" s="102"/>
      <c r="G613" s="102"/>
      <c r="H613" s="102"/>
      <c r="I613" s="165"/>
      <c r="L613" s="103"/>
    </row>
    <row r="614" spans="1:12" ht="12.75">
      <c r="A614" s="174"/>
      <c r="B614" s="100"/>
      <c r="C614" s="154" t="s">
        <v>394</v>
      </c>
      <c r="D614" s="117"/>
      <c r="E614" s="101"/>
      <c r="F614" s="102"/>
      <c r="G614" s="102"/>
      <c r="H614" s="102"/>
      <c r="I614" s="165"/>
      <c r="L614" s="103"/>
    </row>
    <row r="615" spans="1:12" ht="12.75">
      <c r="A615" s="174"/>
      <c r="B615" s="100"/>
      <c r="C615" s="154" t="s">
        <v>395</v>
      </c>
      <c r="D615" s="117"/>
      <c r="E615" s="101"/>
      <c r="F615" s="102"/>
      <c r="G615" s="102"/>
      <c r="H615" s="102"/>
      <c r="I615" s="165"/>
      <c r="L615" s="103"/>
    </row>
    <row r="616" spans="1:12" ht="12.75">
      <c r="A616" s="174"/>
      <c r="B616" s="100"/>
      <c r="C616" s="154" t="s">
        <v>396</v>
      </c>
      <c r="D616" s="117"/>
      <c r="E616" s="101"/>
      <c r="F616" s="102"/>
      <c r="G616" s="102"/>
      <c r="H616" s="102"/>
      <c r="I616" s="165"/>
      <c r="L616" s="103"/>
    </row>
    <row r="617" spans="1:12" ht="12.75">
      <c r="A617" s="174"/>
      <c r="B617" s="100"/>
      <c r="C617" s="154" t="s">
        <v>397</v>
      </c>
      <c r="D617" s="117"/>
      <c r="E617" s="101"/>
      <c r="F617" s="102"/>
      <c r="G617" s="102"/>
      <c r="H617" s="102"/>
      <c r="I617" s="165"/>
      <c r="L617" s="103"/>
    </row>
    <row r="618" spans="1:12" ht="12.75">
      <c r="A618" s="174"/>
      <c r="B618" s="100"/>
      <c r="C618" s="154" t="s">
        <v>398</v>
      </c>
      <c r="D618" s="117"/>
      <c r="E618" s="101"/>
      <c r="F618" s="102"/>
      <c r="G618" s="102"/>
      <c r="H618" s="102"/>
      <c r="I618" s="165"/>
      <c r="L618" s="103"/>
    </row>
    <row r="619" spans="1:12" ht="12.75">
      <c r="A619" s="174"/>
      <c r="B619" s="100"/>
      <c r="C619" s="154" t="s">
        <v>258</v>
      </c>
      <c r="D619" s="117"/>
      <c r="E619" s="101"/>
      <c r="F619" s="102"/>
      <c r="G619" s="102"/>
      <c r="H619" s="102"/>
      <c r="I619" s="165"/>
      <c r="L619" s="103"/>
    </row>
    <row r="620" spans="1:12" ht="12.75">
      <c r="A620" s="174"/>
      <c r="B620" s="100"/>
      <c r="C620" s="154" t="s">
        <v>399</v>
      </c>
      <c r="D620" s="117"/>
      <c r="E620" s="101"/>
      <c r="F620" s="102"/>
      <c r="G620" s="102"/>
      <c r="H620" s="102"/>
      <c r="I620" s="165"/>
      <c r="L620" s="103"/>
    </row>
    <row r="621" spans="1:52" ht="12.75">
      <c r="A621" s="179" t="s">
        <v>601</v>
      </c>
      <c r="B621" s="159" t="s">
        <v>400</v>
      </c>
      <c r="C621" s="147" t="s">
        <v>401</v>
      </c>
      <c r="D621" s="142" t="s">
        <v>133</v>
      </c>
      <c r="E621" s="98">
        <v>188</v>
      </c>
      <c r="F621" s="99">
        <v>0</v>
      </c>
      <c r="G621" s="99">
        <f>E621*F621</f>
        <v>0</v>
      </c>
      <c r="H621" s="99">
        <v>-0.037</v>
      </c>
      <c r="I621" s="164">
        <f>E621*H621</f>
        <v>-6.9559999999999995</v>
      </c>
      <c r="AU621" s="84">
        <v>1</v>
      </c>
      <c r="AV621" s="84" t="e">
        <f>IF(AU621=1,#REF!,0)</f>
        <v>#REF!</v>
      </c>
      <c r="AW621" s="84">
        <f>IF(AU621=2,#REF!,0)</f>
        <v>0</v>
      </c>
      <c r="AX621" s="84">
        <f>IF(AU621=3,#REF!,0)</f>
        <v>0</v>
      </c>
      <c r="AY621" s="84">
        <f>IF(AU621=4,#REF!,0)</f>
        <v>0</v>
      </c>
      <c r="AZ621" s="84">
        <f>IF(AU621=5,#REF!,0)</f>
        <v>0</v>
      </c>
    </row>
    <row r="622" spans="1:12" ht="12.75">
      <c r="A622" s="174"/>
      <c r="B622" s="160"/>
      <c r="C622" s="154" t="s">
        <v>402</v>
      </c>
      <c r="D622" s="117"/>
      <c r="E622" s="101"/>
      <c r="F622" s="102"/>
      <c r="G622" s="102"/>
      <c r="H622" s="102"/>
      <c r="I622" s="165"/>
      <c r="L622" s="103"/>
    </row>
    <row r="623" spans="1:52" ht="12.75">
      <c r="A623" s="179" t="s">
        <v>602</v>
      </c>
      <c r="B623" s="159" t="s">
        <v>403</v>
      </c>
      <c r="C623" s="147" t="s">
        <v>404</v>
      </c>
      <c r="D623" s="97" t="s">
        <v>133</v>
      </c>
      <c r="E623" s="98">
        <v>27</v>
      </c>
      <c r="F623" s="99">
        <v>0</v>
      </c>
      <c r="G623" s="99">
        <f>E623*F623</f>
        <v>0</v>
      </c>
      <c r="H623" s="99">
        <v>-0.004</v>
      </c>
      <c r="I623" s="164">
        <f>E623*H623</f>
        <v>-0.108</v>
      </c>
      <c r="AU623" s="84">
        <v>1</v>
      </c>
      <c r="AV623" s="84" t="e">
        <f>IF(AU623=1,#REF!,0)</f>
        <v>#REF!</v>
      </c>
      <c r="AW623" s="84">
        <f>IF(AU623=2,#REF!,0)</f>
        <v>0</v>
      </c>
      <c r="AX623" s="84">
        <f>IF(AU623=3,#REF!,0)</f>
        <v>0</v>
      </c>
      <c r="AY623" s="84">
        <f>IF(AU623=4,#REF!,0)</f>
        <v>0</v>
      </c>
      <c r="AZ623" s="84">
        <f>IF(AU623=5,#REF!,0)</f>
        <v>0</v>
      </c>
    </row>
    <row r="624" spans="1:12" ht="12.75">
      <c r="A624" s="174"/>
      <c r="B624" s="100"/>
      <c r="C624" s="154" t="s">
        <v>672</v>
      </c>
      <c r="D624" s="117"/>
      <c r="E624" s="101">
        <v>0</v>
      </c>
      <c r="F624" s="102"/>
      <c r="G624" s="102"/>
      <c r="H624" s="102"/>
      <c r="I624" s="165"/>
      <c r="L624" s="103"/>
    </row>
    <row r="625" spans="1:12" ht="5.25" customHeight="1">
      <c r="A625" s="174"/>
      <c r="B625" s="100"/>
      <c r="C625" s="154"/>
      <c r="D625" s="117"/>
      <c r="E625" s="101">
        <v>0</v>
      </c>
      <c r="F625" s="102"/>
      <c r="G625" s="102"/>
      <c r="H625" s="102"/>
      <c r="I625" s="165"/>
      <c r="L625" s="103"/>
    </row>
    <row r="626" spans="1:12" ht="12.75">
      <c r="A626" s="174"/>
      <c r="B626" s="100"/>
      <c r="C626" s="154" t="s">
        <v>247</v>
      </c>
      <c r="D626" s="117"/>
      <c r="E626" s="101"/>
      <c r="F626" s="102"/>
      <c r="G626" s="102"/>
      <c r="H626" s="102"/>
      <c r="I626" s="165"/>
      <c r="L626" s="103"/>
    </row>
    <row r="627" spans="1:12" ht="12.75">
      <c r="A627" s="174"/>
      <c r="B627" s="100"/>
      <c r="C627" s="154" t="s">
        <v>673</v>
      </c>
      <c r="D627" s="117"/>
      <c r="E627" s="101">
        <v>0</v>
      </c>
      <c r="F627" s="102"/>
      <c r="G627" s="102"/>
      <c r="H627" s="102"/>
      <c r="I627" s="165"/>
      <c r="L627" s="103"/>
    </row>
    <row r="628" spans="1:12" ht="5.25" customHeight="1">
      <c r="A628" s="174"/>
      <c r="B628" s="100"/>
      <c r="C628" s="154"/>
      <c r="D628" s="117"/>
      <c r="E628" s="101">
        <v>0</v>
      </c>
      <c r="F628" s="102"/>
      <c r="G628" s="102"/>
      <c r="H628" s="102"/>
      <c r="I628" s="165"/>
      <c r="L628" s="103"/>
    </row>
    <row r="629" spans="1:12" ht="12.75">
      <c r="A629" s="174"/>
      <c r="B629" s="100"/>
      <c r="C629" s="154" t="s">
        <v>248</v>
      </c>
      <c r="D629" s="117"/>
      <c r="E629" s="101"/>
      <c r="F629" s="102"/>
      <c r="G629" s="102"/>
      <c r="H629" s="102"/>
      <c r="I629" s="165"/>
      <c r="L629" s="103"/>
    </row>
    <row r="630" spans="1:12" ht="12.75">
      <c r="A630" s="174"/>
      <c r="B630" s="100"/>
      <c r="C630" s="154" t="s">
        <v>674</v>
      </c>
      <c r="D630" s="117"/>
      <c r="E630" s="101"/>
      <c r="F630" s="102"/>
      <c r="G630" s="102"/>
      <c r="H630" s="102"/>
      <c r="I630" s="165"/>
      <c r="L630" s="103"/>
    </row>
    <row r="631" spans="1:12" ht="5.25" customHeight="1">
      <c r="A631" s="174"/>
      <c r="B631" s="100"/>
      <c r="C631" s="154"/>
      <c r="D631" s="117"/>
      <c r="E631" s="101"/>
      <c r="F631" s="102"/>
      <c r="G631" s="102"/>
      <c r="H631" s="102"/>
      <c r="I631" s="165"/>
      <c r="L631" s="103"/>
    </row>
    <row r="632" spans="1:12" ht="12.75">
      <c r="A632" s="174"/>
      <c r="B632" s="100"/>
      <c r="C632" s="154" t="s">
        <v>249</v>
      </c>
      <c r="D632" s="117"/>
      <c r="E632" s="101"/>
      <c r="F632" s="102"/>
      <c r="G632" s="102"/>
      <c r="H632" s="102"/>
      <c r="I632" s="165"/>
      <c r="L632" s="103"/>
    </row>
    <row r="633" spans="1:12" ht="12.75">
      <c r="A633" s="174"/>
      <c r="B633" s="100"/>
      <c r="C633" s="154" t="s">
        <v>675</v>
      </c>
      <c r="D633" s="117"/>
      <c r="E633" s="101"/>
      <c r="F633" s="102"/>
      <c r="G633" s="102"/>
      <c r="H633" s="102"/>
      <c r="I633" s="165"/>
      <c r="L633" s="103"/>
    </row>
    <row r="634" spans="1:12" ht="5.25" customHeight="1">
      <c r="A634" s="174"/>
      <c r="B634" s="100"/>
      <c r="C634" s="154"/>
      <c r="D634" s="117"/>
      <c r="E634" s="101"/>
      <c r="F634" s="102"/>
      <c r="G634" s="102"/>
      <c r="H634" s="102"/>
      <c r="I634" s="165"/>
      <c r="L634" s="103"/>
    </row>
    <row r="635" spans="1:12" ht="12.75">
      <c r="A635" s="174"/>
      <c r="B635" s="100"/>
      <c r="C635" s="154" t="s">
        <v>250</v>
      </c>
      <c r="D635" s="117"/>
      <c r="E635" s="101"/>
      <c r="F635" s="102"/>
      <c r="G635" s="102"/>
      <c r="H635" s="102"/>
      <c r="I635" s="165"/>
      <c r="L635" s="103"/>
    </row>
    <row r="636" spans="1:12" ht="12.75">
      <c r="A636" s="174"/>
      <c r="B636" s="100"/>
      <c r="C636" s="154" t="s">
        <v>676</v>
      </c>
      <c r="D636" s="117"/>
      <c r="E636" s="101"/>
      <c r="F636" s="102"/>
      <c r="G636" s="102"/>
      <c r="H636" s="102"/>
      <c r="I636" s="165"/>
      <c r="L636" s="103"/>
    </row>
    <row r="637" spans="1:12" ht="5.25" customHeight="1">
      <c r="A637" s="174"/>
      <c r="B637" s="100"/>
      <c r="C637" s="154"/>
      <c r="D637" s="117"/>
      <c r="E637" s="101"/>
      <c r="F637" s="102"/>
      <c r="G637" s="102"/>
      <c r="H637" s="102"/>
      <c r="I637" s="165"/>
      <c r="L637" s="103"/>
    </row>
    <row r="638" spans="1:12" ht="12.75">
      <c r="A638" s="174"/>
      <c r="B638" s="100"/>
      <c r="C638" s="154" t="s">
        <v>251</v>
      </c>
      <c r="D638" s="117"/>
      <c r="E638" s="101"/>
      <c r="F638" s="102"/>
      <c r="G638" s="102"/>
      <c r="H638" s="102"/>
      <c r="I638" s="165"/>
      <c r="L638" s="103"/>
    </row>
    <row r="639" spans="1:12" ht="12.75">
      <c r="A639" s="174"/>
      <c r="B639" s="100"/>
      <c r="C639" s="154" t="s">
        <v>677</v>
      </c>
      <c r="D639" s="117"/>
      <c r="E639" s="101"/>
      <c r="F639" s="102"/>
      <c r="G639" s="102"/>
      <c r="H639" s="102"/>
      <c r="I639" s="165"/>
      <c r="L639" s="103"/>
    </row>
    <row r="640" spans="1:12" ht="5.25" customHeight="1">
      <c r="A640" s="174"/>
      <c r="B640" s="100"/>
      <c r="C640" s="154"/>
      <c r="D640" s="117"/>
      <c r="E640" s="101"/>
      <c r="F640" s="102"/>
      <c r="G640" s="102"/>
      <c r="H640" s="102"/>
      <c r="I640" s="165"/>
      <c r="L640" s="103"/>
    </row>
    <row r="641" spans="1:12" ht="12.75">
      <c r="A641" s="174"/>
      <c r="B641" s="100"/>
      <c r="C641" s="154" t="s">
        <v>252</v>
      </c>
      <c r="D641" s="117"/>
      <c r="E641" s="101"/>
      <c r="F641" s="102"/>
      <c r="G641" s="102"/>
      <c r="H641" s="102"/>
      <c r="I641" s="165"/>
      <c r="L641" s="103"/>
    </row>
    <row r="642" spans="1:12" ht="12.75">
      <c r="A642" s="174"/>
      <c r="B642" s="100"/>
      <c r="C642" s="154" t="s">
        <v>675</v>
      </c>
      <c r="D642" s="117"/>
      <c r="E642" s="101"/>
      <c r="F642" s="102"/>
      <c r="G642" s="102"/>
      <c r="H642" s="102"/>
      <c r="I642" s="165"/>
      <c r="L642" s="103"/>
    </row>
    <row r="643" spans="1:12" ht="5.25" customHeight="1">
      <c r="A643" s="174"/>
      <c r="B643" s="100"/>
      <c r="C643" s="154"/>
      <c r="D643" s="117"/>
      <c r="E643" s="101"/>
      <c r="F643" s="102"/>
      <c r="G643" s="102"/>
      <c r="H643" s="102"/>
      <c r="I643" s="165"/>
      <c r="L643" s="103"/>
    </row>
    <row r="644" spans="1:12" ht="12.75">
      <c r="A644" s="174"/>
      <c r="B644" s="100"/>
      <c r="C644" s="154" t="s">
        <v>253</v>
      </c>
      <c r="D644" s="117"/>
      <c r="E644" s="101"/>
      <c r="F644" s="102"/>
      <c r="G644" s="102"/>
      <c r="H644" s="102"/>
      <c r="I644" s="165"/>
      <c r="L644" s="103"/>
    </row>
    <row r="645" spans="1:12" ht="12.75">
      <c r="A645" s="174"/>
      <c r="B645" s="100"/>
      <c r="C645" s="154" t="s">
        <v>678</v>
      </c>
      <c r="D645" s="117"/>
      <c r="E645" s="101"/>
      <c r="F645" s="102"/>
      <c r="G645" s="102"/>
      <c r="H645" s="102"/>
      <c r="I645" s="165"/>
      <c r="L645" s="103"/>
    </row>
    <row r="646" spans="1:12" ht="5.25" customHeight="1">
      <c r="A646" s="174"/>
      <c r="B646" s="100"/>
      <c r="C646" s="154"/>
      <c r="D646" s="117"/>
      <c r="E646" s="101"/>
      <c r="F646" s="102"/>
      <c r="G646" s="102"/>
      <c r="H646" s="102"/>
      <c r="I646" s="165"/>
      <c r="L646" s="103"/>
    </row>
    <row r="647" spans="1:12" ht="12.75">
      <c r="A647" s="174"/>
      <c r="B647" s="100"/>
      <c r="C647" s="154" t="s">
        <v>254</v>
      </c>
      <c r="D647" s="117"/>
      <c r="E647" s="101"/>
      <c r="F647" s="102"/>
      <c r="G647" s="102"/>
      <c r="H647" s="102"/>
      <c r="I647" s="165"/>
      <c r="L647" s="103"/>
    </row>
    <row r="648" spans="1:12" ht="12.75">
      <c r="A648" s="174"/>
      <c r="B648" s="100"/>
      <c r="C648" s="154" t="s">
        <v>678</v>
      </c>
      <c r="D648" s="117"/>
      <c r="E648" s="101"/>
      <c r="F648" s="102"/>
      <c r="G648" s="102"/>
      <c r="H648" s="102"/>
      <c r="I648" s="165"/>
      <c r="L648" s="103"/>
    </row>
    <row r="649" spans="1:12" ht="5.25" customHeight="1">
      <c r="A649" s="174"/>
      <c r="B649" s="100"/>
      <c r="C649" s="154"/>
      <c r="D649" s="117"/>
      <c r="E649" s="101"/>
      <c r="F649" s="102"/>
      <c r="G649" s="102"/>
      <c r="H649" s="102"/>
      <c r="I649" s="165"/>
      <c r="L649" s="103"/>
    </row>
    <row r="650" spans="1:12" ht="12.75">
      <c r="A650" s="174"/>
      <c r="B650" s="100"/>
      <c r="C650" s="154" t="s">
        <v>255</v>
      </c>
      <c r="D650" s="117"/>
      <c r="E650" s="101"/>
      <c r="F650" s="102"/>
      <c r="G650" s="102"/>
      <c r="H650" s="102"/>
      <c r="I650" s="165"/>
      <c r="L650" s="103"/>
    </row>
    <row r="651" spans="1:12" ht="12.75">
      <c r="A651" s="174"/>
      <c r="B651" s="100"/>
      <c r="C651" s="154" t="s">
        <v>679</v>
      </c>
      <c r="D651" s="117"/>
      <c r="E651" s="101"/>
      <c r="F651" s="102"/>
      <c r="G651" s="102"/>
      <c r="H651" s="102"/>
      <c r="I651" s="165"/>
      <c r="L651" s="103"/>
    </row>
    <row r="652" spans="1:12" ht="5.25" customHeight="1">
      <c r="A652" s="174"/>
      <c r="B652" s="100"/>
      <c r="C652" s="154"/>
      <c r="D652" s="117"/>
      <c r="E652" s="101"/>
      <c r="F652" s="102"/>
      <c r="G652" s="102"/>
      <c r="H652" s="102"/>
      <c r="I652" s="165"/>
      <c r="L652" s="103"/>
    </row>
    <row r="653" spans="1:12" ht="12.75">
      <c r="A653" s="174"/>
      <c r="B653" s="100"/>
      <c r="C653" s="154" t="s">
        <v>256</v>
      </c>
      <c r="D653" s="117"/>
      <c r="E653" s="101"/>
      <c r="F653" s="102"/>
      <c r="G653" s="102"/>
      <c r="H653" s="102"/>
      <c r="I653" s="165"/>
      <c r="L653" s="103"/>
    </row>
    <row r="654" spans="1:12" ht="12.75">
      <c r="A654" s="174"/>
      <c r="B654" s="100"/>
      <c r="C654" s="154" t="s">
        <v>679</v>
      </c>
      <c r="D654" s="117"/>
      <c r="E654" s="101"/>
      <c r="F654" s="102"/>
      <c r="G654" s="102"/>
      <c r="H654" s="102"/>
      <c r="I654" s="165"/>
      <c r="L654" s="103"/>
    </row>
    <row r="655" spans="1:12" ht="5.25" customHeight="1">
      <c r="A655" s="174"/>
      <c r="B655" s="100"/>
      <c r="C655" s="154"/>
      <c r="D655" s="117"/>
      <c r="E655" s="101"/>
      <c r="F655" s="102"/>
      <c r="G655" s="102"/>
      <c r="H655" s="102"/>
      <c r="I655" s="165"/>
      <c r="L655" s="103"/>
    </row>
    <row r="656" spans="1:12" ht="12.75">
      <c r="A656" s="174"/>
      <c r="B656" s="100"/>
      <c r="C656" s="154" t="s">
        <v>257</v>
      </c>
      <c r="D656" s="117"/>
      <c r="E656" s="101"/>
      <c r="F656" s="102"/>
      <c r="G656" s="102"/>
      <c r="H656" s="102"/>
      <c r="I656" s="165"/>
      <c r="L656" s="103"/>
    </row>
    <row r="657" spans="1:12" ht="12.75">
      <c r="A657" s="174"/>
      <c r="B657" s="100"/>
      <c r="C657" s="154" t="s">
        <v>713</v>
      </c>
      <c r="D657" s="117"/>
      <c r="E657" s="101"/>
      <c r="F657" s="102"/>
      <c r="G657" s="102"/>
      <c r="H657" s="102"/>
      <c r="I657" s="165"/>
      <c r="L657" s="103"/>
    </row>
    <row r="658" spans="1:12" ht="5.25" customHeight="1">
      <c r="A658" s="174"/>
      <c r="B658" s="100"/>
      <c r="C658" s="154"/>
      <c r="D658" s="117"/>
      <c r="E658" s="101"/>
      <c r="F658" s="102"/>
      <c r="G658" s="102"/>
      <c r="H658" s="102"/>
      <c r="I658" s="165"/>
      <c r="L658" s="103"/>
    </row>
    <row r="659" spans="1:12" ht="12.75">
      <c r="A659" s="174"/>
      <c r="B659" s="100"/>
      <c r="C659" s="154" t="s">
        <v>405</v>
      </c>
      <c r="D659" s="117"/>
      <c r="E659" s="101"/>
      <c r="F659" s="102"/>
      <c r="G659" s="102"/>
      <c r="H659" s="102"/>
      <c r="I659" s="165"/>
      <c r="L659" s="103"/>
    </row>
    <row r="660" spans="1:12" ht="12.75">
      <c r="A660" s="174"/>
      <c r="B660" s="100"/>
      <c r="C660" s="154" t="s">
        <v>714</v>
      </c>
      <c r="D660" s="117"/>
      <c r="E660" s="101"/>
      <c r="F660" s="102"/>
      <c r="G660" s="102"/>
      <c r="H660" s="102"/>
      <c r="I660" s="165"/>
      <c r="L660" s="103"/>
    </row>
    <row r="661" spans="1:12" ht="5.25" customHeight="1">
      <c r="A661" s="174"/>
      <c r="B661" s="100"/>
      <c r="C661" s="154"/>
      <c r="D661" s="117"/>
      <c r="E661" s="101"/>
      <c r="F661" s="102"/>
      <c r="G661" s="102"/>
      <c r="H661" s="102"/>
      <c r="I661" s="165"/>
      <c r="L661" s="103"/>
    </row>
    <row r="662" spans="1:12" ht="12.75">
      <c r="A662" s="174"/>
      <c r="B662" s="100"/>
      <c r="C662" s="154" t="s">
        <v>258</v>
      </c>
      <c r="D662" s="117"/>
      <c r="E662" s="101"/>
      <c r="F662" s="102"/>
      <c r="G662" s="102"/>
      <c r="H662" s="102"/>
      <c r="I662" s="165"/>
      <c r="L662" s="103"/>
    </row>
    <row r="663" spans="1:12" ht="12.75">
      <c r="A663" s="174"/>
      <c r="B663" s="100"/>
      <c r="C663" s="154" t="s">
        <v>681</v>
      </c>
      <c r="D663" s="117"/>
      <c r="E663" s="101"/>
      <c r="F663" s="102"/>
      <c r="G663" s="102"/>
      <c r="H663" s="102"/>
      <c r="I663" s="165"/>
      <c r="L663" s="103"/>
    </row>
    <row r="664" spans="1:12" ht="5.25" customHeight="1">
      <c r="A664" s="174"/>
      <c r="B664" s="100"/>
      <c r="C664" s="154"/>
      <c r="D664" s="117"/>
      <c r="E664" s="101"/>
      <c r="F664" s="102"/>
      <c r="G664" s="102"/>
      <c r="H664" s="102"/>
      <c r="I664" s="165"/>
      <c r="L664" s="103"/>
    </row>
    <row r="665" spans="1:12" ht="12.75">
      <c r="A665" s="174"/>
      <c r="B665" s="100"/>
      <c r="C665" s="154" t="s">
        <v>259</v>
      </c>
      <c r="D665" s="117"/>
      <c r="E665" s="101"/>
      <c r="F665" s="102"/>
      <c r="G665" s="102"/>
      <c r="H665" s="102"/>
      <c r="I665" s="165"/>
      <c r="L665" s="103"/>
    </row>
    <row r="666" spans="1:12" ht="12.75">
      <c r="A666" s="174"/>
      <c r="B666" s="100"/>
      <c r="C666" s="154" t="s">
        <v>682</v>
      </c>
      <c r="D666" s="117"/>
      <c r="E666" s="101">
        <v>0</v>
      </c>
      <c r="F666" s="102"/>
      <c r="G666" s="102"/>
      <c r="H666" s="102"/>
      <c r="I666" s="165"/>
      <c r="L666" s="103"/>
    </row>
    <row r="667" spans="1:52" ht="14.25">
      <c r="A667" s="179" t="s">
        <v>603</v>
      </c>
      <c r="B667" s="159" t="s">
        <v>406</v>
      </c>
      <c r="C667" s="147" t="s">
        <v>407</v>
      </c>
      <c r="D667" s="142" t="s">
        <v>722</v>
      </c>
      <c r="E667" s="98">
        <v>62</v>
      </c>
      <c r="F667" s="99">
        <v>0</v>
      </c>
      <c r="G667" s="99">
        <f>E667*F667</f>
        <v>0</v>
      </c>
      <c r="H667" s="99">
        <v>-0.264</v>
      </c>
      <c r="I667" s="164">
        <f>E667*H667</f>
        <v>-16.368000000000002</v>
      </c>
      <c r="AU667" s="84">
        <v>1</v>
      </c>
      <c r="AV667" s="84" t="e">
        <f>IF(AU667=1,#REF!,0)</f>
        <v>#REF!</v>
      </c>
      <c r="AW667" s="84">
        <f>IF(AU667=2,#REF!,0)</f>
        <v>0</v>
      </c>
      <c r="AX667" s="84">
        <f>IF(AU667=3,#REF!,0)</f>
        <v>0</v>
      </c>
      <c r="AY667" s="84">
        <f>IF(AU667=4,#REF!,0)</f>
        <v>0</v>
      </c>
      <c r="AZ667" s="84">
        <f>IF(AU667=5,#REF!,0)</f>
        <v>0</v>
      </c>
    </row>
    <row r="668" spans="1:12" ht="12.75">
      <c r="A668" s="174"/>
      <c r="B668" s="100"/>
      <c r="C668" s="154" t="s">
        <v>645</v>
      </c>
      <c r="D668" s="117"/>
      <c r="E668" s="101">
        <v>0</v>
      </c>
      <c r="F668" s="102"/>
      <c r="G668" s="102"/>
      <c r="H668" s="102"/>
      <c r="I668" s="165"/>
      <c r="L668" s="103"/>
    </row>
    <row r="669" spans="1:12" ht="12.75">
      <c r="A669" s="174"/>
      <c r="B669" s="100"/>
      <c r="C669" s="154" t="s">
        <v>65</v>
      </c>
      <c r="D669" s="117"/>
      <c r="E669" s="101"/>
      <c r="F669" s="102"/>
      <c r="G669" s="102"/>
      <c r="H669" s="102"/>
      <c r="I669" s="165"/>
      <c r="L669" s="103"/>
    </row>
    <row r="670" spans="1:12" ht="6.75" customHeight="1">
      <c r="A670" s="174"/>
      <c r="B670" s="100"/>
      <c r="C670" s="155"/>
      <c r="D670" s="117"/>
      <c r="E670" s="101"/>
      <c r="F670" s="102"/>
      <c r="G670" s="102"/>
      <c r="H670" s="102"/>
      <c r="I670" s="165"/>
      <c r="L670" s="103"/>
    </row>
    <row r="671" spans="1:52" ht="18.75" customHeight="1" thickBot="1">
      <c r="A671" s="175"/>
      <c r="B671" s="157" t="s">
        <v>60</v>
      </c>
      <c r="C671" s="149" t="str">
        <f>CONCATENATE(B594," ",C594)</f>
        <v>96. Bourání konstrukcí</v>
      </c>
      <c r="D671" s="128"/>
      <c r="E671" s="129"/>
      <c r="F671" s="130"/>
      <c r="G671" s="131">
        <f>SUM(G594:G669)</f>
        <v>0.000294</v>
      </c>
      <c r="H671" s="130"/>
      <c r="I671" s="166">
        <f>SUM(I594:I669)</f>
        <v>-60.36</v>
      </c>
      <c r="AV671" s="104" t="e">
        <f>SUM(AV594:AV669)</f>
        <v>#REF!</v>
      </c>
      <c r="AW671" s="104">
        <f>SUM(AW594:AW669)</f>
        <v>0</v>
      </c>
      <c r="AX671" s="104">
        <f>SUM(AX594:AX669)</f>
        <v>0</v>
      </c>
      <c r="AY671" s="104">
        <f>SUM(AY594:AY669)</f>
        <v>0</v>
      </c>
      <c r="AZ671" s="104">
        <f>SUM(AZ594:AZ669)</f>
        <v>0</v>
      </c>
    </row>
    <row r="672" spans="1:52" ht="12.75">
      <c r="A672" s="176"/>
      <c r="B672" s="118"/>
      <c r="C672" s="150"/>
      <c r="D672" s="95"/>
      <c r="E672" s="119"/>
      <c r="F672" s="132"/>
      <c r="G672" s="133"/>
      <c r="H672" s="132"/>
      <c r="I672" s="167"/>
      <c r="AV672" s="104"/>
      <c r="AW672" s="104"/>
      <c r="AX672" s="104"/>
      <c r="AY672" s="104"/>
      <c r="AZ672" s="104"/>
    </row>
    <row r="673" spans="1:9" ht="18.75" customHeight="1">
      <c r="A673" s="177" t="s">
        <v>57</v>
      </c>
      <c r="B673" s="158" t="s">
        <v>595</v>
      </c>
      <c r="C673" s="151" t="s">
        <v>408</v>
      </c>
      <c r="D673" s="139"/>
      <c r="E673" s="140"/>
      <c r="F673" s="141"/>
      <c r="G673" s="141"/>
      <c r="H673" s="141"/>
      <c r="I673" s="168"/>
    </row>
    <row r="674" spans="1:9" ht="6.75" customHeight="1">
      <c r="A674" s="171"/>
      <c r="B674" s="94"/>
      <c r="C674" s="146"/>
      <c r="D674" s="95"/>
      <c r="E674" s="96"/>
      <c r="F674" s="116"/>
      <c r="G674" s="116"/>
      <c r="H674" s="116"/>
      <c r="I674" s="163"/>
    </row>
    <row r="675" spans="1:52" ht="12.75">
      <c r="A675" s="179" t="s">
        <v>604</v>
      </c>
      <c r="B675" s="159" t="s">
        <v>409</v>
      </c>
      <c r="C675" s="147" t="s">
        <v>410</v>
      </c>
      <c r="D675" s="97" t="s">
        <v>140</v>
      </c>
      <c r="E675" s="98">
        <v>572</v>
      </c>
      <c r="F675" s="99">
        <v>0</v>
      </c>
      <c r="G675" s="99">
        <f>E675*F675</f>
        <v>0</v>
      </c>
      <c r="H675" s="99">
        <v>0</v>
      </c>
      <c r="I675" s="164">
        <f>E675*H675</f>
        <v>0</v>
      </c>
      <c r="AU675" s="84">
        <v>1</v>
      </c>
      <c r="AV675" s="84" t="e">
        <f>IF(AU675=1,#REF!,0)</f>
        <v>#REF!</v>
      </c>
      <c r="AW675" s="84">
        <f>IF(AU675=2,#REF!,0)</f>
        <v>0</v>
      </c>
      <c r="AX675" s="84">
        <f>IF(AU675=3,#REF!,0)</f>
        <v>0</v>
      </c>
      <c r="AY675" s="84">
        <f>IF(AU675=4,#REF!,0)</f>
        <v>0</v>
      </c>
      <c r="AZ675" s="84">
        <f>IF(AU675=5,#REF!,0)</f>
        <v>0</v>
      </c>
    </row>
    <row r="676" spans="1:12" ht="12.75">
      <c r="A676" s="174"/>
      <c r="B676" s="160"/>
      <c r="C676" s="154" t="s">
        <v>411</v>
      </c>
      <c r="D676" s="117"/>
      <c r="E676" s="101"/>
      <c r="F676" s="102"/>
      <c r="G676" s="102"/>
      <c r="H676" s="102"/>
      <c r="I676" s="165"/>
      <c r="L676" s="103"/>
    </row>
    <row r="677" spans="1:12" ht="12.75">
      <c r="A677" s="174"/>
      <c r="B677" s="160"/>
      <c r="C677" s="154" t="s">
        <v>412</v>
      </c>
      <c r="D677" s="117"/>
      <c r="E677" s="101"/>
      <c r="F677" s="102"/>
      <c r="G677" s="102"/>
      <c r="H677" s="102"/>
      <c r="I677" s="165"/>
      <c r="L677" s="103"/>
    </row>
    <row r="678" spans="1:12" ht="12.75">
      <c r="A678" s="174"/>
      <c r="B678" s="160"/>
      <c r="C678" s="154" t="s">
        <v>413</v>
      </c>
      <c r="D678" s="117"/>
      <c r="E678" s="101"/>
      <c r="F678" s="102"/>
      <c r="G678" s="102"/>
      <c r="H678" s="102"/>
      <c r="I678" s="165"/>
      <c r="L678" s="103"/>
    </row>
    <row r="679" spans="1:12" ht="12.75">
      <c r="A679" s="174"/>
      <c r="B679" s="160"/>
      <c r="C679" s="154" t="s">
        <v>414</v>
      </c>
      <c r="D679" s="117"/>
      <c r="E679" s="101"/>
      <c r="F679" s="102"/>
      <c r="G679" s="102"/>
      <c r="H679" s="102"/>
      <c r="I679" s="165"/>
      <c r="L679" s="103"/>
    </row>
    <row r="680" spans="1:12" ht="12.75">
      <c r="A680" s="174"/>
      <c r="B680" s="160"/>
      <c r="C680" s="154" t="s">
        <v>415</v>
      </c>
      <c r="D680" s="117"/>
      <c r="E680" s="101"/>
      <c r="F680" s="102"/>
      <c r="G680" s="102"/>
      <c r="H680" s="102"/>
      <c r="I680" s="165"/>
      <c r="L680" s="103"/>
    </row>
    <row r="681" spans="1:52" ht="12.75">
      <c r="A681" s="179" t="s">
        <v>605</v>
      </c>
      <c r="B681" s="159" t="s">
        <v>416</v>
      </c>
      <c r="C681" s="147" t="s">
        <v>417</v>
      </c>
      <c r="D681" s="142" t="s">
        <v>140</v>
      </c>
      <c r="E681" s="98">
        <v>24487</v>
      </c>
      <c r="F681" s="99">
        <v>0</v>
      </c>
      <c r="G681" s="99">
        <f>E681*F681</f>
        <v>0</v>
      </c>
      <c r="H681" s="99">
        <v>0</v>
      </c>
      <c r="I681" s="164">
        <f>E681*H681</f>
        <v>0</v>
      </c>
      <c r="AU681" s="84">
        <v>1</v>
      </c>
      <c r="AV681" s="84" t="e">
        <f>IF(AU681=1,#REF!,0)</f>
        <v>#REF!</v>
      </c>
      <c r="AW681" s="84">
        <f>IF(AU681=2,#REF!,0)</f>
        <v>0</v>
      </c>
      <c r="AX681" s="84">
        <f>IF(AU681=3,#REF!,0)</f>
        <v>0</v>
      </c>
      <c r="AY681" s="84">
        <f>IF(AU681=4,#REF!,0)</f>
        <v>0</v>
      </c>
      <c r="AZ681" s="84">
        <f>IF(AU681=5,#REF!,0)</f>
        <v>0</v>
      </c>
    </row>
    <row r="682" spans="1:12" ht="12.75">
      <c r="A682" s="174"/>
      <c r="B682" s="160"/>
      <c r="C682" s="154" t="s">
        <v>418</v>
      </c>
      <c r="D682" s="117"/>
      <c r="E682" s="101"/>
      <c r="F682" s="102"/>
      <c r="G682" s="102"/>
      <c r="H682" s="102"/>
      <c r="I682" s="165"/>
      <c r="L682" s="103"/>
    </row>
    <row r="683" spans="1:12" ht="12.75">
      <c r="A683" s="174"/>
      <c r="B683" s="160"/>
      <c r="C683" s="154" t="s">
        <v>715</v>
      </c>
      <c r="D683" s="117"/>
      <c r="E683" s="101">
        <v>0</v>
      </c>
      <c r="F683" s="102"/>
      <c r="G683" s="102"/>
      <c r="H683" s="102"/>
      <c r="I683" s="165"/>
      <c r="L683" s="103"/>
    </row>
    <row r="684" spans="1:12" ht="12.75">
      <c r="A684" s="174"/>
      <c r="B684" s="160"/>
      <c r="C684" s="154" t="s">
        <v>419</v>
      </c>
      <c r="D684" s="117"/>
      <c r="E684" s="101"/>
      <c r="F684" s="102"/>
      <c r="G684" s="102"/>
      <c r="H684" s="102"/>
      <c r="I684" s="165"/>
      <c r="L684" s="103"/>
    </row>
    <row r="685" spans="1:12" ht="12.75">
      <c r="A685" s="174"/>
      <c r="B685" s="160"/>
      <c r="C685" s="154" t="s">
        <v>716</v>
      </c>
      <c r="D685" s="117"/>
      <c r="E685" s="101">
        <v>0</v>
      </c>
      <c r="F685" s="102"/>
      <c r="G685" s="102"/>
      <c r="H685" s="102"/>
      <c r="I685" s="165"/>
      <c r="L685" s="103"/>
    </row>
    <row r="686" spans="1:12" ht="12.75">
      <c r="A686" s="174"/>
      <c r="B686" s="160"/>
      <c r="C686" s="154" t="s">
        <v>420</v>
      </c>
      <c r="D686" s="117"/>
      <c r="E686" s="101"/>
      <c r="F686" s="102"/>
      <c r="G686" s="102"/>
      <c r="H686" s="102"/>
      <c r="I686" s="165"/>
      <c r="L686" s="103"/>
    </row>
    <row r="687" spans="1:12" ht="12.75">
      <c r="A687" s="174"/>
      <c r="B687" s="160"/>
      <c r="C687" s="154" t="s">
        <v>717</v>
      </c>
      <c r="D687" s="117"/>
      <c r="E687" s="101">
        <v>0</v>
      </c>
      <c r="F687" s="102"/>
      <c r="G687" s="102"/>
      <c r="H687" s="102"/>
      <c r="I687" s="165"/>
      <c r="L687" s="103"/>
    </row>
    <row r="688" spans="1:52" ht="12.75">
      <c r="A688" s="179" t="s">
        <v>606</v>
      </c>
      <c r="B688" s="159" t="s">
        <v>421</v>
      </c>
      <c r="C688" s="147" t="s">
        <v>422</v>
      </c>
      <c r="D688" s="142" t="s">
        <v>140</v>
      </c>
      <c r="E688" s="98">
        <v>46.5</v>
      </c>
      <c r="F688" s="99">
        <v>0</v>
      </c>
      <c r="G688" s="99">
        <f>E688*F688</f>
        <v>0</v>
      </c>
      <c r="H688" s="99">
        <v>0</v>
      </c>
      <c r="I688" s="164">
        <f>E688*H688</f>
        <v>0</v>
      </c>
      <c r="AU688" s="84">
        <v>1</v>
      </c>
      <c r="AV688" s="84" t="e">
        <f>IF(AU688=1,#REF!,0)</f>
        <v>#REF!</v>
      </c>
      <c r="AW688" s="84">
        <f>IF(AU688=2,#REF!,0)</f>
        <v>0</v>
      </c>
      <c r="AX688" s="84">
        <f>IF(AU688=3,#REF!,0)</f>
        <v>0</v>
      </c>
      <c r="AY688" s="84">
        <f>IF(AU688=4,#REF!,0)</f>
        <v>0</v>
      </c>
      <c r="AZ688" s="84">
        <f>IF(AU688=5,#REF!,0)</f>
        <v>0</v>
      </c>
    </row>
    <row r="689" spans="1:12" ht="12.75">
      <c r="A689" s="174"/>
      <c r="B689" s="160"/>
      <c r="C689" s="154" t="s">
        <v>718</v>
      </c>
      <c r="D689" s="117"/>
      <c r="E689" s="101">
        <v>0</v>
      </c>
      <c r="F689" s="102"/>
      <c r="G689" s="102"/>
      <c r="H689" s="102"/>
      <c r="I689" s="165"/>
      <c r="L689" s="103"/>
    </row>
    <row r="690" spans="1:12" ht="12.75">
      <c r="A690" s="174"/>
      <c r="B690" s="160"/>
      <c r="C690" s="154" t="s">
        <v>423</v>
      </c>
      <c r="D690" s="117"/>
      <c r="E690" s="101"/>
      <c r="F690" s="102"/>
      <c r="G690" s="102"/>
      <c r="H690" s="102"/>
      <c r="I690" s="165"/>
      <c r="L690" s="103"/>
    </row>
    <row r="691" spans="1:12" ht="12.75">
      <c r="A691" s="174"/>
      <c r="B691" s="160"/>
      <c r="C691" s="154" t="s">
        <v>424</v>
      </c>
      <c r="D691" s="117"/>
      <c r="E691" s="101"/>
      <c r="F691" s="102"/>
      <c r="G691" s="102"/>
      <c r="H691" s="102"/>
      <c r="I691" s="165"/>
      <c r="L691" s="103"/>
    </row>
    <row r="692" spans="1:12" ht="12.75">
      <c r="A692" s="174"/>
      <c r="B692" s="160"/>
      <c r="C692" s="154" t="s">
        <v>425</v>
      </c>
      <c r="D692" s="117"/>
      <c r="E692" s="101"/>
      <c r="F692" s="102"/>
      <c r="G692" s="102"/>
      <c r="H692" s="102"/>
      <c r="I692" s="165"/>
      <c r="L692" s="103"/>
    </row>
    <row r="693" spans="1:12" ht="12.75">
      <c r="A693" s="174"/>
      <c r="B693" s="160"/>
      <c r="C693" s="154" t="s">
        <v>426</v>
      </c>
      <c r="D693" s="117"/>
      <c r="E693" s="101"/>
      <c r="F693" s="102"/>
      <c r="G693" s="102"/>
      <c r="H693" s="102"/>
      <c r="I693" s="165"/>
      <c r="L693" s="103"/>
    </row>
    <row r="694" spans="1:52" ht="12.75">
      <c r="A694" s="179" t="s">
        <v>607</v>
      </c>
      <c r="B694" s="159" t="s">
        <v>427</v>
      </c>
      <c r="C694" s="147" t="s">
        <v>428</v>
      </c>
      <c r="D694" s="97" t="s">
        <v>140</v>
      </c>
      <c r="E694" s="98">
        <v>1116</v>
      </c>
      <c r="F694" s="99">
        <v>0</v>
      </c>
      <c r="G694" s="99">
        <f>E694*F694</f>
        <v>0</v>
      </c>
      <c r="H694" s="99">
        <v>0</v>
      </c>
      <c r="I694" s="164">
        <f>E694*H694</f>
        <v>0</v>
      </c>
      <c r="AU694" s="84">
        <v>1</v>
      </c>
      <c r="AV694" s="84" t="e">
        <f>IF(AU694=1,#REF!,0)</f>
        <v>#REF!</v>
      </c>
      <c r="AW694" s="84">
        <f>IF(AU694=2,#REF!,0)</f>
        <v>0</v>
      </c>
      <c r="AX694" s="84">
        <f>IF(AU694=3,#REF!,0)</f>
        <v>0</v>
      </c>
      <c r="AY694" s="84">
        <f>IF(AU694=4,#REF!,0)</f>
        <v>0</v>
      </c>
      <c r="AZ694" s="84">
        <f>IF(AU694=5,#REF!,0)</f>
        <v>0</v>
      </c>
    </row>
    <row r="695" spans="1:12" ht="12.75">
      <c r="A695" s="174"/>
      <c r="B695" s="160"/>
      <c r="C695" s="154" t="s">
        <v>719</v>
      </c>
      <c r="D695" s="117"/>
      <c r="E695" s="101">
        <v>0</v>
      </c>
      <c r="F695" s="102"/>
      <c r="G695" s="102"/>
      <c r="H695" s="102"/>
      <c r="I695" s="165"/>
      <c r="L695" s="103"/>
    </row>
    <row r="696" spans="1:12" ht="12.75">
      <c r="A696" s="174"/>
      <c r="B696" s="160"/>
      <c r="C696" s="154" t="s">
        <v>429</v>
      </c>
      <c r="D696" s="117"/>
      <c r="E696" s="101"/>
      <c r="F696" s="102"/>
      <c r="G696" s="102"/>
      <c r="H696" s="102"/>
      <c r="I696" s="165"/>
      <c r="L696" s="103"/>
    </row>
    <row r="697" spans="1:12" ht="12.75">
      <c r="A697" s="174"/>
      <c r="B697" s="160"/>
      <c r="C697" s="154" t="s">
        <v>430</v>
      </c>
      <c r="D697" s="117"/>
      <c r="E697" s="101"/>
      <c r="F697" s="102"/>
      <c r="G697" s="102"/>
      <c r="H697" s="102"/>
      <c r="I697" s="165"/>
      <c r="L697" s="103"/>
    </row>
    <row r="698" spans="1:12" ht="12.75">
      <c r="A698" s="174"/>
      <c r="B698" s="160"/>
      <c r="C698" s="154" t="s">
        <v>431</v>
      </c>
      <c r="D698" s="117"/>
      <c r="E698" s="101"/>
      <c r="F698" s="102"/>
      <c r="G698" s="102"/>
      <c r="H698" s="102"/>
      <c r="I698" s="165"/>
      <c r="L698" s="103"/>
    </row>
    <row r="699" spans="1:52" ht="12.75">
      <c r="A699" s="179" t="s">
        <v>608</v>
      </c>
      <c r="B699" s="159" t="s">
        <v>432</v>
      </c>
      <c r="C699" s="147" t="s">
        <v>433</v>
      </c>
      <c r="D699" s="142" t="s">
        <v>140</v>
      </c>
      <c r="E699" s="98">
        <v>572</v>
      </c>
      <c r="F699" s="99">
        <v>0</v>
      </c>
      <c r="G699" s="99">
        <f>E699*F699</f>
        <v>0</v>
      </c>
      <c r="H699" s="99">
        <v>0</v>
      </c>
      <c r="I699" s="164">
        <f>E699*H699</f>
        <v>0</v>
      </c>
      <c r="AU699" s="84">
        <v>1</v>
      </c>
      <c r="AV699" s="84" t="e">
        <f>IF(AU699=1,#REF!,0)</f>
        <v>#REF!</v>
      </c>
      <c r="AW699" s="84">
        <f>IF(AU699=2,#REF!,0)</f>
        <v>0</v>
      </c>
      <c r="AX699" s="84">
        <f>IF(AU699=3,#REF!,0)</f>
        <v>0</v>
      </c>
      <c r="AY699" s="84">
        <f>IF(AU699=4,#REF!,0)</f>
        <v>0</v>
      </c>
      <c r="AZ699" s="84">
        <f>IF(AU699=5,#REF!,0)</f>
        <v>0</v>
      </c>
    </row>
    <row r="700" spans="1:12" ht="12.75">
      <c r="A700" s="174"/>
      <c r="B700" s="160"/>
      <c r="C700" s="154" t="s">
        <v>434</v>
      </c>
      <c r="D700" s="117"/>
      <c r="E700" s="101"/>
      <c r="F700" s="102"/>
      <c r="G700" s="102"/>
      <c r="H700" s="102"/>
      <c r="I700" s="165"/>
      <c r="L700" s="103"/>
    </row>
    <row r="701" spans="1:12" ht="12.75">
      <c r="A701" s="174"/>
      <c r="B701" s="160"/>
      <c r="C701" s="154" t="s">
        <v>412</v>
      </c>
      <c r="D701" s="117"/>
      <c r="E701" s="101"/>
      <c r="F701" s="102"/>
      <c r="G701" s="102"/>
      <c r="H701" s="102"/>
      <c r="I701" s="165"/>
      <c r="L701" s="103"/>
    </row>
    <row r="702" spans="1:12" ht="12.75">
      <c r="A702" s="174"/>
      <c r="B702" s="160"/>
      <c r="C702" s="154" t="s">
        <v>413</v>
      </c>
      <c r="D702" s="117"/>
      <c r="E702" s="101"/>
      <c r="F702" s="102"/>
      <c r="G702" s="102"/>
      <c r="H702" s="102"/>
      <c r="I702" s="165"/>
      <c r="L702" s="103"/>
    </row>
    <row r="703" spans="1:12" ht="12.75">
      <c r="A703" s="174"/>
      <c r="B703" s="160"/>
      <c r="C703" s="154" t="s">
        <v>414</v>
      </c>
      <c r="D703" s="117"/>
      <c r="E703" s="101"/>
      <c r="F703" s="102"/>
      <c r="G703" s="102"/>
      <c r="H703" s="102"/>
      <c r="I703" s="165"/>
      <c r="L703" s="103"/>
    </row>
    <row r="704" spans="1:12" ht="12.75">
      <c r="A704" s="174"/>
      <c r="B704" s="160"/>
      <c r="C704" s="154" t="s">
        <v>415</v>
      </c>
      <c r="D704" s="117"/>
      <c r="E704" s="101"/>
      <c r="F704" s="102"/>
      <c r="G704" s="102"/>
      <c r="H704" s="102"/>
      <c r="I704" s="165"/>
      <c r="L704" s="103"/>
    </row>
    <row r="705" spans="1:52" ht="12.75">
      <c r="A705" s="179" t="s">
        <v>609</v>
      </c>
      <c r="B705" s="159" t="s">
        <v>435</v>
      </c>
      <c r="C705" s="147" t="s">
        <v>436</v>
      </c>
      <c r="D705" s="142" t="s">
        <v>140</v>
      </c>
      <c r="E705" s="98">
        <v>16.5</v>
      </c>
      <c r="F705" s="99">
        <v>0</v>
      </c>
      <c r="G705" s="99">
        <f>E705*F705</f>
        <v>0</v>
      </c>
      <c r="H705" s="99">
        <v>0</v>
      </c>
      <c r="I705" s="164">
        <f>E705*H705</f>
        <v>0</v>
      </c>
      <c r="AU705" s="84">
        <v>1</v>
      </c>
      <c r="AV705" s="84" t="e">
        <f>IF(AU705=1,#REF!,0)</f>
        <v>#REF!</v>
      </c>
      <c r="AW705" s="84">
        <f>IF(AU705=2,#REF!,0)</f>
        <v>0</v>
      </c>
      <c r="AX705" s="84">
        <f>IF(AU705=3,#REF!,0)</f>
        <v>0</v>
      </c>
      <c r="AY705" s="84">
        <f>IF(AU705=4,#REF!,0)</f>
        <v>0</v>
      </c>
      <c r="AZ705" s="84">
        <f>IF(AU705=5,#REF!,0)</f>
        <v>0</v>
      </c>
    </row>
    <row r="706" spans="1:12" ht="12.75">
      <c r="A706" s="174"/>
      <c r="B706" s="160"/>
      <c r="C706" s="154" t="s">
        <v>437</v>
      </c>
      <c r="D706" s="117"/>
      <c r="E706" s="101"/>
      <c r="F706" s="102"/>
      <c r="G706" s="102"/>
      <c r="H706" s="102"/>
      <c r="I706" s="165"/>
      <c r="L706" s="103"/>
    </row>
    <row r="707" spans="1:52" ht="12.75">
      <c r="A707" s="179" t="s">
        <v>610</v>
      </c>
      <c r="B707" s="159" t="s">
        <v>438</v>
      </c>
      <c r="C707" s="147" t="s">
        <v>439</v>
      </c>
      <c r="D707" s="142" t="s">
        <v>140</v>
      </c>
      <c r="E707" s="98">
        <v>0.5</v>
      </c>
      <c r="F707" s="99">
        <v>0</v>
      </c>
      <c r="G707" s="99">
        <f>E707*F707</f>
        <v>0</v>
      </c>
      <c r="H707" s="99">
        <v>0</v>
      </c>
      <c r="I707" s="164">
        <f>E707*H707</f>
        <v>0</v>
      </c>
      <c r="AU707" s="84">
        <v>1</v>
      </c>
      <c r="AV707" s="84" t="e">
        <f>IF(AU707=1,#REF!,0)</f>
        <v>#REF!</v>
      </c>
      <c r="AW707" s="84">
        <f>IF(AU707=2,#REF!,0)</f>
        <v>0</v>
      </c>
      <c r="AX707" s="84">
        <f>IF(AU707=3,#REF!,0)</f>
        <v>0</v>
      </c>
      <c r="AY707" s="84">
        <f>IF(AU707=4,#REF!,0)</f>
        <v>0</v>
      </c>
      <c r="AZ707" s="84">
        <f>IF(AU707=5,#REF!,0)</f>
        <v>0</v>
      </c>
    </row>
    <row r="708" spans="1:12" ht="12.75">
      <c r="A708" s="174"/>
      <c r="B708" s="160"/>
      <c r="C708" s="154" t="s">
        <v>440</v>
      </c>
      <c r="D708" s="117"/>
      <c r="E708" s="101"/>
      <c r="F708" s="102"/>
      <c r="G708" s="102"/>
      <c r="H708" s="102"/>
      <c r="I708" s="165"/>
      <c r="L708" s="103"/>
    </row>
    <row r="709" spans="1:52" ht="12.75">
      <c r="A709" s="179" t="s">
        <v>611</v>
      </c>
      <c r="B709" s="159" t="s">
        <v>441</v>
      </c>
      <c r="C709" s="147" t="s">
        <v>442</v>
      </c>
      <c r="D709" s="142" t="s">
        <v>140</v>
      </c>
      <c r="E709" s="98">
        <v>78</v>
      </c>
      <c r="F709" s="99">
        <v>0</v>
      </c>
      <c r="G709" s="99">
        <f>E709*F709</f>
        <v>0</v>
      </c>
      <c r="H709" s="99">
        <v>0</v>
      </c>
      <c r="I709" s="164">
        <f>E709*H709</f>
        <v>0</v>
      </c>
      <c r="AU709" s="84">
        <v>1</v>
      </c>
      <c r="AV709" s="84" t="e">
        <f>IF(AU709=1,#REF!,0)</f>
        <v>#REF!</v>
      </c>
      <c r="AW709" s="84">
        <f>IF(AU709=2,#REF!,0)</f>
        <v>0</v>
      </c>
      <c r="AX709" s="84">
        <f>IF(AU709=3,#REF!,0)</f>
        <v>0</v>
      </c>
      <c r="AY709" s="84">
        <f>IF(AU709=4,#REF!,0)</f>
        <v>0</v>
      </c>
      <c r="AZ709" s="84">
        <f>IF(AU709=5,#REF!,0)</f>
        <v>0</v>
      </c>
    </row>
    <row r="710" spans="1:12" ht="12.75">
      <c r="A710" s="174"/>
      <c r="B710" s="160"/>
      <c r="C710" s="154" t="s">
        <v>443</v>
      </c>
      <c r="D710" s="117"/>
      <c r="E710" s="101"/>
      <c r="F710" s="102"/>
      <c r="G710" s="102"/>
      <c r="H710" s="102"/>
      <c r="I710" s="165"/>
      <c r="L710" s="103"/>
    </row>
    <row r="711" spans="1:52" ht="12.75">
      <c r="A711" s="179" t="s">
        <v>612</v>
      </c>
      <c r="B711" s="159" t="s">
        <v>444</v>
      </c>
      <c r="C711" s="147" t="s">
        <v>445</v>
      </c>
      <c r="D711" s="142" t="s">
        <v>140</v>
      </c>
      <c r="E711" s="98">
        <v>477</v>
      </c>
      <c r="F711" s="99">
        <v>0</v>
      </c>
      <c r="G711" s="99">
        <f>E711*F711</f>
        <v>0</v>
      </c>
      <c r="H711" s="99">
        <v>0</v>
      </c>
      <c r="I711" s="164">
        <f>E711*H711</f>
        <v>0</v>
      </c>
      <c r="AU711" s="84">
        <v>1</v>
      </c>
      <c r="AV711" s="84" t="e">
        <f>IF(AU711=1,#REF!,0)</f>
        <v>#REF!</v>
      </c>
      <c r="AW711" s="84">
        <f>IF(AU711=2,#REF!,0)</f>
        <v>0</v>
      </c>
      <c r="AX711" s="84">
        <f>IF(AU711=3,#REF!,0)</f>
        <v>0</v>
      </c>
      <c r="AY711" s="84">
        <f>IF(AU711=4,#REF!,0)</f>
        <v>0</v>
      </c>
      <c r="AZ711" s="84">
        <f>IF(AU711=5,#REF!,0)</f>
        <v>0</v>
      </c>
    </row>
    <row r="712" spans="1:12" ht="12.75">
      <c r="A712" s="174"/>
      <c r="B712" s="100"/>
      <c r="C712" s="154" t="s">
        <v>412</v>
      </c>
      <c r="D712" s="117"/>
      <c r="E712" s="101"/>
      <c r="F712" s="102"/>
      <c r="G712" s="102"/>
      <c r="H712" s="102"/>
      <c r="I712" s="165"/>
      <c r="L712" s="103"/>
    </row>
    <row r="713" spans="1:12" ht="12.75">
      <c r="A713" s="174"/>
      <c r="B713" s="100"/>
      <c r="C713" s="154" t="s">
        <v>446</v>
      </c>
      <c r="D713" s="117"/>
      <c r="E713" s="101"/>
      <c r="F713" s="102"/>
      <c r="G713" s="102"/>
      <c r="H713" s="102"/>
      <c r="I713" s="165"/>
      <c r="L713" s="103"/>
    </row>
    <row r="714" spans="1:12" ht="6.75" customHeight="1">
      <c r="A714" s="174"/>
      <c r="B714" s="100"/>
      <c r="C714" s="154"/>
      <c r="D714" s="117"/>
      <c r="E714" s="101"/>
      <c r="F714" s="102"/>
      <c r="G714" s="102"/>
      <c r="H714" s="102"/>
      <c r="I714" s="165"/>
      <c r="L714" s="103"/>
    </row>
    <row r="715" spans="1:52" ht="18.75" customHeight="1" thickBot="1">
      <c r="A715" s="175"/>
      <c r="B715" s="157" t="s">
        <v>60</v>
      </c>
      <c r="C715" s="149" t="str">
        <f>CONCATENATE(B673," ",C673)</f>
        <v>97. Prorážení otvorů</v>
      </c>
      <c r="D715" s="143"/>
      <c r="E715" s="129"/>
      <c r="F715" s="130"/>
      <c r="G715" s="131">
        <f>SUM(G673:G713)</f>
        <v>0</v>
      </c>
      <c r="H715" s="130"/>
      <c r="I715" s="166">
        <f>SUM(I673:I713)</f>
        <v>0</v>
      </c>
      <c r="AV715" s="104" t="e">
        <f>SUM(AV673:AV713)</f>
        <v>#REF!</v>
      </c>
      <c r="AW715" s="104">
        <f>SUM(AW673:AW713)</f>
        <v>0</v>
      </c>
      <c r="AX715" s="104">
        <f>SUM(AX673:AX713)</f>
        <v>0</v>
      </c>
      <c r="AY715" s="104">
        <f>SUM(AY673:AY713)</f>
        <v>0</v>
      </c>
      <c r="AZ715" s="104">
        <f>SUM(AZ673:AZ713)</f>
        <v>0</v>
      </c>
    </row>
    <row r="716" spans="1:52" ht="12.75">
      <c r="A716" s="176"/>
      <c r="B716" s="118"/>
      <c r="C716" s="150"/>
      <c r="D716" s="95"/>
      <c r="E716" s="119"/>
      <c r="F716" s="132"/>
      <c r="G716" s="133"/>
      <c r="H716" s="132"/>
      <c r="I716" s="167"/>
      <c r="AV716" s="104"/>
      <c r="AW716" s="104"/>
      <c r="AX716" s="104"/>
      <c r="AY716" s="104"/>
      <c r="AZ716" s="104"/>
    </row>
    <row r="717" spans="1:9" ht="18.75" customHeight="1">
      <c r="A717" s="177" t="s">
        <v>57</v>
      </c>
      <c r="B717" s="158" t="s">
        <v>597</v>
      </c>
      <c r="C717" s="151" t="s">
        <v>447</v>
      </c>
      <c r="D717" s="139"/>
      <c r="E717" s="140"/>
      <c r="F717" s="141"/>
      <c r="G717" s="141"/>
      <c r="H717" s="141"/>
      <c r="I717" s="168"/>
    </row>
    <row r="718" spans="1:9" ht="6.75" customHeight="1">
      <c r="A718" s="171"/>
      <c r="B718" s="94"/>
      <c r="C718" s="146"/>
      <c r="D718" s="95"/>
      <c r="E718" s="96"/>
      <c r="F718" s="116"/>
      <c r="G718" s="116"/>
      <c r="H718" s="116"/>
      <c r="I718" s="163"/>
    </row>
    <row r="719" spans="1:52" ht="12.75">
      <c r="A719" s="179" t="s">
        <v>613</v>
      </c>
      <c r="B719" s="159" t="s">
        <v>448</v>
      </c>
      <c r="C719" s="147" t="s">
        <v>449</v>
      </c>
      <c r="D719" s="97" t="s">
        <v>140</v>
      </c>
      <c r="E719" s="98">
        <v>5964.506</v>
      </c>
      <c r="F719" s="99">
        <v>0</v>
      </c>
      <c r="G719" s="99">
        <f>E719*F719</f>
        <v>0</v>
      </c>
      <c r="H719" s="99">
        <v>0</v>
      </c>
      <c r="I719" s="164">
        <f>E719*H719</f>
        <v>0</v>
      </c>
      <c r="AU719" s="84">
        <v>1</v>
      </c>
      <c r="AV719" s="84" t="e">
        <f>IF(AU719=1,#REF!,0)</f>
        <v>#REF!</v>
      </c>
      <c r="AW719" s="84">
        <f>IF(AU719=2,#REF!,0)</f>
        <v>0</v>
      </c>
      <c r="AX719" s="84">
        <f>IF(AU719=3,#REF!,0)</f>
        <v>0</v>
      </c>
      <c r="AY719" s="84">
        <f>IF(AU719=4,#REF!,0)</f>
        <v>0</v>
      </c>
      <c r="AZ719" s="84">
        <f>IF(AU719=5,#REF!,0)</f>
        <v>0</v>
      </c>
    </row>
    <row r="720" spans="1:12" ht="12.75">
      <c r="A720" s="174"/>
      <c r="B720" s="100"/>
      <c r="C720" s="154" t="s">
        <v>450</v>
      </c>
      <c r="D720" s="117"/>
      <c r="E720" s="101">
        <v>0</v>
      </c>
      <c r="F720" s="102"/>
      <c r="G720" s="102"/>
      <c r="H720" s="102"/>
      <c r="I720" s="165"/>
      <c r="L720" s="103"/>
    </row>
    <row r="721" spans="1:12" ht="12.75">
      <c r="A721" s="174"/>
      <c r="B721" s="100"/>
      <c r="C721" s="154" t="s">
        <v>451</v>
      </c>
      <c r="D721" s="117"/>
      <c r="E721" s="101"/>
      <c r="F721" s="102"/>
      <c r="G721" s="102"/>
      <c r="H721" s="102"/>
      <c r="I721" s="165"/>
      <c r="L721" s="103"/>
    </row>
    <row r="722" spans="1:12" ht="12.75">
      <c r="A722" s="174"/>
      <c r="B722" s="100"/>
      <c r="C722" s="154" t="s">
        <v>452</v>
      </c>
      <c r="D722" s="117"/>
      <c r="E722" s="101"/>
      <c r="F722" s="102"/>
      <c r="G722" s="102"/>
      <c r="H722" s="102"/>
      <c r="I722" s="165"/>
      <c r="L722" s="103"/>
    </row>
    <row r="723" spans="1:12" ht="12.75">
      <c r="A723" s="174"/>
      <c r="B723" s="100"/>
      <c r="C723" s="154" t="s">
        <v>453</v>
      </c>
      <c r="D723" s="117"/>
      <c r="E723" s="101"/>
      <c r="F723" s="102"/>
      <c r="G723" s="102"/>
      <c r="H723" s="102"/>
      <c r="I723" s="165"/>
      <c r="L723" s="103"/>
    </row>
    <row r="724" spans="1:12" ht="12.75">
      <c r="A724" s="174"/>
      <c r="B724" s="100"/>
      <c r="C724" s="154" t="s">
        <v>454</v>
      </c>
      <c r="D724" s="117"/>
      <c r="E724" s="101"/>
      <c r="F724" s="102"/>
      <c r="G724" s="102"/>
      <c r="H724" s="102"/>
      <c r="I724" s="165"/>
      <c r="L724" s="103"/>
    </row>
    <row r="725" spans="1:12" ht="12.75">
      <c r="A725" s="174"/>
      <c r="B725" s="100"/>
      <c r="C725" s="154" t="s">
        <v>455</v>
      </c>
      <c r="D725" s="117"/>
      <c r="E725" s="101"/>
      <c r="F725" s="102"/>
      <c r="G725" s="102"/>
      <c r="H725" s="102"/>
      <c r="I725" s="165"/>
      <c r="L725" s="103"/>
    </row>
    <row r="726" spans="1:12" ht="12.75">
      <c r="A726" s="174"/>
      <c r="B726" s="100"/>
      <c r="C726" s="154" t="s">
        <v>456</v>
      </c>
      <c r="D726" s="117"/>
      <c r="E726" s="101"/>
      <c r="F726" s="102"/>
      <c r="G726" s="102"/>
      <c r="H726" s="102"/>
      <c r="I726" s="165"/>
      <c r="L726" s="103"/>
    </row>
    <row r="727" spans="1:12" ht="12.75">
      <c r="A727" s="174"/>
      <c r="B727" s="100"/>
      <c r="C727" s="154" t="s">
        <v>457</v>
      </c>
      <c r="D727" s="117"/>
      <c r="E727" s="101"/>
      <c r="F727" s="102"/>
      <c r="G727" s="102"/>
      <c r="H727" s="102"/>
      <c r="I727" s="165"/>
      <c r="L727" s="103"/>
    </row>
    <row r="728" spans="1:12" ht="12.75">
      <c r="A728" s="174"/>
      <c r="B728" s="100"/>
      <c r="C728" s="154" t="s">
        <v>458</v>
      </c>
      <c r="D728" s="117"/>
      <c r="E728" s="101"/>
      <c r="F728" s="102"/>
      <c r="G728" s="102"/>
      <c r="H728" s="102"/>
      <c r="I728" s="165"/>
      <c r="L728" s="103"/>
    </row>
    <row r="729" spans="1:12" ht="12.75">
      <c r="A729" s="174"/>
      <c r="B729" s="100"/>
      <c r="C729" s="154" t="s">
        <v>459</v>
      </c>
      <c r="D729" s="117"/>
      <c r="E729" s="101"/>
      <c r="F729" s="102"/>
      <c r="G729" s="102"/>
      <c r="H729" s="102"/>
      <c r="I729" s="165"/>
      <c r="L729" s="103"/>
    </row>
    <row r="730" spans="1:12" ht="12.75">
      <c r="A730" s="174"/>
      <c r="B730" s="100"/>
      <c r="C730" s="154" t="s">
        <v>460</v>
      </c>
      <c r="D730" s="117"/>
      <c r="E730" s="101"/>
      <c r="F730" s="102"/>
      <c r="G730" s="102"/>
      <c r="H730" s="102"/>
      <c r="I730" s="165"/>
      <c r="L730" s="103"/>
    </row>
    <row r="731" spans="1:12" ht="12.75">
      <c r="A731" s="174"/>
      <c r="B731" s="100"/>
      <c r="C731" s="154" t="s">
        <v>461</v>
      </c>
      <c r="D731" s="117"/>
      <c r="E731" s="101"/>
      <c r="F731" s="102"/>
      <c r="G731" s="102"/>
      <c r="H731" s="102"/>
      <c r="I731" s="165"/>
      <c r="L731" s="103"/>
    </row>
    <row r="732" spans="1:12" ht="12.75">
      <c r="A732" s="174"/>
      <c r="B732" s="100"/>
      <c r="C732" s="154" t="s">
        <v>462</v>
      </c>
      <c r="D732" s="117"/>
      <c r="E732" s="101"/>
      <c r="F732" s="102"/>
      <c r="G732" s="102"/>
      <c r="H732" s="102"/>
      <c r="I732" s="165"/>
      <c r="L732" s="103"/>
    </row>
    <row r="733" spans="1:12" ht="12.75">
      <c r="A733" s="174"/>
      <c r="B733" s="100"/>
      <c r="C733" s="154" t="s">
        <v>463</v>
      </c>
      <c r="D733" s="117"/>
      <c r="E733" s="101"/>
      <c r="F733" s="102"/>
      <c r="G733" s="102"/>
      <c r="H733" s="102"/>
      <c r="I733" s="165"/>
      <c r="L733" s="103"/>
    </row>
    <row r="734" spans="1:52" ht="12.75">
      <c r="A734" s="179" t="s">
        <v>614</v>
      </c>
      <c r="B734" s="159" t="s">
        <v>464</v>
      </c>
      <c r="C734" s="147" t="s">
        <v>465</v>
      </c>
      <c r="D734" s="97" t="s">
        <v>140</v>
      </c>
      <c r="E734" s="98">
        <v>5964.506</v>
      </c>
      <c r="F734" s="99">
        <v>0</v>
      </c>
      <c r="G734" s="99">
        <f>E734*F734</f>
        <v>0</v>
      </c>
      <c r="H734" s="99">
        <v>0</v>
      </c>
      <c r="I734" s="164">
        <f>E734*H734</f>
        <v>0</v>
      </c>
      <c r="AU734" s="84">
        <v>1</v>
      </c>
      <c r="AV734" s="84" t="e">
        <f>IF(AU734=1,#REF!,0)</f>
        <v>#REF!</v>
      </c>
      <c r="AW734" s="84">
        <f>IF(AU734=2,#REF!,0)</f>
        <v>0</v>
      </c>
      <c r="AX734" s="84">
        <f>IF(AU734=3,#REF!,0)</f>
        <v>0</v>
      </c>
      <c r="AY734" s="84">
        <f>IF(AU734=4,#REF!,0)</f>
        <v>0</v>
      </c>
      <c r="AZ734" s="84">
        <f>IF(AU734=5,#REF!,0)</f>
        <v>0</v>
      </c>
    </row>
    <row r="735" spans="1:12" ht="12.75">
      <c r="A735" s="174"/>
      <c r="B735" s="100"/>
      <c r="C735" s="154" t="s">
        <v>450</v>
      </c>
      <c r="D735" s="117"/>
      <c r="E735" s="101">
        <v>0</v>
      </c>
      <c r="F735" s="102"/>
      <c r="G735" s="102"/>
      <c r="H735" s="102"/>
      <c r="I735" s="165"/>
      <c r="L735" s="103"/>
    </row>
    <row r="736" spans="1:12" ht="12.75">
      <c r="A736" s="174"/>
      <c r="B736" s="100"/>
      <c r="C736" s="154" t="s">
        <v>451</v>
      </c>
      <c r="D736" s="117"/>
      <c r="E736" s="101"/>
      <c r="F736" s="102"/>
      <c r="G736" s="102"/>
      <c r="H736" s="102"/>
      <c r="I736" s="165"/>
      <c r="L736" s="103"/>
    </row>
    <row r="737" spans="1:12" ht="12.75">
      <c r="A737" s="174"/>
      <c r="B737" s="100"/>
      <c r="C737" s="154" t="s">
        <v>452</v>
      </c>
      <c r="D737" s="117"/>
      <c r="E737" s="101"/>
      <c r="F737" s="102"/>
      <c r="G737" s="102"/>
      <c r="H737" s="102"/>
      <c r="I737" s="165"/>
      <c r="L737" s="103"/>
    </row>
    <row r="738" spans="1:12" ht="12.75">
      <c r="A738" s="174"/>
      <c r="B738" s="100"/>
      <c r="C738" s="154" t="s">
        <v>453</v>
      </c>
      <c r="D738" s="117"/>
      <c r="E738" s="101"/>
      <c r="F738" s="102"/>
      <c r="G738" s="102"/>
      <c r="H738" s="102"/>
      <c r="I738" s="165"/>
      <c r="L738" s="103"/>
    </row>
    <row r="739" spans="1:12" ht="12.75">
      <c r="A739" s="174"/>
      <c r="B739" s="100"/>
      <c r="C739" s="154" t="s">
        <v>454</v>
      </c>
      <c r="D739" s="117"/>
      <c r="E739" s="101"/>
      <c r="F739" s="102"/>
      <c r="G739" s="102"/>
      <c r="H739" s="102"/>
      <c r="I739" s="165"/>
      <c r="L739" s="103"/>
    </row>
    <row r="740" spans="1:12" ht="12.75">
      <c r="A740" s="174"/>
      <c r="B740" s="100"/>
      <c r="C740" s="154" t="s">
        <v>455</v>
      </c>
      <c r="D740" s="117"/>
      <c r="E740" s="101"/>
      <c r="F740" s="102"/>
      <c r="G740" s="102"/>
      <c r="H740" s="102"/>
      <c r="I740" s="165"/>
      <c r="L740" s="103"/>
    </row>
    <row r="741" spans="1:12" ht="12.75">
      <c r="A741" s="174"/>
      <c r="B741" s="100"/>
      <c r="C741" s="154" t="s">
        <v>456</v>
      </c>
      <c r="D741" s="117"/>
      <c r="E741" s="101"/>
      <c r="F741" s="102"/>
      <c r="G741" s="102"/>
      <c r="H741" s="102"/>
      <c r="I741" s="165"/>
      <c r="L741" s="103"/>
    </row>
    <row r="742" spans="1:12" ht="12.75">
      <c r="A742" s="174"/>
      <c r="B742" s="100"/>
      <c r="C742" s="154" t="s">
        <v>457</v>
      </c>
      <c r="D742" s="117"/>
      <c r="E742" s="101"/>
      <c r="F742" s="102"/>
      <c r="G742" s="102"/>
      <c r="H742" s="102"/>
      <c r="I742" s="165"/>
      <c r="L742" s="103"/>
    </row>
    <row r="743" spans="1:12" ht="12.75">
      <c r="A743" s="174"/>
      <c r="B743" s="100"/>
      <c r="C743" s="154" t="s">
        <v>458</v>
      </c>
      <c r="D743" s="117"/>
      <c r="E743" s="101"/>
      <c r="F743" s="102"/>
      <c r="G743" s="102"/>
      <c r="H743" s="102"/>
      <c r="I743" s="165"/>
      <c r="L743" s="103"/>
    </row>
    <row r="744" spans="1:12" ht="12.75">
      <c r="A744" s="174"/>
      <c r="B744" s="100"/>
      <c r="C744" s="154" t="s">
        <v>466</v>
      </c>
      <c r="D744" s="117"/>
      <c r="E744" s="101"/>
      <c r="F744" s="102"/>
      <c r="G744" s="102"/>
      <c r="H744" s="102"/>
      <c r="I744" s="165"/>
      <c r="L744" s="103"/>
    </row>
    <row r="745" spans="1:12" ht="12.75">
      <c r="A745" s="174"/>
      <c r="B745" s="100"/>
      <c r="C745" s="154" t="s">
        <v>460</v>
      </c>
      <c r="D745" s="117"/>
      <c r="E745" s="101"/>
      <c r="F745" s="102"/>
      <c r="G745" s="102"/>
      <c r="H745" s="102"/>
      <c r="I745" s="165"/>
      <c r="L745" s="103"/>
    </row>
    <row r="746" spans="1:12" ht="12.75">
      <c r="A746" s="174"/>
      <c r="B746" s="100"/>
      <c r="C746" s="154" t="s">
        <v>461</v>
      </c>
      <c r="D746" s="117"/>
      <c r="E746" s="101"/>
      <c r="F746" s="102"/>
      <c r="G746" s="102"/>
      <c r="H746" s="102"/>
      <c r="I746" s="165"/>
      <c r="L746" s="103"/>
    </row>
    <row r="747" spans="1:12" ht="12.75">
      <c r="A747" s="174"/>
      <c r="B747" s="100"/>
      <c r="C747" s="154" t="s">
        <v>467</v>
      </c>
      <c r="D747" s="117"/>
      <c r="E747" s="101"/>
      <c r="F747" s="102"/>
      <c r="G747" s="102"/>
      <c r="H747" s="102"/>
      <c r="I747" s="165"/>
      <c r="L747" s="103"/>
    </row>
    <row r="748" spans="1:12" ht="12.75">
      <c r="A748" s="174"/>
      <c r="B748" s="100"/>
      <c r="C748" s="154" t="s">
        <v>463</v>
      </c>
      <c r="D748" s="117"/>
      <c r="E748" s="101"/>
      <c r="F748" s="102"/>
      <c r="G748" s="102"/>
      <c r="H748" s="102"/>
      <c r="I748" s="165"/>
      <c r="L748" s="103"/>
    </row>
    <row r="749" spans="1:12" ht="6.75" customHeight="1">
      <c r="A749" s="174"/>
      <c r="B749" s="100"/>
      <c r="C749" s="154"/>
      <c r="D749" s="117"/>
      <c r="E749" s="101"/>
      <c r="F749" s="102"/>
      <c r="G749" s="102"/>
      <c r="H749" s="102"/>
      <c r="I749" s="165"/>
      <c r="L749" s="103"/>
    </row>
    <row r="750" spans="1:52" ht="18.75" customHeight="1" thickBot="1">
      <c r="A750" s="175"/>
      <c r="B750" s="157" t="s">
        <v>60</v>
      </c>
      <c r="C750" s="149" t="str">
        <f>CONCATENATE(B717," ",C717)</f>
        <v>99. Staveništní přesun hmot</v>
      </c>
      <c r="D750" s="143"/>
      <c r="E750" s="129"/>
      <c r="F750" s="130"/>
      <c r="G750" s="131">
        <f>SUM(G717:G748)</f>
        <v>0</v>
      </c>
      <c r="H750" s="130"/>
      <c r="I750" s="166">
        <f>SUM(I717:I748)</f>
        <v>0</v>
      </c>
      <c r="AV750" s="104" t="e">
        <f>SUM(AV717:AV748)</f>
        <v>#REF!</v>
      </c>
      <c r="AW750" s="104">
        <f>SUM(AW717:AW748)</f>
        <v>0</v>
      </c>
      <c r="AX750" s="104">
        <f>SUM(AX717:AX748)</f>
        <v>0</v>
      </c>
      <c r="AY750" s="104">
        <f>SUM(AY717:AY748)</f>
        <v>0</v>
      </c>
      <c r="AZ750" s="104">
        <f>SUM(AZ717:AZ748)</f>
        <v>0</v>
      </c>
    </row>
    <row r="751" spans="1:52" ht="12.75">
      <c r="A751" s="176"/>
      <c r="B751" s="118"/>
      <c r="C751" s="150"/>
      <c r="D751" s="95"/>
      <c r="E751" s="119"/>
      <c r="F751" s="132"/>
      <c r="G751" s="133"/>
      <c r="H751" s="132"/>
      <c r="I751" s="167"/>
      <c r="AV751" s="104"/>
      <c r="AW751" s="104"/>
      <c r="AX751" s="104"/>
      <c r="AY751" s="104"/>
      <c r="AZ751" s="104"/>
    </row>
    <row r="752" spans="1:9" ht="18.75" customHeight="1">
      <c r="A752" s="177" t="s">
        <v>57</v>
      </c>
      <c r="B752" s="158" t="s">
        <v>615</v>
      </c>
      <c r="C752" s="151" t="s">
        <v>468</v>
      </c>
      <c r="D752" s="139"/>
      <c r="E752" s="140"/>
      <c r="F752" s="141"/>
      <c r="G752" s="141"/>
      <c r="H752" s="141"/>
      <c r="I752" s="168"/>
    </row>
    <row r="753" spans="1:9" ht="6.75" customHeight="1">
      <c r="A753" s="171"/>
      <c r="B753" s="94"/>
      <c r="C753" s="146"/>
      <c r="D753" s="95"/>
      <c r="E753" s="96"/>
      <c r="F753" s="116"/>
      <c r="G753" s="116"/>
      <c r="H753" s="116"/>
      <c r="I753" s="163"/>
    </row>
    <row r="754" spans="1:52" ht="14.25">
      <c r="A754" s="179" t="s">
        <v>616</v>
      </c>
      <c r="B754" s="159" t="s">
        <v>469</v>
      </c>
      <c r="C754" s="147" t="s">
        <v>470</v>
      </c>
      <c r="D754" s="97" t="s">
        <v>722</v>
      </c>
      <c r="E754" s="98">
        <v>71</v>
      </c>
      <c r="F754" s="99">
        <v>0</v>
      </c>
      <c r="G754" s="99">
        <f>E754*F754</f>
        <v>0</v>
      </c>
      <c r="H754" s="99">
        <v>0</v>
      </c>
      <c r="I754" s="164">
        <f>E754*H754</f>
        <v>0</v>
      </c>
      <c r="AU754" s="84">
        <v>2</v>
      </c>
      <c r="AV754" s="84">
        <f>IF(AU754=1,#REF!,0)</f>
        <v>0</v>
      </c>
      <c r="AW754" s="84" t="e">
        <f>IF(AU754=2,#REF!,0)</f>
        <v>#REF!</v>
      </c>
      <c r="AX754" s="84">
        <f>IF(AU754=3,#REF!,0)</f>
        <v>0</v>
      </c>
      <c r="AY754" s="84">
        <f>IF(AU754=4,#REF!,0)</f>
        <v>0</v>
      </c>
      <c r="AZ754" s="84">
        <f>IF(AU754=5,#REF!,0)</f>
        <v>0</v>
      </c>
    </row>
    <row r="755" spans="1:12" ht="12.75">
      <c r="A755" s="174"/>
      <c r="B755" s="160"/>
      <c r="C755" s="154" t="s">
        <v>645</v>
      </c>
      <c r="D755" s="117"/>
      <c r="E755" s="101">
        <v>0</v>
      </c>
      <c r="F755" s="102"/>
      <c r="G755" s="102"/>
      <c r="H755" s="102"/>
      <c r="I755" s="165"/>
      <c r="L755" s="103"/>
    </row>
    <row r="756" spans="1:12" ht="12.75">
      <c r="A756" s="174"/>
      <c r="B756" s="160"/>
      <c r="C756" s="154" t="s">
        <v>471</v>
      </c>
      <c r="D756" s="117"/>
      <c r="E756" s="101"/>
      <c r="F756" s="102"/>
      <c r="G756" s="102"/>
      <c r="H756" s="102"/>
      <c r="I756" s="165"/>
      <c r="L756" s="103"/>
    </row>
    <row r="757" spans="1:12" ht="12.75">
      <c r="A757" s="174"/>
      <c r="B757" s="160"/>
      <c r="C757" s="154" t="s">
        <v>720</v>
      </c>
      <c r="D757" s="117"/>
      <c r="E757" s="101">
        <v>0</v>
      </c>
      <c r="F757" s="102"/>
      <c r="G757" s="102"/>
      <c r="H757" s="102"/>
      <c r="I757" s="165"/>
      <c r="L757" s="103"/>
    </row>
    <row r="758" spans="1:52" ht="14.25">
      <c r="A758" s="179" t="s">
        <v>617</v>
      </c>
      <c r="B758" s="159" t="s">
        <v>472</v>
      </c>
      <c r="C758" s="147" t="s">
        <v>473</v>
      </c>
      <c r="D758" s="142" t="s">
        <v>722</v>
      </c>
      <c r="E758" s="98">
        <v>71</v>
      </c>
      <c r="F758" s="99">
        <v>0.00033</v>
      </c>
      <c r="G758" s="99">
        <f>E758*F758</f>
        <v>0.02343</v>
      </c>
      <c r="H758" s="99">
        <v>0</v>
      </c>
      <c r="I758" s="164">
        <f>E758*H758</f>
        <v>0</v>
      </c>
      <c r="AU758" s="84">
        <v>2</v>
      </c>
      <c r="AV758" s="84">
        <f>IF(AU758=1,#REF!,0)</f>
        <v>0</v>
      </c>
      <c r="AW758" s="84" t="e">
        <f>IF(AU758=2,#REF!,0)</f>
        <v>#REF!</v>
      </c>
      <c r="AX758" s="84">
        <f>IF(AU758=3,#REF!,0)</f>
        <v>0</v>
      </c>
      <c r="AY758" s="84">
        <f>IF(AU758=4,#REF!,0)</f>
        <v>0</v>
      </c>
      <c r="AZ758" s="84">
        <f>IF(AU758=5,#REF!,0)</f>
        <v>0</v>
      </c>
    </row>
    <row r="759" spans="1:12" ht="12.75">
      <c r="A759" s="174"/>
      <c r="B759" s="160"/>
      <c r="C759" s="154" t="s">
        <v>645</v>
      </c>
      <c r="D759" s="117"/>
      <c r="E759" s="101">
        <v>0</v>
      </c>
      <c r="F759" s="102"/>
      <c r="G759" s="102"/>
      <c r="H759" s="102"/>
      <c r="I759" s="165"/>
      <c r="L759" s="103"/>
    </row>
    <row r="760" spans="1:12" ht="12.75">
      <c r="A760" s="174"/>
      <c r="B760" s="160"/>
      <c r="C760" s="154" t="s">
        <v>471</v>
      </c>
      <c r="D760" s="117"/>
      <c r="E760" s="101"/>
      <c r="F760" s="102"/>
      <c r="G760" s="102"/>
      <c r="H760" s="102"/>
      <c r="I760" s="165"/>
      <c r="L760" s="103"/>
    </row>
    <row r="761" spans="1:12" ht="12.75">
      <c r="A761" s="174"/>
      <c r="B761" s="160"/>
      <c r="C761" s="154" t="s">
        <v>720</v>
      </c>
      <c r="D761" s="117"/>
      <c r="E761" s="101">
        <v>0</v>
      </c>
      <c r="F761" s="102"/>
      <c r="G761" s="102"/>
      <c r="H761" s="102"/>
      <c r="I761" s="165"/>
      <c r="L761" s="103"/>
    </row>
    <row r="762" spans="1:52" ht="12.75">
      <c r="A762" s="179" t="s">
        <v>618</v>
      </c>
      <c r="B762" s="159" t="s">
        <v>474</v>
      </c>
      <c r="C762" s="147" t="s">
        <v>475</v>
      </c>
      <c r="D762" s="142" t="s">
        <v>476</v>
      </c>
      <c r="E762" s="98">
        <v>35.5</v>
      </c>
      <c r="F762" s="99">
        <v>0.001</v>
      </c>
      <c r="G762" s="99">
        <f>E762*F762</f>
        <v>0.035500000000000004</v>
      </c>
      <c r="H762" s="99">
        <v>0</v>
      </c>
      <c r="I762" s="164">
        <f>E762*H762</f>
        <v>0</v>
      </c>
      <c r="AU762" s="84">
        <v>2</v>
      </c>
      <c r="AV762" s="84">
        <f>IF(AU762=1,#REF!,0)</f>
        <v>0</v>
      </c>
      <c r="AW762" s="84" t="e">
        <f>IF(AU762=2,#REF!,0)</f>
        <v>#REF!</v>
      </c>
      <c r="AX762" s="84">
        <f>IF(AU762=3,#REF!,0)</f>
        <v>0</v>
      </c>
      <c r="AY762" s="84">
        <f>IF(AU762=4,#REF!,0)</f>
        <v>0</v>
      </c>
      <c r="AZ762" s="84">
        <f>IF(AU762=5,#REF!,0)</f>
        <v>0</v>
      </c>
    </row>
    <row r="763" spans="1:12" ht="12.75">
      <c r="A763" s="174"/>
      <c r="B763" s="160"/>
      <c r="C763" s="154" t="s">
        <v>648</v>
      </c>
      <c r="D763" s="117"/>
      <c r="E763" s="101">
        <v>0</v>
      </c>
      <c r="F763" s="102"/>
      <c r="G763" s="102"/>
      <c r="H763" s="102"/>
      <c r="I763" s="165"/>
      <c r="L763" s="103"/>
    </row>
    <row r="764" spans="1:12" ht="12.75">
      <c r="A764" s="174"/>
      <c r="B764" s="160"/>
      <c r="C764" s="154" t="s">
        <v>477</v>
      </c>
      <c r="D764" s="117"/>
      <c r="E764" s="101"/>
      <c r="F764" s="102"/>
      <c r="G764" s="102"/>
      <c r="H764" s="102"/>
      <c r="I764" s="165"/>
      <c r="L764" s="103"/>
    </row>
    <row r="765" spans="1:52" ht="14.25">
      <c r="A765" s="179" t="s">
        <v>619</v>
      </c>
      <c r="B765" s="159" t="s">
        <v>478</v>
      </c>
      <c r="C765" s="147" t="s">
        <v>479</v>
      </c>
      <c r="D765" s="142" t="s">
        <v>722</v>
      </c>
      <c r="E765" s="98">
        <v>71</v>
      </c>
      <c r="F765" s="99">
        <v>0.0045</v>
      </c>
      <c r="G765" s="99">
        <f>E765*F765</f>
        <v>0.31949999999999995</v>
      </c>
      <c r="H765" s="99">
        <v>0</v>
      </c>
      <c r="I765" s="164">
        <f>E765*H765</f>
        <v>0</v>
      </c>
      <c r="AU765" s="84">
        <v>2</v>
      </c>
      <c r="AV765" s="84">
        <f>IF(AU765=1,#REF!,0)</f>
        <v>0</v>
      </c>
      <c r="AW765" s="84" t="e">
        <f>IF(AU765=2,#REF!,0)</f>
        <v>#REF!</v>
      </c>
      <c r="AX765" s="84">
        <f>IF(AU765=3,#REF!,0)</f>
        <v>0</v>
      </c>
      <c r="AY765" s="84">
        <f>IF(AU765=4,#REF!,0)</f>
        <v>0</v>
      </c>
      <c r="AZ765" s="84">
        <f>IF(AU765=5,#REF!,0)</f>
        <v>0</v>
      </c>
    </row>
    <row r="766" spans="1:12" ht="12.75">
      <c r="A766" s="174"/>
      <c r="B766" s="100"/>
      <c r="C766" s="154" t="s">
        <v>648</v>
      </c>
      <c r="D766" s="117"/>
      <c r="E766" s="101">
        <v>0</v>
      </c>
      <c r="F766" s="102"/>
      <c r="G766" s="102"/>
      <c r="H766" s="102"/>
      <c r="I766" s="165"/>
      <c r="L766" s="103"/>
    </row>
    <row r="767" spans="1:12" ht="6.75" customHeight="1">
      <c r="A767" s="174"/>
      <c r="B767" s="100"/>
      <c r="C767" s="155"/>
      <c r="D767" s="117"/>
      <c r="E767" s="101"/>
      <c r="F767" s="102"/>
      <c r="G767" s="102"/>
      <c r="H767" s="102"/>
      <c r="I767" s="165"/>
      <c r="L767" s="103"/>
    </row>
    <row r="768" spans="1:52" ht="18.75" customHeight="1" thickBot="1">
      <c r="A768" s="175"/>
      <c r="B768" s="157" t="s">
        <v>60</v>
      </c>
      <c r="C768" s="149" t="str">
        <f>CONCATENATE(B752," ",C752)</f>
        <v>711. Izolace proti vodě</v>
      </c>
      <c r="D768" s="128"/>
      <c r="E768" s="129"/>
      <c r="F768" s="130"/>
      <c r="G768" s="131">
        <f>SUM(G752:G766)</f>
        <v>0.37842999999999993</v>
      </c>
      <c r="H768" s="130"/>
      <c r="I768" s="166">
        <f>SUM(I752:I766)</f>
        <v>0</v>
      </c>
      <c r="AV768" s="104">
        <f>SUM(AV752:AV766)</f>
        <v>0</v>
      </c>
      <c r="AW768" s="104" t="e">
        <f>SUM(AW752:AW766)</f>
        <v>#REF!</v>
      </c>
      <c r="AX768" s="104">
        <f>SUM(AX752:AX766)</f>
        <v>0</v>
      </c>
      <c r="AY768" s="104">
        <f>SUM(AY752:AY766)</f>
        <v>0</v>
      </c>
      <c r="AZ768" s="104">
        <f>SUM(AZ752:AZ766)</f>
        <v>0</v>
      </c>
    </row>
    <row r="769" spans="1:52" ht="12.75">
      <c r="A769" s="176"/>
      <c r="B769" s="118"/>
      <c r="C769" s="150"/>
      <c r="D769" s="95"/>
      <c r="E769" s="119"/>
      <c r="F769" s="132"/>
      <c r="G769" s="133"/>
      <c r="H769" s="132"/>
      <c r="I769" s="167"/>
      <c r="AV769" s="104"/>
      <c r="AW769" s="104"/>
      <c r="AX769" s="104"/>
      <c r="AY769" s="104"/>
      <c r="AZ769" s="104"/>
    </row>
    <row r="770" spans="1:9" ht="18.75" customHeight="1">
      <c r="A770" s="177" t="s">
        <v>57</v>
      </c>
      <c r="B770" s="158" t="s">
        <v>620</v>
      </c>
      <c r="C770" s="151" t="s">
        <v>480</v>
      </c>
      <c r="D770" s="139"/>
      <c r="E770" s="140"/>
      <c r="F770" s="141"/>
      <c r="G770" s="141"/>
      <c r="H770" s="141"/>
      <c r="I770" s="168"/>
    </row>
    <row r="771" spans="1:9" ht="6.75" customHeight="1">
      <c r="A771" s="171"/>
      <c r="B771" s="94"/>
      <c r="C771" s="146"/>
      <c r="D771" s="95"/>
      <c r="E771" s="96"/>
      <c r="F771" s="116"/>
      <c r="G771" s="116"/>
      <c r="H771" s="116"/>
      <c r="I771" s="163"/>
    </row>
    <row r="772" spans="1:52" ht="12.75">
      <c r="A772" s="179" t="s">
        <v>621</v>
      </c>
      <c r="B772" s="159" t="s">
        <v>481</v>
      </c>
      <c r="C772" s="147" t="s">
        <v>482</v>
      </c>
      <c r="D772" s="97" t="s">
        <v>155</v>
      </c>
      <c r="E772" s="98">
        <v>20</v>
      </c>
      <c r="F772" s="99">
        <v>0.0022</v>
      </c>
      <c r="G772" s="99">
        <f>E772*F772</f>
        <v>0.044000000000000004</v>
      </c>
      <c r="H772" s="99">
        <v>0</v>
      </c>
      <c r="I772" s="164">
        <f>E772*H772</f>
        <v>0</v>
      </c>
      <c r="AU772" s="84">
        <v>2</v>
      </c>
      <c r="AV772" s="84">
        <f>IF(AU772=1,#REF!,0)</f>
        <v>0</v>
      </c>
      <c r="AW772" s="84" t="e">
        <f>IF(AU772=2,#REF!,0)</f>
        <v>#REF!</v>
      </c>
      <c r="AX772" s="84">
        <f>IF(AU772=3,#REF!,0)</f>
        <v>0</v>
      </c>
      <c r="AY772" s="84">
        <f>IF(AU772=4,#REF!,0)</f>
        <v>0</v>
      </c>
      <c r="AZ772" s="84">
        <f>IF(AU772=5,#REF!,0)</f>
        <v>0</v>
      </c>
    </row>
    <row r="773" spans="1:12" ht="12.75">
      <c r="A773" s="174"/>
      <c r="B773" s="160"/>
      <c r="C773" s="154" t="s">
        <v>645</v>
      </c>
      <c r="D773" s="117"/>
      <c r="E773" s="101">
        <v>0</v>
      </c>
      <c r="F773" s="102"/>
      <c r="G773" s="102"/>
      <c r="H773" s="102"/>
      <c r="I773" s="165"/>
      <c r="L773" s="103"/>
    </row>
    <row r="774" spans="1:12" ht="12.75">
      <c r="A774" s="174"/>
      <c r="B774" s="160"/>
      <c r="C774" s="154" t="s">
        <v>156</v>
      </c>
      <c r="D774" s="117"/>
      <c r="E774" s="101"/>
      <c r="F774" s="102"/>
      <c r="G774" s="102"/>
      <c r="H774" s="102"/>
      <c r="I774" s="165"/>
      <c r="L774" s="103"/>
    </row>
    <row r="775" spans="1:52" ht="12.75">
      <c r="A775" s="179" t="s">
        <v>622</v>
      </c>
      <c r="B775" s="159" t="s">
        <v>483</v>
      </c>
      <c r="C775" s="147" t="s">
        <v>484</v>
      </c>
      <c r="D775" s="142" t="s">
        <v>476</v>
      </c>
      <c r="E775" s="98">
        <v>20</v>
      </c>
      <c r="F775" s="99">
        <v>0.001</v>
      </c>
      <c r="G775" s="99">
        <f>E775*F775</f>
        <v>0.02</v>
      </c>
      <c r="H775" s="99">
        <v>0</v>
      </c>
      <c r="I775" s="164">
        <f>E775*H775</f>
        <v>0</v>
      </c>
      <c r="AU775" s="84">
        <v>2</v>
      </c>
      <c r="AV775" s="84">
        <f>IF(AU775=1,#REF!,0)</f>
        <v>0</v>
      </c>
      <c r="AW775" s="84" t="e">
        <f>IF(AU775=2,#REF!,0)</f>
        <v>#REF!</v>
      </c>
      <c r="AX775" s="84">
        <f>IF(AU775=3,#REF!,0)</f>
        <v>0</v>
      </c>
      <c r="AY775" s="84">
        <f>IF(AU775=4,#REF!,0)</f>
        <v>0</v>
      </c>
      <c r="AZ775" s="84">
        <f>IF(AU775=5,#REF!,0)</f>
        <v>0</v>
      </c>
    </row>
    <row r="776" spans="1:12" ht="12.75">
      <c r="A776" s="174"/>
      <c r="B776" s="100"/>
      <c r="C776" s="154" t="s">
        <v>695</v>
      </c>
      <c r="D776" s="117"/>
      <c r="E776" s="101">
        <v>0</v>
      </c>
      <c r="F776" s="102"/>
      <c r="G776" s="102"/>
      <c r="H776" s="102"/>
      <c r="I776" s="165"/>
      <c r="L776" s="103"/>
    </row>
    <row r="777" spans="1:12" ht="6.75" customHeight="1">
      <c r="A777" s="174"/>
      <c r="B777" s="100"/>
      <c r="C777" s="155"/>
      <c r="D777" s="117"/>
      <c r="E777" s="101"/>
      <c r="F777" s="102"/>
      <c r="G777" s="102"/>
      <c r="H777" s="102"/>
      <c r="I777" s="165"/>
      <c r="L777" s="103"/>
    </row>
    <row r="778" spans="1:52" ht="18.75" customHeight="1" thickBot="1">
      <c r="A778" s="175"/>
      <c r="B778" s="157" t="s">
        <v>60</v>
      </c>
      <c r="C778" s="149" t="str">
        <f>CONCATENATE(B770," ",C770)</f>
        <v>764. Konstrukce klempířské</v>
      </c>
      <c r="D778" s="128"/>
      <c r="E778" s="129"/>
      <c r="F778" s="130"/>
      <c r="G778" s="131">
        <f>SUM(G770:G776)</f>
        <v>0.064</v>
      </c>
      <c r="H778" s="130"/>
      <c r="I778" s="166">
        <f>SUM(I770:I776)</f>
        <v>0</v>
      </c>
      <c r="AV778" s="104">
        <f>SUM(AV770:AV776)</f>
        <v>0</v>
      </c>
      <c r="AW778" s="104" t="e">
        <f>SUM(AW770:AW776)</f>
        <v>#REF!</v>
      </c>
      <c r="AX778" s="104">
        <f>SUM(AX770:AX776)</f>
        <v>0</v>
      </c>
      <c r="AY778" s="104">
        <f>SUM(AY770:AY776)</f>
        <v>0</v>
      </c>
      <c r="AZ778" s="104">
        <f>SUM(AZ770:AZ776)</f>
        <v>0</v>
      </c>
    </row>
    <row r="779" spans="1:52" ht="12.75">
      <c r="A779" s="176"/>
      <c r="B779" s="118"/>
      <c r="C779" s="150"/>
      <c r="D779" s="95"/>
      <c r="E779" s="119"/>
      <c r="F779" s="132"/>
      <c r="G779" s="133"/>
      <c r="H779" s="132"/>
      <c r="I779" s="167"/>
      <c r="AV779" s="104"/>
      <c r="AW779" s="104"/>
      <c r="AX779" s="104"/>
      <c r="AY779" s="104"/>
      <c r="AZ779" s="104"/>
    </row>
    <row r="780" spans="1:9" ht="18.75" customHeight="1">
      <c r="A780" s="177" t="s">
        <v>57</v>
      </c>
      <c r="B780" s="158" t="s">
        <v>623</v>
      </c>
      <c r="C780" s="151" t="s">
        <v>485</v>
      </c>
      <c r="D780" s="139"/>
      <c r="E780" s="140"/>
      <c r="F780" s="141"/>
      <c r="G780" s="141"/>
      <c r="H780" s="141"/>
      <c r="I780" s="168"/>
    </row>
    <row r="781" spans="1:9" ht="6.75" customHeight="1">
      <c r="A781" s="171"/>
      <c r="B781" s="94"/>
      <c r="C781" s="146"/>
      <c r="D781" s="95"/>
      <c r="E781" s="96"/>
      <c r="F781" s="116"/>
      <c r="G781" s="116"/>
      <c r="H781" s="116"/>
      <c r="I781" s="163"/>
    </row>
    <row r="782" spans="1:52" ht="14.25">
      <c r="A782" s="179" t="s">
        <v>624</v>
      </c>
      <c r="B782" s="159" t="s">
        <v>486</v>
      </c>
      <c r="C782" s="147" t="s">
        <v>487</v>
      </c>
      <c r="D782" s="97" t="s">
        <v>722</v>
      </c>
      <c r="E782" s="98">
        <v>66</v>
      </c>
      <c r="F782" s="99">
        <v>5E-05</v>
      </c>
      <c r="G782" s="99">
        <f>E782*F782</f>
        <v>0.0033</v>
      </c>
      <c r="H782" s="99">
        <v>0</v>
      </c>
      <c r="I782" s="164">
        <f>E782*H782</f>
        <v>0</v>
      </c>
      <c r="AU782" s="84">
        <v>2</v>
      </c>
      <c r="AV782" s="84">
        <f>IF(AU782=1,#REF!,0)</f>
        <v>0</v>
      </c>
      <c r="AW782" s="84" t="e">
        <f>IF(AU782=2,#REF!,0)</f>
        <v>#REF!</v>
      </c>
      <c r="AX782" s="84">
        <f>IF(AU782=3,#REF!,0)</f>
        <v>0</v>
      </c>
      <c r="AY782" s="84">
        <f>IF(AU782=4,#REF!,0)</f>
        <v>0</v>
      </c>
      <c r="AZ782" s="84">
        <f>IF(AU782=5,#REF!,0)</f>
        <v>0</v>
      </c>
    </row>
    <row r="783" spans="1:12" ht="12.75">
      <c r="A783" s="174"/>
      <c r="B783" s="100"/>
      <c r="C783" s="154" t="s">
        <v>645</v>
      </c>
      <c r="D783" s="117"/>
      <c r="E783" s="101">
        <v>0</v>
      </c>
      <c r="F783" s="102"/>
      <c r="G783" s="102"/>
      <c r="H783" s="102"/>
      <c r="I783" s="165"/>
      <c r="L783" s="103"/>
    </row>
    <row r="784" spans="1:12" ht="12.75">
      <c r="A784" s="174"/>
      <c r="B784" s="100"/>
      <c r="C784" s="154" t="s">
        <v>488</v>
      </c>
      <c r="D784" s="117"/>
      <c r="E784" s="101"/>
      <c r="F784" s="102"/>
      <c r="G784" s="102"/>
      <c r="H784" s="102"/>
      <c r="I784" s="165"/>
      <c r="L784" s="103"/>
    </row>
    <row r="785" spans="1:12" ht="6.75" customHeight="1">
      <c r="A785" s="174"/>
      <c r="B785" s="100"/>
      <c r="C785" s="155"/>
      <c r="D785" s="117"/>
      <c r="E785" s="101"/>
      <c r="F785" s="102"/>
      <c r="G785" s="102"/>
      <c r="H785" s="102"/>
      <c r="I785" s="165"/>
      <c r="L785" s="103"/>
    </row>
    <row r="786" spans="1:52" ht="18.75" customHeight="1" thickBot="1">
      <c r="A786" s="175"/>
      <c r="B786" s="157" t="s">
        <v>60</v>
      </c>
      <c r="C786" s="149" t="str">
        <f>CONCATENATE(B780," ",C780)</f>
        <v>767. Konstrukce zámečnické</v>
      </c>
      <c r="D786" s="128"/>
      <c r="E786" s="129"/>
      <c r="F786" s="130"/>
      <c r="G786" s="131">
        <f>SUM(G780:G784)</f>
        <v>0.0033</v>
      </c>
      <c r="H786" s="130"/>
      <c r="I786" s="166">
        <f>SUM(I780:I784)</f>
        <v>0</v>
      </c>
      <c r="AV786" s="104">
        <f>SUM(AV780:AV784)</f>
        <v>0</v>
      </c>
      <c r="AW786" s="104" t="e">
        <f>SUM(AW780:AW784)</f>
        <v>#REF!</v>
      </c>
      <c r="AX786" s="104">
        <f>SUM(AX780:AX784)</f>
        <v>0</v>
      </c>
      <c r="AY786" s="104">
        <f>SUM(AY780:AY784)</f>
        <v>0</v>
      </c>
      <c r="AZ786" s="104">
        <f>SUM(AZ780:AZ784)</f>
        <v>0</v>
      </c>
    </row>
    <row r="787" spans="1:52" ht="12.75">
      <c r="A787" s="176"/>
      <c r="B787" s="118"/>
      <c r="C787" s="150"/>
      <c r="D787" s="95"/>
      <c r="E787" s="119"/>
      <c r="F787" s="132"/>
      <c r="G787" s="133"/>
      <c r="H787" s="132"/>
      <c r="I787" s="167"/>
      <c r="AV787" s="104"/>
      <c r="AW787" s="104"/>
      <c r="AX787" s="104"/>
      <c r="AY787" s="104"/>
      <c r="AZ787" s="104"/>
    </row>
    <row r="788" spans="1:9" ht="18.75" customHeight="1">
      <c r="A788" s="177" t="s">
        <v>57</v>
      </c>
      <c r="B788" s="158" t="s">
        <v>625</v>
      </c>
      <c r="C788" s="151" t="s">
        <v>489</v>
      </c>
      <c r="D788" s="139"/>
      <c r="E788" s="140"/>
      <c r="F788" s="141"/>
      <c r="G788" s="141"/>
      <c r="H788" s="141"/>
      <c r="I788" s="168"/>
    </row>
    <row r="789" spans="1:9" ht="6.75" customHeight="1">
      <c r="A789" s="171"/>
      <c r="B789" s="94"/>
      <c r="C789" s="146"/>
      <c r="D789" s="95"/>
      <c r="E789" s="96"/>
      <c r="F789" s="116"/>
      <c r="G789" s="116"/>
      <c r="H789" s="116"/>
      <c r="I789" s="163"/>
    </row>
    <row r="790" spans="1:52" ht="14.25">
      <c r="A790" s="179" t="s">
        <v>626</v>
      </c>
      <c r="B790" s="159" t="s">
        <v>490</v>
      </c>
      <c r="C790" s="147" t="s">
        <v>491</v>
      </c>
      <c r="D790" s="97" t="s">
        <v>722</v>
      </c>
      <c r="E790" s="98">
        <v>6</v>
      </c>
      <c r="F790" s="99">
        <v>1E-05</v>
      </c>
      <c r="G790" s="99">
        <f>E790*F790</f>
        <v>6.000000000000001E-05</v>
      </c>
      <c r="H790" s="99">
        <v>0</v>
      </c>
      <c r="I790" s="164">
        <f>E790*H790</f>
        <v>0</v>
      </c>
      <c r="AU790" s="84">
        <v>2</v>
      </c>
      <c r="AV790" s="84">
        <f>IF(AU790=1,#REF!,0)</f>
        <v>0</v>
      </c>
      <c r="AW790" s="84" t="e">
        <f>IF(AU790=2,#REF!,0)</f>
        <v>#REF!</v>
      </c>
      <c r="AX790" s="84">
        <f>IF(AU790=3,#REF!,0)</f>
        <v>0</v>
      </c>
      <c r="AY790" s="84">
        <f>IF(AU790=4,#REF!,0)</f>
        <v>0</v>
      </c>
      <c r="AZ790" s="84">
        <f>IF(AU790=5,#REF!,0)</f>
        <v>0</v>
      </c>
    </row>
    <row r="791" spans="1:12" ht="12.75">
      <c r="A791" s="174"/>
      <c r="B791" s="160"/>
      <c r="C791" s="154" t="s">
        <v>721</v>
      </c>
      <c r="D791" s="117"/>
      <c r="E791" s="101">
        <v>0</v>
      </c>
      <c r="F791" s="102"/>
      <c r="G791" s="102"/>
      <c r="H791" s="102"/>
      <c r="I791" s="165"/>
      <c r="L791" s="103"/>
    </row>
    <row r="792" spans="1:12" ht="12.75">
      <c r="A792" s="174"/>
      <c r="B792" s="160"/>
      <c r="C792" s="154" t="s">
        <v>668</v>
      </c>
      <c r="D792" s="117"/>
      <c r="E792" s="101">
        <v>0</v>
      </c>
      <c r="F792" s="102"/>
      <c r="G792" s="102"/>
      <c r="H792" s="102"/>
      <c r="I792" s="165"/>
      <c r="L792" s="103"/>
    </row>
    <row r="793" spans="1:12" ht="12.75">
      <c r="A793" s="174"/>
      <c r="B793" s="160"/>
      <c r="C793" s="154" t="s">
        <v>492</v>
      </c>
      <c r="D793" s="117"/>
      <c r="E793" s="101"/>
      <c r="F793" s="102"/>
      <c r="G793" s="102"/>
      <c r="H793" s="102"/>
      <c r="I793" s="165"/>
      <c r="L793" s="103"/>
    </row>
    <row r="794" spans="1:52" ht="14.25">
      <c r="A794" s="179" t="s">
        <v>627</v>
      </c>
      <c r="B794" s="159" t="s">
        <v>493</v>
      </c>
      <c r="C794" s="147" t="s">
        <v>494</v>
      </c>
      <c r="D794" s="142" t="s">
        <v>722</v>
      </c>
      <c r="E794" s="98">
        <v>6</v>
      </c>
      <c r="F794" s="99">
        <v>0.00025</v>
      </c>
      <c r="G794" s="99">
        <f>E794*F794</f>
        <v>0.0015</v>
      </c>
      <c r="H794" s="99">
        <v>0</v>
      </c>
      <c r="I794" s="164">
        <f>E794*H794</f>
        <v>0</v>
      </c>
      <c r="AU794" s="84">
        <v>2</v>
      </c>
      <c r="AV794" s="84">
        <f>IF(AU794=1,#REF!,0)</f>
        <v>0</v>
      </c>
      <c r="AW794" s="84" t="e">
        <f>IF(AU794=2,#REF!,0)</f>
        <v>#REF!</v>
      </c>
      <c r="AX794" s="84">
        <f>IF(AU794=3,#REF!,0)</f>
        <v>0</v>
      </c>
      <c r="AY794" s="84">
        <f>IF(AU794=4,#REF!,0)</f>
        <v>0</v>
      </c>
      <c r="AZ794" s="84">
        <f>IF(AU794=5,#REF!,0)</f>
        <v>0</v>
      </c>
    </row>
    <row r="795" spans="1:12" ht="12.75">
      <c r="A795" s="174"/>
      <c r="B795" s="100"/>
      <c r="C795" s="154" t="s">
        <v>721</v>
      </c>
      <c r="D795" s="117"/>
      <c r="E795" s="101">
        <v>0</v>
      </c>
      <c r="F795" s="102"/>
      <c r="G795" s="102"/>
      <c r="H795" s="102"/>
      <c r="I795" s="165"/>
      <c r="L795" s="103"/>
    </row>
    <row r="796" spans="1:12" ht="12.75">
      <c r="A796" s="174"/>
      <c r="B796" s="100"/>
      <c r="C796" s="154" t="s">
        <v>668</v>
      </c>
      <c r="D796" s="117"/>
      <c r="E796" s="101">
        <v>0</v>
      </c>
      <c r="F796" s="102"/>
      <c r="G796" s="102"/>
      <c r="H796" s="102"/>
      <c r="I796" s="165"/>
      <c r="L796" s="103"/>
    </row>
    <row r="797" spans="1:12" ht="12.75">
      <c r="A797" s="174"/>
      <c r="B797" s="100"/>
      <c r="C797" s="154" t="s">
        <v>492</v>
      </c>
      <c r="D797" s="117"/>
      <c r="E797" s="101"/>
      <c r="F797" s="102"/>
      <c r="G797" s="102"/>
      <c r="H797" s="102"/>
      <c r="I797" s="165"/>
      <c r="L797" s="103"/>
    </row>
    <row r="798" spans="1:12" ht="6.75" customHeight="1">
      <c r="A798" s="174"/>
      <c r="B798" s="100"/>
      <c r="C798" s="155"/>
      <c r="D798" s="117"/>
      <c r="E798" s="101"/>
      <c r="F798" s="102"/>
      <c r="G798" s="102"/>
      <c r="H798" s="102"/>
      <c r="I798" s="165"/>
      <c r="L798" s="103"/>
    </row>
    <row r="799" spans="1:52" ht="18.75" customHeight="1" thickBot="1">
      <c r="A799" s="175"/>
      <c r="B799" s="157" t="s">
        <v>60</v>
      </c>
      <c r="C799" s="149" t="str">
        <f>CONCATENATE(B788," ",C788)</f>
        <v>783. Nátěry</v>
      </c>
      <c r="D799" s="128"/>
      <c r="E799" s="129"/>
      <c r="F799" s="130"/>
      <c r="G799" s="131">
        <f>SUM(G788:G797)</f>
        <v>0.00156</v>
      </c>
      <c r="H799" s="130"/>
      <c r="I799" s="166">
        <f>SUM(I788:I797)</f>
        <v>0</v>
      </c>
      <c r="AV799" s="104">
        <f>SUM(AV788:AV797)</f>
        <v>0</v>
      </c>
      <c r="AW799" s="104" t="e">
        <f>SUM(AW788:AW797)</f>
        <v>#REF!</v>
      </c>
      <c r="AX799" s="104">
        <f>SUM(AX788:AX797)</f>
        <v>0</v>
      </c>
      <c r="AY799" s="104">
        <f>SUM(AY788:AY797)</f>
        <v>0</v>
      </c>
      <c r="AZ799" s="104">
        <f>SUM(AZ788:AZ797)</f>
        <v>0</v>
      </c>
    </row>
    <row r="800" ht="12.75">
      <c r="E800" s="84"/>
    </row>
    <row r="801" ht="12.75">
      <c r="E801" s="84"/>
    </row>
    <row r="802" ht="12.75">
      <c r="E802" s="84"/>
    </row>
    <row r="803" ht="12.75">
      <c r="E803" s="84"/>
    </row>
    <row r="804" ht="12.75">
      <c r="E804" s="84"/>
    </row>
    <row r="805" ht="12.75">
      <c r="E805" s="84"/>
    </row>
    <row r="806" ht="12.75">
      <c r="E806" s="84"/>
    </row>
    <row r="807" ht="12.75">
      <c r="E807" s="84"/>
    </row>
    <row r="808" ht="12.75">
      <c r="E808" s="84"/>
    </row>
    <row r="809" ht="12.75">
      <c r="E809" s="84"/>
    </row>
    <row r="810" ht="12.75">
      <c r="E810" s="84"/>
    </row>
    <row r="811" ht="12.75">
      <c r="E811" s="84"/>
    </row>
    <row r="812" ht="12.75">
      <c r="E812" s="84"/>
    </row>
    <row r="813" ht="12.75">
      <c r="E813" s="84"/>
    </row>
    <row r="814" ht="12.75">
      <c r="E814" s="84"/>
    </row>
    <row r="815" ht="12.75">
      <c r="E815" s="84"/>
    </row>
    <row r="816" ht="12.75">
      <c r="E816" s="84"/>
    </row>
    <row r="817" ht="12.75">
      <c r="E817" s="84"/>
    </row>
    <row r="818" ht="12.75">
      <c r="E818" s="84"/>
    </row>
    <row r="819" ht="12.75">
      <c r="E819" s="84"/>
    </row>
    <row r="820" ht="12.75">
      <c r="E820" s="84"/>
    </row>
    <row r="821" ht="12.75">
      <c r="E821" s="84"/>
    </row>
    <row r="822" ht="12.75">
      <c r="E822" s="84"/>
    </row>
    <row r="823" spans="1:5" ht="12.75">
      <c r="A823" s="105"/>
      <c r="B823" s="105"/>
      <c r="C823" s="105"/>
      <c r="D823" s="105"/>
      <c r="E823" s="105"/>
    </row>
    <row r="824" spans="1:5" ht="12.75">
      <c r="A824" s="105"/>
      <c r="B824" s="105"/>
      <c r="C824" s="105"/>
      <c r="D824" s="105"/>
      <c r="E824" s="105"/>
    </row>
    <row r="825" spans="1:5" ht="12.75">
      <c r="A825" s="105"/>
      <c r="B825" s="105"/>
      <c r="C825" s="105"/>
      <c r="D825" s="105"/>
      <c r="E825" s="105"/>
    </row>
    <row r="826" spans="1:5" ht="12.75">
      <c r="A826" s="105"/>
      <c r="B826" s="105"/>
      <c r="C826" s="105"/>
      <c r="D826" s="105"/>
      <c r="E826" s="105"/>
    </row>
    <row r="827" ht="12.75">
      <c r="E827" s="84"/>
    </row>
    <row r="828" ht="12.75">
      <c r="E828" s="84"/>
    </row>
    <row r="829" ht="12.75">
      <c r="E829" s="84"/>
    </row>
    <row r="830" ht="12.75">
      <c r="E830" s="84"/>
    </row>
    <row r="831" ht="12.75">
      <c r="E831" s="84"/>
    </row>
    <row r="832" ht="12.75">
      <c r="E832" s="84"/>
    </row>
    <row r="833" ht="12.75">
      <c r="E833" s="84"/>
    </row>
    <row r="834" ht="12.75">
      <c r="E834" s="84"/>
    </row>
    <row r="835" ht="12.75">
      <c r="E835" s="84"/>
    </row>
    <row r="836" ht="12.75">
      <c r="E836" s="84"/>
    </row>
    <row r="837" ht="12.75">
      <c r="E837" s="84"/>
    </row>
    <row r="838" ht="12.75">
      <c r="E838" s="84"/>
    </row>
    <row r="839" ht="12.75">
      <c r="E839" s="84"/>
    </row>
    <row r="840" ht="12.75">
      <c r="E840" s="84"/>
    </row>
    <row r="841" ht="12.75">
      <c r="E841" s="84"/>
    </row>
    <row r="842" ht="12.75">
      <c r="E842" s="84"/>
    </row>
    <row r="843" ht="12.75">
      <c r="E843" s="84"/>
    </row>
    <row r="844" ht="12.75">
      <c r="E844" s="84"/>
    </row>
    <row r="845" ht="12.75">
      <c r="E845" s="84"/>
    </row>
    <row r="846" ht="12.75">
      <c r="E846" s="84"/>
    </row>
    <row r="847" ht="12.75">
      <c r="E847" s="84"/>
    </row>
    <row r="848" ht="12.75">
      <c r="E848" s="84"/>
    </row>
    <row r="849" ht="12.75">
      <c r="E849" s="84"/>
    </row>
    <row r="850" ht="12.75">
      <c r="E850" s="84"/>
    </row>
    <row r="851" ht="12.75">
      <c r="E851" s="84"/>
    </row>
    <row r="852" spans="1:2" ht="12.75">
      <c r="A852" s="106"/>
      <c r="B852" s="106"/>
    </row>
    <row r="853" spans="1:5" ht="12.75">
      <c r="A853" s="105"/>
      <c r="B853" s="105"/>
      <c r="C853" s="108"/>
      <c r="D853" s="108"/>
      <c r="E853" s="109"/>
    </row>
    <row r="854" spans="1:5" ht="12.75">
      <c r="A854" s="110"/>
      <c r="B854" s="110"/>
      <c r="C854" s="105"/>
      <c r="D854" s="105"/>
      <c r="E854" s="111"/>
    </row>
    <row r="855" spans="1:5" ht="12.75">
      <c r="A855" s="105"/>
      <c r="B855" s="105"/>
      <c r="C855" s="105"/>
      <c r="D855" s="105"/>
      <c r="E855" s="111"/>
    </row>
    <row r="856" spans="1:5" ht="12.75">
      <c r="A856" s="105"/>
      <c r="B856" s="105"/>
      <c r="C856" s="105"/>
      <c r="D856" s="105"/>
      <c r="E856" s="111"/>
    </row>
    <row r="857" spans="1:5" ht="12.75">
      <c r="A857" s="105"/>
      <c r="B857" s="105"/>
      <c r="C857" s="105"/>
      <c r="D857" s="105"/>
      <c r="E857" s="111"/>
    </row>
    <row r="858" spans="1:5" ht="12.75">
      <c r="A858" s="105"/>
      <c r="B858" s="105"/>
      <c r="C858" s="105"/>
      <c r="D858" s="105"/>
      <c r="E858" s="111"/>
    </row>
    <row r="859" spans="1:5" ht="12.75">
      <c r="A859" s="105"/>
      <c r="B859" s="105"/>
      <c r="C859" s="105"/>
      <c r="D859" s="105"/>
      <c r="E859" s="111"/>
    </row>
    <row r="860" spans="1:5" ht="12.75">
      <c r="A860" s="105"/>
      <c r="B860" s="105"/>
      <c r="C860" s="105"/>
      <c r="D860" s="105"/>
      <c r="E860" s="111"/>
    </row>
    <row r="861" spans="1:5" ht="12.75">
      <c r="A861" s="105"/>
      <c r="B861" s="105"/>
      <c r="C861" s="105"/>
      <c r="D861" s="105"/>
      <c r="E861" s="111"/>
    </row>
    <row r="862" spans="1:5" ht="12.75">
      <c r="A862" s="105"/>
      <c r="B862" s="105"/>
      <c r="C862" s="105"/>
      <c r="D862" s="105"/>
      <c r="E862" s="111"/>
    </row>
    <row r="863" spans="1:5" ht="12.75">
      <c r="A863" s="105"/>
      <c r="B863" s="105"/>
      <c r="C863" s="105"/>
      <c r="D863" s="105"/>
      <c r="E863" s="111"/>
    </row>
    <row r="864" spans="1:5" ht="12.75">
      <c r="A864" s="105"/>
      <c r="B864" s="105"/>
      <c r="C864" s="105"/>
      <c r="D864" s="105"/>
      <c r="E864" s="111"/>
    </row>
    <row r="865" spans="1:5" ht="12.75">
      <c r="A865" s="105"/>
      <c r="B865" s="105"/>
      <c r="C865" s="105"/>
      <c r="D865" s="105"/>
      <c r="E865" s="111"/>
    </row>
    <row r="866" spans="1:5" ht="12.75">
      <c r="A866" s="105"/>
      <c r="B866" s="105"/>
      <c r="C866" s="105"/>
      <c r="D866" s="105"/>
      <c r="E866" s="111"/>
    </row>
  </sheetData>
  <sheetProtection/>
  <mergeCells count="3">
    <mergeCell ref="A2:B2"/>
    <mergeCell ref="A3:B3"/>
    <mergeCell ref="F3:G3"/>
  </mergeCells>
  <printOptions/>
  <pageMargins left="0.5905511811023623" right="0.31496062992125984" top="0.7874015748031497" bottom="0.6299212598425197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PROJEKČNÍ KANCELÁŘ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ing.Jaroslav Rojt</dc:creator>
  <cp:keywords/>
  <dc:description/>
  <cp:lastModifiedBy>ing.Jaroslav Rojt</cp:lastModifiedBy>
  <cp:lastPrinted>2014-01-23T08:53:39Z</cp:lastPrinted>
  <dcterms:created xsi:type="dcterms:W3CDTF">2014-01-22T12:54:52Z</dcterms:created>
  <dcterms:modified xsi:type="dcterms:W3CDTF">2014-01-30T13:31:13Z</dcterms:modified>
  <cp:category/>
  <cp:version/>
  <cp:contentType/>
  <cp:contentStatus/>
</cp:coreProperties>
</file>