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9155" windowHeight="11820" activeTab="0"/>
  </bookViews>
  <sheets>
    <sheet name="IP" sheetId="2" r:id="rId1"/>
    <sheet name="List3" sheetId="3" r:id="rId2"/>
  </sheet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odcFile="U:\borikova\Zdroje dat\MAAT KUPK_DS_OLAP Ekonomika KÚPK.odc" keepAlive="1" name="MAAT KUPK_DS_OLAP Ekonomika KÚPK" type="5" refreshedVersion="3" background="1">
    <dbPr connection="Provider=MSOLAP.3;Integrated Security=SSPI;Persist Security Info=True;Initial Catalog=KUPK_DS_OLAP;Data Source=MAAT;MDX Compatibility=1;Safety Options=2;MDX Missing Member Mode=Error" command="Ekonomika KÚPK" commandType="1"/>
    <olapPr sendLocale="1" rowDrillCount="1000"/>
  </connection>
</connections>
</file>

<file path=xl/sharedStrings.xml><?xml version="1.0" encoding="utf-8"?>
<sst xmlns="http://schemas.openxmlformats.org/spreadsheetml/2006/main" count="118" uniqueCount="118">
  <si>
    <t>Celkový součet</t>
  </si>
  <si>
    <t>10052011 Zlepšení systému povodňové služby v Plzeňském kraji</t>
  </si>
  <si>
    <t>10056396 Péče o luční společenstva ve zvláště chráněných územích Plzeňského kraje a o evropsky významné lokality Plzeňského kraje</t>
  </si>
  <si>
    <t>Analýza efektivnosti ekonomického informačního systému Krajského úřadu Plzeňského kraje</t>
  </si>
  <si>
    <t>Člověk v popředí zájmu</t>
  </si>
  <si>
    <t>Digitální mapa veřejné správy Plzeňského kraje - část II.</t>
  </si>
  <si>
    <t>Do Plzeňského kraje za přírodou, tradicemi a gastronomií</t>
  </si>
  <si>
    <t>Dovybavení a modernizace CNC dílny kovooborů, Šumavského 150, Klatovy</t>
  </si>
  <si>
    <t>Dovybavení pracovišť odborného výcviku oborů vzdělávání mechanik opravář motorových vozidel a opravář zemědělských strojů</t>
  </si>
  <si>
    <t>Environmental Tourism - Alternative Ways</t>
  </si>
  <si>
    <t>Environmentálně šetrná gastronomie</t>
  </si>
  <si>
    <t>Evropský region Dunaj-Vltava - konkrétně</t>
  </si>
  <si>
    <t>Expozice lidové architektury v Chanovicích - transfer a rekonstrukce venkovské usedlosti Lužany čp. 35</t>
  </si>
  <si>
    <t>Horažďovice - Komenského a Třebomyslická ul. a malý městský obchvat</t>
  </si>
  <si>
    <t>Horní Bříza - rekonstrukce mostu ev.č. 1804-2</t>
  </si>
  <si>
    <t>ICT služby technologického centra Plzeňského kraje - části I, III, IV a V</t>
  </si>
  <si>
    <t>II/145 a II/169 Dlouhá Ves - Radešov (úsek A)</t>
  </si>
  <si>
    <t>II/180 Zruč II. etapa (křižovatka Nynice - Chrást)</t>
  </si>
  <si>
    <t>II/190 a III/19016 průtah Chudenín</t>
  </si>
  <si>
    <t>II/190 Gerlova Huť - Hartmanice</t>
  </si>
  <si>
    <t>II/190 Všeruby Chudenín</t>
  </si>
  <si>
    <t>II/205 Modernizace aglomeračního okruhu (Mrtník)</t>
  </si>
  <si>
    <t>II/205 Nekmíř - průtah</t>
  </si>
  <si>
    <t>II/605 Okružní křižovatka Křimická</t>
  </si>
  <si>
    <t>III/18025 a III/18027 průtah Štěnovice - rekonstrukce</t>
  </si>
  <si>
    <t>III/18026 - průtah Starý Plzenec-Radyňská ul. - rekonstrukce</t>
  </si>
  <si>
    <t>Inovace a zkvalitnění výuky odborného výcviku kovooborů Středního odborného učiliště v Domažlicích</t>
  </si>
  <si>
    <t>Inovace a zkvalitnění výuky technických oborů na SPŠ Tachov, Světce</t>
  </si>
  <si>
    <t>Jednotný ekonomický informační systém řízení pro příspěvkové organizace PK</t>
  </si>
  <si>
    <t>Klenčí pod Čerchovem- rekonstrukce silnice II/189</t>
  </si>
  <si>
    <t>Klidné příhraničí</t>
  </si>
  <si>
    <t>Komplexní propagace PK</t>
  </si>
  <si>
    <t>Krajská část projektu pro ZZS PK v rámci celorepublikového projektu "Jednotná úroveň informačních systémů operačního řízení a modernizace technologií pro příjem tísňového volání základních složek integrovaného záchranného systému"</t>
  </si>
  <si>
    <t>Made in Cham/Klatovy</t>
  </si>
  <si>
    <t>Marketingová kampaň k vyznačených cyklotrasy Eurovelo 13</t>
  </si>
  <si>
    <t>Městský okruh Domažlická - Křimická v Plzni</t>
  </si>
  <si>
    <t>Moderní technologie v grafickém designu a gastronomii</t>
  </si>
  <si>
    <t>Modernizace a inovace výuky odborných předmětů a praktického vyučování v Integrované střední škole živnostenské, Plzeň, Škroupova 13</t>
  </si>
  <si>
    <t>Modernizace výuky odborného výcviku</t>
  </si>
  <si>
    <t>Modernizace výuky programování CNC strojů</t>
  </si>
  <si>
    <t>Modrava - křižovatka na sil. III/16910 s místní komunikací</t>
  </si>
  <si>
    <t>Most ev.č. 11762-2 Měcholupy</t>
  </si>
  <si>
    <t>Most ev.č. 18027-2 Předenice</t>
  </si>
  <si>
    <t>Odborností k profesnímu úspěchu</t>
  </si>
  <si>
    <t>PK a Dolní Bavorsko - kooperace v Evropě</t>
  </si>
  <si>
    <t>Plzeňský kraj a Horní Falc - evropští sousedé</t>
  </si>
  <si>
    <t>Podpora regionálních potravin v Plzeňském kraji</t>
  </si>
  <si>
    <t>Pokračujeme ve společném vzdělávání</t>
  </si>
  <si>
    <t>Prezentace Šumavy a Bavorského lesa - Zelené střechy Evropy</t>
  </si>
  <si>
    <t>Přeložka silnice II/187 Čiháň-Kolinec</t>
  </si>
  <si>
    <t>Rekonstrukce  silnice II/198 Pernolec - Přimda, úsek 3</t>
  </si>
  <si>
    <t>Rekonstrukce  silnice II/232 Břasy - Liblín, etapa 1</t>
  </si>
  <si>
    <t>Rekonstrukce komunikace II/200 Horšovský Týn - Vidice</t>
  </si>
  <si>
    <t>Rekonstrukce komunikace II/200 Horšovský Týn - Vidice,2.úsek</t>
  </si>
  <si>
    <t>Rekonstrukce mostů ev.č. 201-040 a ev.č. 201-041 v Manětíně</t>
  </si>
  <si>
    <t>Rekonstrukce silnice II/198 Pernolec - Přimda, úsek 1</t>
  </si>
  <si>
    <t>Rekonstrukce silnice II/605  Bor - Velké Dvorce</t>
  </si>
  <si>
    <t>Rekonstrukce silnice II/605 hr. okr. TC/PS - Bor</t>
  </si>
  <si>
    <t>Rozvoj odbornosti a propojení výuky s praxí ve školním Studiu s moderními technologiemi</t>
  </si>
  <si>
    <t>SEED</t>
  </si>
  <si>
    <t>Silnice II/189 - Klenčí pod Čerchovem - Lísková, Rekonstrukce průtahu Lísková</t>
  </si>
  <si>
    <t>Silnice II/231 Plzeň, Plaská-Na Roudné-Chrástecká,1.etapa</t>
  </si>
  <si>
    <t>Silnice III/18323 - průtah obcí Krchleby</t>
  </si>
  <si>
    <t>Stálá expozice Příroda pro budoucnost</t>
  </si>
  <si>
    <t>Technická pomoc ČR (kód 86) - Plzeňský kraj</t>
  </si>
  <si>
    <t>Technologické centrum Plzeňského kraje - část VI.</t>
  </si>
  <si>
    <t>Transformace DOZP Stod</t>
  </si>
  <si>
    <t>Transformace DOZP Stod - II. etapa</t>
  </si>
  <si>
    <t>Transparentní Plzeňský kraj</t>
  </si>
  <si>
    <t>Úspory energie a využití OZE, Střední průmyslová škola, Tachov, Domov mládeže Světce 26</t>
  </si>
  <si>
    <t>Úspory energie, Domov Harmonie, centrum sociálních služeb Mirošov, pavilon „H“ a pavilony 3, 4, 5, 6 a 7</t>
  </si>
  <si>
    <t>Úspory energie, Správa a údržba silnic Plzeňského kraje, středisko Klatovy</t>
  </si>
  <si>
    <t>Vybavení dílen odborného výcviku</t>
  </si>
  <si>
    <t>Vybavení odborného výcviku technickým zařízením na Základní škole a odborné škole Horšovský Týn</t>
  </si>
  <si>
    <t>Vybudování odborné učebny pro výuku stavební fyziky a mechaniky</t>
  </si>
  <si>
    <t>Vyznačení tras Eurovelo 13</t>
  </si>
  <si>
    <t>Založení environmentálního centra v Horažďovicích a zahájení jeho činnosti</t>
  </si>
  <si>
    <t>Západočeská galerie v Plzni – Rekonstrukce a revitalizace interiérů Adolfa Loose, Klatovská čp. 110 v Plzni v rámci záměru vybudování badatelského centra pro výzkum architektury 19. a 20. století</t>
  </si>
  <si>
    <t>Západočeské muzeum v Plzni – Digitalizační centrum Plzeňského kraje v prostorách SVK PK, depozitární budova Plzeň-Bory – v rámci  záchrany uměleckých, muzejních a knihovních fondů formou digitalizace sbírek spravovaných ZPO PK</t>
  </si>
  <si>
    <t>Zkvalitnění a modernizace odborného výcviku</t>
  </si>
  <si>
    <t>Zkvalitnění odborného vzdělávání v gastronomických oborech na SŠZP Klatovy - gastroučebny</t>
  </si>
  <si>
    <t>Zkvalitnění turistického portálu PK</t>
  </si>
  <si>
    <t>Zkvalitnění výuky odborného výcviku pro žáky technických oborů v SOŠ a SOU Sušice</t>
  </si>
  <si>
    <t>Zkvalitnění výuky školského zařízení</t>
  </si>
  <si>
    <t>Zlepšení podmínek pro výuku maturitních oborů agropodnikní a veterinářství v Plasích</t>
  </si>
  <si>
    <t>Název projektu</t>
  </si>
  <si>
    <t>Celkové náklady projektu</t>
  </si>
  <si>
    <t>Příjmy 
r. 2014</t>
  </si>
  <si>
    <t>Výdaje 
r. 2014</t>
  </si>
  <si>
    <t>Výdaje 
r. 2015</t>
  </si>
  <si>
    <t>Příjmy 
r. 2015</t>
  </si>
  <si>
    <t>Podpora technického vzdělávání</t>
  </si>
  <si>
    <t>Celková výše dotace</t>
  </si>
  <si>
    <t>Pořízení a integrace dat pro management regionální silniční sítě PK *)</t>
  </si>
  <si>
    <t>Informačně - vzdělávací středisko Plzeňského kraje *)</t>
  </si>
  <si>
    <t>Řemeslo pro Evropu, proj. č. 316 *)</t>
  </si>
  <si>
    <t>Spolupráce škol SoŠ a SOU Sušice a VHS im Landkreis Cham e. V. *)</t>
  </si>
  <si>
    <t>12136974 Sanace kontaminovaného území Koloveč *)</t>
  </si>
  <si>
    <t>12137274 Sanace kontaminovaného území Plzeň Libušín *)</t>
  </si>
  <si>
    <t>Zkvalitnění území obora Horšov - zvýšení biodiverzity *)</t>
  </si>
  <si>
    <t>Ošetření památné aleje - Lomikarova alej v Trhanově *)</t>
  </si>
  <si>
    <t xml:space="preserve">Hlohová - oprava silnice III/1854 a III/1855 - 2. etapa </t>
  </si>
  <si>
    <t>*) Jedná se o projekty , kde celkové náklady jsou výdajem plně hrazeným krajem (kraj tyto projekty nepředfinancovává, ale pouze kofinancuje).</t>
  </si>
  <si>
    <t xml:space="preserve"> jsou projetky s přesahem do let předcházejících nebo následujících. </t>
  </si>
  <si>
    <t>Projekty, kdy se celkové náklady nerovnají součtu výdajů v r. 2014 a r. 2015 nebo celková výše dotace se nerovná součtu příjmů v r. 2014 a r. 2015,</t>
  </si>
  <si>
    <t>Seznam individuálních projektů PK a peněžních toků (stav k datu 28.2.2014)</t>
  </si>
  <si>
    <t>ODSH (doprava a silniční hospodářství)</t>
  </si>
  <si>
    <t>OFPEU (fondy a programy EU)</t>
  </si>
  <si>
    <t>OEK (ekonomika)</t>
  </si>
  <si>
    <t>OIT (informatika)</t>
  </si>
  <si>
    <t>OKHE (kancelář hejtmana)</t>
  </si>
  <si>
    <t>OKŘE (kancelář ředitele)</t>
  </si>
  <si>
    <t>OSV (sociální věci)</t>
  </si>
  <si>
    <t>OŠMS (školství, mládež a sport)</t>
  </si>
  <si>
    <t>OZDR (zdravotnictví)</t>
  </si>
  <si>
    <t>OŽP (životní prostředí)</t>
  </si>
  <si>
    <t>Poznámky:</t>
  </si>
  <si>
    <t>OKPC (kultura a cestovní ruch)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</si>
</sst>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/>
    <xf numFmtId="3" fontId="0" fillId="0" borderId="1" xfId="0" applyNumberFormat="1" applyBorder="1" applyAlignment="1">
      <alignment vertical="center"/>
    </xf>
    <xf numFmtId="3" fontId="0" fillId="0" borderId="0" xfId="0" applyNumberFormat="1"/>
    <xf numFmtId="0" fontId="0" fillId="0" borderId="2" xfId="0" applyFill="1" applyBorder="1" applyAlignment="1">
      <alignment horizontal="left"/>
    </xf>
    <xf numFmtId="3" fontId="0" fillId="0" borderId="3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3" fontId="0" fillId="0" borderId="4" xfId="0" applyNumberFormat="1" applyBorder="1" applyAlignment="1">
      <alignment horizontal="right"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3" fontId="0" fillId="0" borderId="9" xfId="0" applyNumberFormat="1" applyBorder="1" applyAlignment="1">
      <alignment horizontal="right"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left"/>
    </xf>
    <xf numFmtId="3" fontId="0" fillId="0" borderId="4" xfId="0" applyNumberFormat="1" applyBorder="1"/>
    <xf numFmtId="3" fontId="0" fillId="0" borderId="12" xfId="0" applyNumberFormat="1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3" fontId="0" fillId="0" borderId="9" xfId="0" applyNumberFormat="1" applyBorder="1"/>
    <xf numFmtId="3" fontId="0" fillId="0" borderId="10" xfId="0" applyNumberFormat="1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wrapText="1"/>
    </xf>
    <xf numFmtId="0" fontId="3" fillId="3" borderId="13" xfId="0" applyFont="1" applyFill="1" applyBorder="1" applyAlignment="1">
      <alignment horizontal="left"/>
    </xf>
    <xf numFmtId="3" fontId="3" fillId="3" borderId="14" xfId="0" applyNumberFormat="1" applyFont="1" applyFill="1" applyBorder="1" applyAlignment="1">
      <alignment horizontal="right" vertical="center"/>
    </xf>
    <xf numFmtId="3" fontId="3" fillId="3" borderId="14" xfId="0" applyNumberFormat="1" applyFont="1" applyFill="1" applyBorder="1"/>
    <xf numFmtId="3" fontId="3" fillId="3" borderId="15" xfId="0" applyNumberFormat="1" applyFont="1" applyFill="1" applyBorder="1"/>
    <xf numFmtId="3" fontId="0" fillId="0" borderId="1" xfId="0" applyNumberFormat="1" applyFill="1" applyBorder="1" applyAlignment="1">
      <alignment horizontal="right" vertical="center"/>
    </xf>
    <xf numFmtId="3" fontId="0" fillId="0" borderId="1" xfId="0" applyNumberFormat="1" applyFill="1" applyBorder="1"/>
    <xf numFmtId="3" fontId="0" fillId="0" borderId="3" xfId="0" applyNumberFormat="1" applyFill="1" applyBorder="1" applyAlignment="1">
      <alignment horizontal="right" vertical="center"/>
    </xf>
    <xf numFmtId="3" fontId="0" fillId="0" borderId="3" xfId="0" applyNumberFormat="1" applyFill="1" applyBorder="1"/>
    <xf numFmtId="0" fontId="2" fillId="4" borderId="16" xfId="0" applyFont="1" applyFill="1" applyBorder="1" applyAlignment="1">
      <alignment horizontal="left"/>
    </xf>
    <xf numFmtId="3" fontId="2" fillId="4" borderId="17" xfId="0" applyNumberFormat="1" applyFont="1" applyFill="1" applyBorder="1" applyAlignment="1">
      <alignment horizontal="right" vertical="center"/>
    </xf>
    <xf numFmtId="3" fontId="2" fillId="4" borderId="17" xfId="0" applyNumberFormat="1" applyFont="1" applyFill="1" applyBorder="1"/>
    <xf numFmtId="3" fontId="2" fillId="4" borderId="18" xfId="0" applyNumberFormat="1" applyFont="1" applyFill="1" applyBorder="1"/>
    <xf numFmtId="0" fontId="3" fillId="3" borderId="16" xfId="0" applyFont="1" applyFill="1" applyBorder="1" applyAlignment="1">
      <alignment horizontal="center" vertical="center"/>
    </xf>
    <xf numFmtId="3" fontId="3" fillId="3" borderId="17" xfId="0" applyNumberFormat="1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 horizontal="center" vertical="center" wrapText="1"/>
    </xf>
    <xf numFmtId="3" fontId="3" fillId="3" borderId="18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20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/>
    </xf>
    <xf numFmtId="3" fontId="3" fillId="3" borderId="21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6"/>
  <sheetViews>
    <sheetView tabSelected="1" workbookViewId="0" topLeftCell="A34">
      <selection activeCell="C102" sqref="C102"/>
    </sheetView>
  </sheetViews>
  <sheetFormatPr defaultColWidth="9.140625" defaultRowHeight="15"/>
  <cols>
    <col min="1" max="1" width="68.140625" style="0" customWidth="1"/>
    <col min="2" max="7" width="15.7109375" style="5" customWidth="1"/>
  </cols>
  <sheetData>
    <row r="1" spans="1:7" ht="30" customHeight="1" thickBot="1">
      <c r="A1" s="17" t="s">
        <v>105</v>
      </c>
      <c r="B1" s="18"/>
      <c r="C1" s="18"/>
      <c r="D1" s="18"/>
      <c r="E1" s="18"/>
      <c r="F1" s="18"/>
      <c r="G1" s="19"/>
    </row>
    <row r="2" spans="1:7" ht="15" customHeight="1">
      <c r="A2" s="45" t="s">
        <v>85</v>
      </c>
      <c r="B2" s="46" t="s">
        <v>86</v>
      </c>
      <c r="C2" s="47" t="s">
        <v>92</v>
      </c>
      <c r="D2" s="46" t="s">
        <v>88</v>
      </c>
      <c r="E2" s="46" t="s">
        <v>87</v>
      </c>
      <c r="F2" s="47" t="s">
        <v>89</v>
      </c>
      <c r="G2" s="48" t="s">
        <v>90</v>
      </c>
    </row>
    <row r="3" spans="1:7" ht="15.75" customHeight="1">
      <c r="A3" s="49"/>
      <c r="B3" s="50"/>
      <c r="C3" s="51"/>
      <c r="D3" s="52"/>
      <c r="E3" s="50"/>
      <c r="F3" s="53"/>
      <c r="G3" s="54"/>
    </row>
    <row r="4" spans="1:7" ht="20.25" customHeight="1" thickBot="1">
      <c r="A4" s="55"/>
      <c r="B4" s="56"/>
      <c r="C4" s="57"/>
      <c r="D4" s="58"/>
      <c r="E4" s="56"/>
      <c r="F4" s="59"/>
      <c r="G4" s="60"/>
    </row>
    <row r="5" spans="1:7" ht="15">
      <c r="A5" s="41" t="s">
        <v>106</v>
      </c>
      <c r="B5" s="42">
        <f aca="true" t="shared" si="0" ref="B5:G5">SUM(B6:B37)</f>
        <v>2253679607</v>
      </c>
      <c r="C5" s="42">
        <f t="shared" si="0"/>
        <v>1876750852</v>
      </c>
      <c r="D5" s="43">
        <f t="shared" si="0"/>
        <v>1014752074</v>
      </c>
      <c r="E5" s="43">
        <f t="shared" si="0"/>
        <v>522074972</v>
      </c>
      <c r="F5" s="43">
        <f t="shared" si="0"/>
        <v>353606000</v>
      </c>
      <c r="G5" s="44">
        <f t="shared" si="0"/>
        <v>683500000</v>
      </c>
    </row>
    <row r="6" spans="1:7" ht="15">
      <c r="A6" s="6" t="s">
        <v>101</v>
      </c>
      <c r="B6" s="2">
        <v>24000000</v>
      </c>
      <c r="C6" s="3">
        <v>16100000</v>
      </c>
      <c r="D6" s="3">
        <v>18900000</v>
      </c>
      <c r="E6" s="3">
        <v>16100000</v>
      </c>
      <c r="F6" s="3">
        <v>0</v>
      </c>
      <c r="G6" s="7">
        <v>0</v>
      </c>
    </row>
    <row r="7" spans="1:7" ht="15">
      <c r="A7" s="8" t="s">
        <v>13</v>
      </c>
      <c r="B7" s="2">
        <v>60000000</v>
      </c>
      <c r="C7" s="2">
        <v>51000000</v>
      </c>
      <c r="D7" s="3">
        <v>0</v>
      </c>
      <c r="E7" s="3">
        <v>0</v>
      </c>
      <c r="F7" s="3">
        <v>60000000</v>
      </c>
      <c r="G7" s="7">
        <v>0</v>
      </c>
    </row>
    <row r="8" spans="1:7" ht="15">
      <c r="A8" s="8" t="s">
        <v>14</v>
      </c>
      <c r="B8" s="37">
        <v>14000000</v>
      </c>
      <c r="C8" s="37">
        <v>14000000</v>
      </c>
      <c r="D8" s="38">
        <v>14000000</v>
      </c>
      <c r="E8" s="38">
        <v>0</v>
      </c>
      <c r="F8" s="38">
        <v>0</v>
      </c>
      <c r="G8" s="39">
        <v>14000000</v>
      </c>
    </row>
    <row r="9" spans="1:7" ht="15">
      <c r="A9" s="8" t="s">
        <v>16</v>
      </c>
      <c r="B9" s="37">
        <v>69000000</v>
      </c>
      <c r="C9" s="37">
        <v>69000000</v>
      </c>
      <c r="D9" s="38">
        <v>69000000</v>
      </c>
      <c r="E9" s="38">
        <v>0</v>
      </c>
      <c r="F9" s="38">
        <v>0</v>
      </c>
      <c r="G9" s="39">
        <v>69000000</v>
      </c>
    </row>
    <row r="10" spans="1:7" ht="15">
      <c r="A10" s="8" t="s">
        <v>17</v>
      </c>
      <c r="B10" s="37">
        <v>9869308</v>
      </c>
      <c r="C10" s="38">
        <v>8294000</v>
      </c>
      <c r="D10" s="38">
        <v>222000</v>
      </c>
      <c r="E10" s="38">
        <v>8294000</v>
      </c>
      <c r="F10" s="38">
        <v>0</v>
      </c>
      <c r="G10" s="40">
        <v>0</v>
      </c>
    </row>
    <row r="11" spans="1:7" ht="15">
      <c r="A11" s="8" t="s">
        <v>18</v>
      </c>
      <c r="B11" s="37">
        <v>32379960</v>
      </c>
      <c r="C11" s="38">
        <v>27200000</v>
      </c>
      <c r="D11" s="38">
        <v>6193000</v>
      </c>
      <c r="E11" s="38">
        <v>27200000</v>
      </c>
      <c r="F11" s="38">
        <v>0</v>
      </c>
      <c r="G11" s="40">
        <v>0</v>
      </c>
    </row>
    <row r="12" spans="1:7" ht="15">
      <c r="A12" s="8" t="s">
        <v>19</v>
      </c>
      <c r="B12" s="37">
        <v>97000000</v>
      </c>
      <c r="C12" s="38">
        <v>97000000</v>
      </c>
      <c r="D12" s="38">
        <v>97000000</v>
      </c>
      <c r="E12" s="38">
        <v>0</v>
      </c>
      <c r="F12" s="38">
        <v>0</v>
      </c>
      <c r="G12" s="40">
        <v>97000000</v>
      </c>
    </row>
    <row r="13" spans="1:7" ht="15">
      <c r="A13" s="8" t="s">
        <v>20</v>
      </c>
      <c r="B13" s="37">
        <v>60500000</v>
      </c>
      <c r="C13" s="38">
        <v>60500000</v>
      </c>
      <c r="D13" s="38">
        <v>60500000</v>
      </c>
      <c r="E13" s="38">
        <v>0</v>
      </c>
      <c r="F13" s="38">
        <v>0</v>
      </c>
      <c r="G13" s="40">
        <v>60500000</v>
      </c>
    </row>
    <row r="14" spans="1:7" ht="15">
      <c r="A14" s="8" t="s">
        <v>21</v>
      </c>
      <c r="B14" s="37">
        <v>38000000</v>
      </c>
      <c r="C14" s="37">
        <v>38000000</v>
      </c>
      <c r="D14" s="38">
        <v>38000000</v>
      </c>
      <c r="E14" s="38">
        <v>0</v>
      </c>
      <c r="F14" s="38">
        <v>0</v>
      </c>
      <c r="G14" s="39">
        <v>38000000</v>
      </c>
    </row>
    <row r="15" spans="1:7" ht="15">
      <c r="A15" s="8" t="s">
        <v>22</v>
      </c>
      <c r="B15" s="37">
        <v>54298668</v>
      </c>
      <c r="C15" s="38">
        <v>34350000</v>
      </c>
      <c r="D15" s="38">
        <v>46555000</v>
      </c>
      <c r="E15" s="38">
        <v>34350000</v>
      </c>
      <c r="F15" s="38">
        <v>0</v>
      </c>
      <c r="G15" s="40">
        <v>0</v>
      </c>
    </row>
    <row r="16" spans="1:7" ht="15">
      <c r="A16" s="8" t="s">
        <v>23</v>
      </c>
      <c r="B16" s="37">
        <v>19700000</v>
      </c>
      <c r="C16" s="38">
        <v>14090000</v>
      </c>
      <c r="D16" s="38">
        <v>19600000</v>
      </c>
      <c r="E16" s="38">
        <v>14090000</v>
      </c>
      <c r="F16" s="38">
        <v>0</v>
      </c>
      <c r="G16" s="40">
        <v>0</v>
      </c>
    </row>
    <row r="17" spans="1:7" ht="15">
      <c r="A17" s="8" t="s">
        <v>24</v>
      </c>
      <c r="B17" s="37">
        <v>24500000</v>
      </c>
      <c r="C17" s="37">
        <v>24500000</v>
      </c>
      <c r="D17" s="38">
        <v>24500000</v>
      </c>
      <c r="E17" s="38">
        <v>0</v>
      </c>
      <c r="F17" s="38">
        <v>0</v>
      </c>
      <c r="G17" s="39">
        <v>24500000</v>
      </c>
    </row>
    <row r="18" spans="1:7" ht="15">
      <c r="A18" s="8" t="s">
        <v>25</v>
      </c>
      <c r="B18" s="37">
        <v>41924713</v>
      </c>
      <c r="C18" s="38">
        <v>35000000</v>
      </c>
      <c r="D18" s="38">
        <v>10544000</v>
      </c>
      <c r="E18" s="38">
        <v>35000000</v>
      </c>
      <c r="F18" s="38">
        <v>0</v>
      </c>
      <c r="G18" s="40">
        <v>0</v>
      </c>
    </row>
    <row r="19" spans="1:7" ht="15">
      <c r="A19" s="8" t="s">
        <v>29</v>
      </c>
      <c r="B19" s="37">
        <v>38225466</v>
      </c>
      <c r="C19" s="38">
        <v>30000000</v>
      </c>
      <c r="D19" s="38">
        <v>22672000</v>
      </c>
      <c r="E19" s="38">
        <v>0</v>
      </c>
      <c r="F19" s="38">
        <v>0</v>
      </c>
      <c r="G19" s="40">
        <v>30000000</v>
      </c>
    </row>
    <row r="20" spans="1:7" ht="15">
      <c r="A20" s="8" t="s">
        <v>35</v>
      </c>
      <c r="B20" s="37">
        <v>617689786</v>
      </c>
      <c r="C20" s="38">
        <v>566013896</v>
      </c>
      <c r="D20" s="38">
        <v>164500000</v>
      </c>
      <c r="E20" s="38">
        <v>200000000</v>
      </c>
      <c r="F20" s="38">
        <v>52726000</v>
      </c>
      <c r="G20" s="40">
        <v>105000000</v>
      </c>
    </row>
    <row r="21" spans="1:7" ht="15">
      <c r="A21" s="8" t="s">
        <v>40</v>
      </c>
      <c r="B21" s="37">
        <v>18056000</v>
      </c>
      <c r="C21" s="38">
        <v>11325000</v>
      </c>
      <c r="D21" s="38">
        <v>17956000</v>
      </c>
      <c r="E21" s="38">
        <v>11325000</v>
      </c>
      <c r="F21" s="38">
        <v>0</v>
      </c>
      <c r="G21" s="40">
        <v>0</v>
      </c>
    </row>
    <row r="22" spans="1:7" ht="15">
      <c r="A22" s="8" t="s">
        <v>41</v>
      </c>
      <c r="B22" s="37">
        <v>13000000</v>
      </c>
      <c r="C22" s="38">
        <v>11000000</v>
      </c>
      <c r="D22" s="38">
        <v>13000000</v>
      </c>
      <c r="E22" s="38">
        <v>0</v>
      </c>
      <c r="F22" s="38">
        <v>0</v>
      </c>
      <c r="G22" s="40">
        <v>11000000</v>
      </c>
    </row>
    <row r="23" spans="1:7" ht="15">
      <c r="A23" s="8" t="s">
        <v>42</v>
      </c>
      <c r="B23" s="37">
        <v>17000000</v>
      </c>
      <c r="C23" s="37">
        <v>17000000</v>
      </c>
      <c r="D23" s="38">
        <v>17000000</v>
      </c>
      <c r="E23" s="38">
        <v>0</v>
      </c>
      <c r="F23" s="38">
        <v>0</v>
      </c>
      <c r="G23" s="39">
        <v>17000000</v>
      </c>
    </row>
    <row r="24" spans="1:7" ht="15">
      <c r="A24" s="8" t="s">
        <v>100</v>
      </c>
      <c r="B24" s="37">
        <v>551000</v>
      </c>
      <c r="C24" s="37">
        <v>0</v>
      </c>
      <c r="D24" s="38">
        <v>485000</v>
      </c>
      <c r="E24" s="38">
        <v>0</v>
      </c>
      <c r="F24" s="38">
        <v>0</v>
      </c>
      <c r="G24" s="40">
        <v>0</v>
      </c>
    </row>
    <row r="25" spans="1:7" ht="15">
      <c r="A25" s="8" t="s">
        <v>49</v>
      </c>
      <c r="B25" s="37">
        <v>150000000</v>
      </c>
      <c r="C25" s="37">
        <v>127500000</v>
      </c>
      <c r="D25" s="38">
        <v>0</v>
      </c>
      <c r="E25" s="38">
        <v>0</v>
      </c>
      <c r="F25" s="38">
        <v>149940000</v>
      </c>
      <c r="G25" s="40">
        <v>0</v>
      </c>
    </row>
    <row r="26" spans="1:7" ht="15">
      <c r="A26" s="8" t="s">
        <v>50</v>
      </c>
      <c r="B26" s="37">
        <v>40000000</v>
      </c>
      <c r="C26" s="38">
        <v>39500000</v>
      </c>
      <c r="D26" s="38">
        <v>0</v>
      </c>
      <c r="E26" s="38">
        <v>0</v>
      </c>
      <c r="F26" s="38">
        <v>40000000</v>
      </c>
      <c r="G26" s="40">
        <v>39500000</v>
      </c>
    </row>
    <row r="27" spans="1:7" ht="15">
      <c r="A27" s="8" t="s">
        <v>51</v>
      </c>
      <c r="B27" s="37">
        <v>45000000</v>
      </c>
      <c r="C27" s="37">
        <v>45000000</v>
      </c>
      <c r="D27" s="38">
        <v>45000000</v>
      </c>
      <c r="E27" s="38">
        <v>0</v>
      </c>
      <c r="F27" s="38">
        <v>0</v>
      </c>
      <c r="G27" s="39">
        <v>45000000</v>
      </c>
    </row>
    <row r="28" spans="1:7" ht="15">
      <c r="A28" s="8" t="s">
        <v>52</v>
      </c>
      <c r="B28" s="37">
        <v>46725946</v>
      </c>
      <c r="C28" s="38">
        <v>37300000</v>
      </c>
      <c r="D28" s="38">
        <v>46526000</v>
      </c>
      <c r="E28" s="38">
        <v>37300000</v>
      </c>
      <c r="F28" s="38">
        <v>0</v>
      </c>
      <c r="G28" s="40">
        <v>0</v>
      </c>
    </row>
    <row r="29" spans="1:7" ht="15">
      <c r="A29" s="8" t="s">
        <v>53</v>
      </c>
      <c r="B29" s="37">
        <v>25000000</v>
      </c>
      <c r="C29" s="38">
        <v>21000000</v>
      </c>
      <c r="D29" s="38">
        <v>25000000</v>
      </c>
      <c r="E29" s="38">
        <v>0</v>
      </c>
      <c r="F29" s="38"/>
      <c r="G29" s="40">
        <v>21000000</v>
      </c>
    </row>
    <row r="30" spans="1:7" ht="15">
      <c r="A30" s="6" t="s">
        <v>54</v>
      </c>
      <c r="B30" s="37">
        <v>10061036</v>
      </c>
      <c r="C30" s="38">
        <v>8000000</v>
      </c>
      <c r="D30" s="38">
        <v>10030000</v>
      </c>
      <c r="E30" s="38">
        <v>8000000</v>
      </c>
      <c r="F30" s="38">
        <v>0</v>
      </c>
      <c r="G30" s="40">
        <v>0</v>
      </c>
    </row>
    <row r="31" spans="1:7" ht="15">
      <c r="A31" s="8" t="s">
        <v>55</v>
      </c>
      <c r="B31" s="37">
        <v>40000000</v>
      </c>
      <c r="C31" s="37">
        <v>40000000</v>
      </c>
      <c r="D31" s="38">
        <v>40000000</v>
      </c>
      <c r="E31" s="38">
        <v>0</v>
      </c>
      <c r="F31" s="38">
        <v>0</v>
      </c>
      <c r="G31" s="39">
        <v>40000000</v>
      </c>
    </row>
    <row r="32" spans="1:7" ht="15">
      <c r="A32" s="8" t="s">
        <v>56</v>
      </c>
      <c r="B32" s="37">
        <v>52000000</v>
      </c>
      <c r="C32" s="38">
        <v>44000000</v>
      </c>
      <c r="D32" s="38">
        <v>52000000</v>
      </c>
      <c r="E32" s="38">
        <v>0</v>
      </c>
      <c r="F32" s="38"/>
      <c r="G32" s="40">
        <v>44000000</v>
      </c>
    </row>
    <row r="33" spans="1:7" ht="15">
      <c r="A33" s="8" t="s">
        <v>57</v>
      </c>
      <c r="B33" s="2">
        <v>234675825</v>
      </c>
      <c r="C33" s="3">
        <v>149714240</v>
      </c>
      <c r="D33" s="3">
        <v>70000</v>
      </c>
      <c r="E33" s="3">
        <v>0</v>
      </c>
      <c r="F33" s="3">
        <v>0</v>
      </c>
      <c r="G33" s="7">
        <v>0</v>
      </c>
    </row>
    <row r="34" spans="1:7" ht="15" customHeight="1">
      <c r="A34" s="9" t="s">
        <v>60</v>
      </c>
      <c r="B34" s="2">
        <v>61361058</v>
      </c>
      <c r="C34" s="3">
        <v>49763660</v>
      </c>
      <c r="D34" s="3">
        <v>0</v>
      </c>
      <c r="E34" s="3">
        <v>5981302</v>
      </c>
      <c r="F34" s="3">
        <v>0</v>
      </c>
      <c r="G34" s="7">
        <v>0</v>
      </c>
    </row>
    <row r="35" spans="1:7" ht="15">
      <c r="A35" s="8" t="s">
        <v>61</v>
      </c>
      <c r="B35" s="2">
        <v>276161783</v>
      </c>
      <c r="C35" s="3">
        <v>176165386</v>
      </c>
      <c r="D35" s="3">
        <v>149124000</v>
      </c>
      <c r="E35" s="3">
        <v>110000000</v>
      </c>
      <c r="F35" s="3">
        <v>50940000</v>
      </c>
      <c r="G35" s="7">
        <v>28000000</v>
      </c>
    </row>
    <row r="36" spans="1:7" ht="15">
      <c r="A36" s="8" t="s">
        <v>62</v>
      </c>
      <c r="B36" s="2">
        <v>20613434</v>
      </c>
      <c r="C36" s="3">
        <v>12800000</v>
      </c>
      <c r="D36" s="3">
        <v>4056000</v>
      </c>
      <c r="E36" s="3">
        <v>12800000</v>
      </c>
      <c r="F36" s="3">
        <v>0</v>
      </c>
      <c r="G36" s="7">
        <v>0</v>
      </c>
    </row>
    <row r="37" spans="1:7" ht="15.75" thickBot="1">
      <c r="A37" s="24" t="s">
        <v>71</v>
      </c>
      <c r="B37" s="15">
        <v>2385624</v>
      </c>
      <c r="C37" s="25">
        <v>1634670</v>
      </c>
      <c r="D37" s="25">
        <v>2319074</v>
      </c>
      <c r="E37" s="25">
        <v>1634670</v>
      </c>
      <c r="F37" s="25">
        <v>0</v>
      </c>
      <c r="G37" s="26">
        <v>0</v>
      </c>
    </row>
    <row r="38" spans="1:7" ht="15">
      <c r="A38" s="41" t="s">
        <v>108</v>
      </c>
      <c r="B38" s="42">
        <f>B39+B40</f>
        <v>32600000</v>
      </c>
      <c r="C38" s="42">
        <f>C39+C40</f>
        <v>27710000</v>
      </c>
      <c r="D38" s="43">
        <v>10600000</v>
      </c>
      <c r="E38" s="43">
        <v>85000</v>
      </c>
      <c r="F38" s="43">
        <v>22000000</v>
      </c>
      <c r="G38" s="44">
        <v>27625000</v>
      </c>
    </row>
    <row r="39" spans="1:7" ht="30">
      <c r="A39" s="10" t="s">
        <v>3</v>
      </c>
      <c r="B39" s="2">
        <v>2600000</v>
      </c>
      <c r="C39" s="4">
        <v>2210000</v>
      </c>
      <c r="D39" s="4">
        <v>2600000</v>
      </c>
      <c r="E39" s="4">
        <v>85000</v>
      </c>
      <c r="F39" s="4">
        <v>0</v>
      </c>
      <c r="G39" s="11">
        <v>2125000</v>
      </c>
    </row>
    <row r="40" spans="1:7" ht="30.75" thickBot="1">
      <c r="A40" s="27" t="s">
        <v>28</v>
      </c>
      <c r="B40" s="21">
        <v>30000000</v>
      </c>
      <c r="C40" s="22">
        <v>25500000</v>
      </c>
      <c r="D40" s="22">
        <v>8000000</v>
      </c>
      <c r="E40" s="22">
        <v>0</v>
      </c>
      <c r="F40" s="22">
        <v>22000000</v>
      </c>
      <c r="G40" s="23">
        <v>25500000</v>
      </c>
    </row>
    <row r="41" spans="1:7" ht="15">
      <c r="A41" s="41" t="s">
        <v>107</v>
      </c>
      <c r="B41" s="42">
        <f>SUM(B42:B46)</f>
        <v>13656098</v>
      </c>
      <c r="C41" s="42">
        <f>SUM(C42:C46)</f>
        <v>12185384</v>
      </c>
      <c r="D41" s="43">
        <v>7494486</v>
      </c>
      <c r="E41" s="43">
        <v>6290387</v>
      </c>
      <c r="F41" s="43">
        <v>2756526</v>
      </c>
      <c r="G41" s="44">
        <v>3836000</v>
      </c>
    </row>
    <row r="42" spans="1:7" ht="15">
      <c r="A42" s="12" t="s">
        <v>4</v>
      </c>
      <c r="B42" s="2">
        <v>390000</v>
      </c>
      <c r="C42" s="3">
        <v>351000</v>
      </c>
      <c r="D42" s="3">
        <v>290000</v>
      </c>
      <c r="E42" s="3">
        <v>0</v>
      </c>
      <c r="F42" s="3">
        <v>100000</v>
      </c>
      <c r="G42" s="7">
        <v>351000</v>
      </c>
    </row>
    <row r="43" spans="1:7" ht="15">
      <c r="A43" s="12" t="s">
        <v>10</v>
      </c>
      <c r="B43" s="2">
        <v>2205625</v>
      </c>
      <c r="C43" s="3">
        <v>1985000</v>
      </c>
      <c r="D43" s="3">
        <v>2055000</v>
      </c>
      <c r="E43" s="3">
        <v>1800000</v>
      </c>
      <c r="F43" s="3">
        <v>150625</v>
      </c>
      <c r="G43" s="7">
        <v>185000</v>
      </c>
    </row>
    <row r="44" spans="1:7" ht="15">
      <c r="A44" s="12" t="s">
        <v>11</v>
      </c>
      <c r="B44" s="2">
        <v>4692001</v>
      </c>
      <c r="C44" s="3">
        <v>4200000</v>
      </c>
      <c r="D44" s="3">
        <v>1600000</v>
      </c>
      <c r="E44" s="3">
        <v>900000</v>
      </c>
      <c r="F44" s="3">
        <v>2505901</v>
      </c>
      <c r="G44" s="7">
        <v>3300000</v>
      </c>
    </row>
    <row r="45" spans="1:7" ht="15">
      <c r="A45" s="12" t="s">
        <v>45</v>
      </c>
      <c r="B45" s="2">
        <v>5648472</v>
      </c>
      <c r="C45" s="3">
        <v>5000676</v>
      </c>
      <c r="D45" s="3">
        <v>3386030</v>
      </c>
      <c r="E45" s="3">
        <v>3400000</v>
      </c>
      <c r="F45" s="3">
        <v>0</v>
      </c>
      <c r="G45" s="7">
        <v>0</v>
      </c>
    </row>
    <row r="46" spans="1:7" ht="15.75" thickBot="1">
      <c r="A46" s="28" t="s">
        <v>64</v>
      </c>
      <c r="B46" s="21">
        <v>720000</v>
      </c>
      <c r="C46" s="29">
        <v>648708</v>
      </c>
      <c r="D46" s="29">
        <v>163456</v>
      </c>
      <c r="E46" s="29">
        <v>190387</v>
      </c>
      <c r="F46" s="29">
        <v>0</v>
      </c>
      <c r="G46" s="30">
        <v>0</v>
      </c>
    </row>
    <row r="47" spans="1:7" ht="15">
      <c r="A47" s="41" t="s">
        <v>109</v>
      </c>
      <c r="B47" s="42">
        <f>SUM(B48:B53)</f>
        <v>262951287</v>
      </c>
      <c r="C47" s="42">
        <f>SUM(C48:C53)</f>
        <v>142019088</v>
      </c>
      <c r="D47" s="43">
        <f>D48+D49+D50+D51+D52+D53</f>
        <v>56816669</v>
      </c>
      <c r="E47" s="43">
        <f>SUM(E48:E53)</f>
        <v>22283410</v>
      </c>
      <c r="F47" s="43">
        <f>SUM(F48:F53)</f>
        <v>18057544</v>
      </c>
      <c r="G47" s="44">
        <f>SUM(G48:G53)</f>
        <v>22301021</v>
      </c>
    </row>
    <row r="48" spans="1:7" ht="15">
      <c r="A48" s="8" t="s">
        <v>5</v>
      </c>
      <c r="B48" s="2">
        <v>36704025</v>
      </c>
      <c r="C48" s="3">
        <v>17916923</v>
      </c>
      <c r="D48" s="3">
        <v>10339995</v>
      </c>
      <c r="E48" s="3">
        <v>0</v>
      </c>
      <c r="F48" s="3">
        <v>3028000</v>
      </c>
      <c r="G48" s="7">
        <v>6423021</v>
      </c>
    </row>
    <row r="49" spans="1:7" ht="15">
      <c r="A49" s="8" t="s">
        <v>15</v>
      </c>
      <c r="B49" s="2">
        <v>67473835</v>
      </c>
      <c r="C49" s="3">
        <v>30077543</v>
      </c>
      <c r="D49" s="3">
        <v>20642824</v>
      </c>
      <c r="E49" s="3">
        <v>4376000</v>
      </c>
      <c r="F49" s="3">
        <v>6397000</v>
      </c>
      <c r="G49" s="7">
        <v>6528000</v>
      </c>
    </row>
    <row r="50" spans="1:7" ht="15">
      <c r="A50" s="8" t="s">
        <v>30</v>
      </c>
      <c r="B50" s="2">
        <v>30625000</v>
      </c>
      <c r="C50" s="3">
        <v>25250000</v>
      </c>
      <c r="D50" s="3">
        <v>16149528</v>
      </c>
      <c r="E50" s="3">
        <v>15900000</v>
      </c>
      <c r="F50" s="3">
        <v>172500</v>
      </c>
      <c r="G50" s="7">
        <v>9350000</v>
      </c>
    </row>
    <row r="51" spans="1:7" ht="15">
      <c r="A51" s="8" t="s">
        <v>93</v>
      </c>
      <c r="B51" s="2">
        <v>3168581</v>
      </c>
      <c r="C51" s="2">
        <v>0</v>
      </c>
      <c r="D51" s="3">
        <v>820044</v>
      </c>
      <c r="E51" s="3">
        <v>0</v>
      </c>
      <c r="F51" s="3">
        <v>820044</v>
      </c>
      <c r="G51" s="7">
        <v>0</v>
      </c>
    </row>
    <row r="52" spans="1:7" ht="15">
      <c r="A52" s="8" t="s">
        <v>59</v>
      </c>
      <c r="B52" s="2">
        <v>5837238</v>
      </c>
      <c r="C52" s="3">
        <v>2912764</v>
      </c>
      <c r="D52" s="3">
        <v>884278</v>
      </c>
      <c r="E52" s="3">
        <v>702910</v>
      </c>
      <c r="F52" s="3">
        <v>0</v>
      </c>
      <c r="G52" s="7">
        <v>0</v>
      </c>
    </row>
    <row r="53" spans="1:7" ht="15.75" thickBot="1">
      <c r="A53" s="31" t="s">
        <v>65</v>
      </c>
      <c r="B53" s="21">
        <v>119142608</v>
      </c>
      <c r="C53" s="29">
        <v>65861858</v>
      </c>
      <c r="D53" s="29">
        <v>7980000</v>
      </c>
      <c r="E53" s="29">
        <v>1304500</v>
      </c>
      <c r="F53" s="29">
        <v>7640000</v>
      </c>
      <c r="G53" s="30">
        <v>0</v>
      </c>
    </row>
    <row r="54" spans="1:7" ht="15">
      <c r="A54" s="41" t="s">
        <v>110</v>
      </c>
      <c r="B54" s="42">
        <f>SUM(B55:B56)</f>
        <v>4945000</v>
      </c>
      <c r="C54" s="42">
        <f>SUM(C55:C56)</f>
        <v>4152500</v>
      </c>
      <c r="D54" s="43">
        <v>1680000</v>
      </c>
      <c r="E54" s="43">
        <v>1232500</v>
      </c>
      <c r="F54" s="43">
        <v>720000</v>
      </c>
      <c r="G54" s="44">
        <v>1000000</v>
      </c>
    </row>
    <row r="55" spans="1:7" ht="15">
      <c r="A55" s="12" t="s">
        <v>44</v>
      </c>
      <c r="B55" s="2">
        <v>4800000</v>
      </c>
      <c r="C55" s="3">
        <v>4080000</v>
      </c>
      <c r="D55" s="3">
        <v>1680000</v>
      </c>
      <c r="E55" s="3">
        <v>1160000</v>
      </c>
      <c r="F55" s="3">
        <v>720000</v>
      </c>
      <c r="G55" s="7">
        <v>1000000</v>
      </c>
    </row>
    <row r="56" spans="1:7" ht="15.75" thickBot="1">
      <c r="A56" s="28" t="s">
        <v>46</v>
      </c>
      <c r="B56" s="21">
        <v>145000</v>
      </c>
      <c r="C56" s="29">
        <v>72500</v>
      </c>
      <c r="D56" s="29">
        <v>0</v>
      </c>
      <c r="E56" s="29">
        <v>72500</v>
      </c>
      <c r="F56" s="22">
        <v>0</v>
      </c>
      <c r="G56" s="23">
        <v>0</v>
      </c>
    </row>
    <row r="57" spans="1:7" ht="15">
      <c r="A57" s="41" t="s">
        <v>117</v>
      </c>
      <c r="B57" s="42">
        <f>SUM(B58:B68)</f>
        <v>92883254</v>
      </c>
      <c r="C57" s="42">
        <f>SUM(C58:C68)</f>
        <v>75580561</v>
      </c>
      <c r="D57" s="43">
        <f>SUM(D58:D68)</f>
        <v>6742313</v>
      </c>
      <c r="E57" s="43">
        <v>1753655</v>
      </c>
      <c r="F57" s="43">
        <f>SUM(F58:F68)</f>
        <v>36901701</v>
      </c>
      <c r="G57" s="44">
        <f>SUM(G58:G68)</f>
        <v>20217461</v>
      </c>
    </row>
    <row r="58" spans="1:7" ht="15">
      <c r="A58" s="8" t="s">
        <v>6</v>
      </c>
      <c r="B58" s="2">
        <v>10177325</v>
      </c>
      <c r="C58" s="4">
        <v>8185906</v>
      </c>
      <c r="D58" s="4">
        <v>700000</v>
      </c>
      <c r="E58" s="4">
        <v>0</v>
      </c>
      <c r="F58" s="4">
        <v>700000</v>
      </c>
      <c r="G58" s="11">
        <v>0</v>
      </c>
    </row>
    <row r="59" spans="1:7" ht="30">
      <c r="A59" s="9" t="s">
        <v>12</v>
      </c>
      <c r="B59" s="2">
        <v>3047014</v>
      </c>
      <c r="C59" s="4">
        <v>2589961</v>
      </c>
      <c r="D59" s="4">
        <v>2742313</v>
      </c>
      <c r="E59" s="4">
        <v>0</v>
      </c>
      <c r="F59" s="4">
        <v>304701</v>
      </c>
      <c r="G59" s="11">
        <v>2589961</v>
      </c>
    </row>
    <row r="60" spans="1:7" ht="15">
      <c r="A60" s="6" t="s">
        <v>31</v>
      </c>
      <c r="B60" s="2">
        <v>19747300</v>
      </c>
      <c r="C60" s="4">
        <v>16386510</v>
      </c>
      <c r="D60" s="4">
        <v>1200000</v>
      </c>
      <c r="E60" s="4">
        <v>0</v>
      </c>
      <c r="F60" s="4">
        <v>500000</v>
      </c>
      <c r="G60" s="11">
        <v>0</v>
      </c>
    </row>
    <row r="61" spans="1:7" ht="15">
      <c r="A61" s="8" t="s">
        <v>33</v>
      </c>
      <c r="B61" s="2">
        <v>1997000</v>
      </c>
      <c r="C61" s="4">
        <v>1697450</v>
      </c>
      <c r="D61" s="4">
        <v>500000</v>
      </c>
      <c r="E61" s="4">
        <v>0</v>
      </c>
      <c r="F61" s="4">
        <v>997000</v>
      </c>
      <c r="G61" s="11">
        <v>0</v>
      </c>
    </row>
    <row r="62" spans="1:7" ht="15">
      <c r="A62" s="8" t="s">
        <v>34</v>
      </c>
      <c r="B62" s="2">
        <v>150000</v>
      </c>
      <c r="C62" s="4">
        <v>75000</v>
      </c>
      <c r="D62" s="4">
        <v>150000</v>
      </c>
      <c r="E62" s="4">
        <v>0</v>
      </c>
      <c r="F62" s="4">
        <v>0</v>
      </c>
      <c r="G62" s="11">
        <v>75000</v>
      </c>
    </row>
    <row r="63" spans="1:7" ht="15">
      <c r="A63" s="8" t="s">
        <v>48</v>
      </c>
      <c r="B63" s="2">
        <v>650000</v>
      </c>
      <c r="C63" s="4">
        <v>552500</v>
      </c>
      <c r="D63" s="4">
        <v>450000</v>
      </c>
      <c r="E63" s="4">
        <v>0</v>
      </c>
      <c r="F63" s="4">
        <v>200000</v>
      </c>
      <c r="G63" s="11">
        <v>552500</v>
      </c>
    </row>
    <row r="64" spans="1:7" ht="15">
      <c r="A64" s="8" t="s">
        <v>63</v>
      </c>
      <c r="B64" s="2">
        <v>3203935</v>
      </c>
      <c r="C64" s="4">
        <v>2639473</v>
      </c>
      <c r="D64" s="4">
        <v>0</v>
      </c>
      <c r="E64" s="4">
        <v>1371155</v>
      </c>
      <c r="F64" s="3">
        <v>0</v>
      </c>
      <c r="G64" s="7">
        <v>0</v>
      </c>
    </row>
    <row r="65" spans="1:7" ht="15">
      <c r="A65" s="8" t="s">
        <v>75</v>
      </c>
      <c r="B65" s="2">
        <v>448680</v>
      </c>
      <c r="C65" s="4">
        <v>382500</v>
      </c>
      <c r="D65" s="4">
        <v>0</v>
      </c>
      <c r="E65" s="4">
        <v>382500</v>
      </c>
      <c r="F65" s="3">
        <v>0</v>
      </c>
      <c r="G65" s="7">
        <v>0</v>
      </c>
    </row>
    <row r="66" spans="1:7" ht="45">
      <c r="A66" s="9" t="s">
        <v>77</v>
      </c>
      <c r="B66" s="2">
        <v>38400000</v>
      </c>
      <c r="C66" s="4">
        <v>30720000</v>
      </c>
      <c r="D66" s="4">
        <v>500000</v>
      </c>
      <c r="E66" s="4">
        <v>0</v>
      </c>
      <c r="F66" s="4">
        <v>23000000</v>
      </c>
      <c r="G66" s="11">
        <v>12000000</v>
      </c>
    </row>
    <row r="67" spans="1:7" ht="60">
      <c r="A67" s="9" t="s">
        <v>78</v>
      </c>
      <c r="B67" s="2">
        <v>11000000</v>
      </c>
      <c r="C67" s="4">
        <v>8800000</v>
      </c>
      <c r="D67" s="4">
        <v>0</v>
      </c>
      <c r="E67" s="4">
        <v>0</v>
      </c>
      <c r="F67" s="4">
        <v>11000000</v>
      </c>
      <c r="G67" s="11">
        <v>5000000</v>
      </c>
    </row>
    <row r="68" spans="1:7" ht="15.75" thickBot="1">
      <c r="A68" s="31" t="s">
        <v>81</v>
      </c>
      <c r="B68" s="21">
        <v>4062000</v>
      </c>
      <c r="C68" s="22">
        <v>3551261</v>
      </c>
      <c r="D68" s="22">
        <v>500000</v>
      </c>
      <c r="E68" s="22">
        <v>0</v>
      </c>
      <c r="F68" s="22">
        <v>200000</v>
      </c>
      <c r="G68" s="23">
        <v>0</v>
      </c>
    </row>
    <row r="69" spans="1:7" ht="15">
      <c r="A69" s="41" t="s">
        <v>111</v>
      </c>
      <c r="B69" s="42">
        <f>SUM(B70)</f>
        <v>600000</v>
      </c>
      <c r="C69" s="42">
        <f>SUM(C70)</f>
        <v>510000</v>
      </c>
      <c r="D69" s="43">
        <v>500000</v>
      </c>
      <c r="E69" s="43">
        <v>0</v>
      </c>
      <c r="F69" s="43">
        <v>100000</v>
      </c>
      <c r="G69" s="44">
        <v>510000</v>
      </c>
    </row>
    <row r="70" spans="1:7" ht="15.75" thickBot="1">
      <c r="A70" s="31" t="s">
        <v>68</v>
      </c>
      <c r="B70" s="21">
        <v>600000</v>
      </c>
      <c r="C70" s="29">
        <v>510000</v>
      </c>
      <c r="D70" s="29">
        <v>500000</v>
      </c>
      <c r="E70" s="29">
        <v>0</v>
      </c>
      <c r="F70" s="29">
        <v>100000</v>
      </c>
      <c r="G70" s="30">
        <v>510000</v>
      </c>
    </row>
    <row r="71" spans="1:7" ht="15">
      <c r="A71" s="41" t="s">
        <v>112</v>
      </c>
      <c r="B71" s="42">
        <f>SUM(B72:B74)</f>
        <v>74545675</v>
      </c>
      <c r="C71" s="42">
        <f>SUM(C72:C74)</f>
        <v>41443227</v>
      </c>
      <c r="D71" s="43">
        <v>44754588</v>
      </c>
      <c r="E71" s="43">
        <v>6000000</v>
      </c>
      <c r="F71" s="43">
        <v>0</v>
      </c>
      <c r="G71" s="44">
        <v>7119555</v>
      </c>
    </row>
    <row r="72" spans="1:7" ht="15">
      <c r="A72" s="8" t="s">
        <v>66</v>
      </c>
      <c r="B72" s="2">
        <v>27160937</v>
      </c>
      <c r="C72" s="4">
        <v>8751763</v>
      </c>
      <c r="D72" s="4">
        <v>18274000</v>
      </c>
      <c r="E72" s="4">
        <v>0</v>
      </c>
      <c r="F72" s="4">
        <v>0</v>
      </c>
      <c r="G72" s="11">
        <v>614000</v>
      </c>
    </row>
    <row r="73" spans="1:7" ht="15">
      <c r="A73" s="8" t="s">
        <v>67</v>
      </c>
      <c r="B73" s="2">
        <v>22384738</v>
      </c>
      <c r="C73" s="4">
        <v>20185909</v>
      </c>
      <c r="D73" s="4">
        <v>1480588</v>
      </c>
      <c r="E73" s="4">
        <v>0</v>
      </c>
      <c r="F73" s="4">
        <v>0</v>
      </c>
      <c r="G73" s="11">
        <v>0</v>
      </c>
    </row>
    <row r="74" spans="1:7" ht="30.75" thickBot="1">
      <c r="A74" s="32" t="s">
        <v>70</v>
      </c>
      <c r="B74" s="21">
        <v>25000000</v>
      </c>
      <c r="C74" s="22">
        <v>12505555</v>
      </c>
      <c r="D74" s="22">
        <v>25000000</v>
      </c>
      <c r="E74" s="22">
        <v>6000000</v>
      </c>
      <c r="F74" s="22">
        <v>0</v>
      </c>
      <c r="G74" s="23">
        <v>6505555</v>
      </c>
    </row>
    <row r="75" spans="1:7" ht="15">
      <c r="A75" s="41" t="s">
        <v>113</v>
      </c>
      <c r="B75" s="42">
        <f aca="true" t="shared" si="1" ref="B75:G75">SUM(B76:B101)</f>
        <v>213543831</v>
      </c>
      <c r="C75" s="42">
        <f t="shared" si="1"/>
        <v>200128409</v>
      </c>
      <c r="D75" s="43">
        <f t="shared" si="1"/>
        <v>124867773</v>
      </c>
      <c r="E75" s="43">
        <f t="shared" si="1"/>
        <v>140806974</v>
      </c>
      <c r="F75" s="43">
        <f t="shared" si="1"/>
        <v>11279869</v>
      </c>
      <c r="G75" s="44">
        <f t="shared" si="1"/>
        <v>56909189</v>
      </c>
    </row>
    <row r="76" spans="1:7" ht="15">
      <c r="A76" s="8" t="s">
        <v>7</v>
      </c>
      <c r="B76" s="2">
        <v>4622139</v>
      </c>
      <c r="C76" s="4">
        <v>4532139</v>
      </c>
      <c r="D76" s="4">
        <v>0</v>
      </c>
      <c r="E76" s="4">
        <v>4532139</v>
      </c>
      <c r="F76" s="4">
        <v>0</v>
      </c>
      <c r="G76" s="11">
        <v>0</v>
      </c>
    </row>
    <row r="77" spans="1:7" ht="30">
      <c r="A77" s="9" t="s">
        <v>8</v>
      </c>
      <c r="B77" s="2">
        <v>4581524</v>
      </c>
      <c r="C77" s="4">
        <v>3817795</v>
      </c>
      <c r="D77" s="4">
        <v>0</v>
      </c>
      <c r="E77" s="4">
        <v>3817795</v>
      </c>
      <c r="F77" s="4">
        <v>0</v>
      </c>
      <c r="G77" s="11">
        <v>0</v>
      </c>
    </row>
    <row r="78" spans="1:7" ht="15">
      <c r="A78" s="8" t="s">
        <v>9</v>
      </c>
      <c r="B78" s="2">
        <v>797407</v>
      </c>
      <c r="C78" s="4">
        <v>706772</v>
      </c>
      <c r="D78" s="4">
        <v>0</v>
      </c>
      <c r="E78" s="4">
        <v>150000</v>
      </c>
      <c r="F78" s="4">
        <v>0</v>
      </c>
      <c r="G78" s="11">
        <v>0</v>
      </c>
    </row>
    <row r="79" spans="1:7" ht="15">
      <c r="A79" s="8" t="s">
        <v>94</v>
      </c>
      <c r="B79" s="2">
        <v>10830877</v>
      </c>
      <c r="C79" s="2">
        <v>0</v>
      </c>
      <c r="D79" s="4">
        <v>9000000</v>
      </c>
      <c r="E79" s="4">
        <v>0</v>
      </c>
      <c r="F79" s="4">
        <v>1571049</v>
      </c>
      <c r="G79" s="11">
        <v>0</v>
      </c>
    </row>
    <row r="80" spans="1:7" ht="30">
      <c r="A80" s="9" t="s">
        <v>26</v>
      </c>
      <c r="B80" s="2">
        <v>15492607</v>
      </c>
      <c r="C80" s="4">
        <v>13049715</v>
      </c>
      <c r="D80" s="4">
        <v>15352607</v>
      </c>
      <c r="E80" s="4">
        <v>13049715</v>
      </c>
      <c r="F80" s="4">
        <v>0</v>
      </c>
      <c r="G80" s="11">
        <v>0</v>
      </c>
    </row>
    <row r="81" spans="1:7" ht="15">
      <c r="A81" s="8" t="s">
        <v>27</v>
      </c>
      <c r="B81" s="2">
        <v>28497414</v>
      </c>
      <c r="C81" s="4">
        <v>23162709</v>
      </c>
      <c r="D81" s="4">
        <v>14550414</v>
      </c>
      <c r="E81" s="4">
        <v>23162709</v>
      </c>
      <c r="F81" s="4">
        <v>0</v>
      </c>
      <c r="G81" s="11">
        <v>0</v>
      </c>
    </row>
    <row r="82" spans="1:7" ht="15">
      <c r="A82" s="8" t="s">
        <v>36</v>
      </c>
      <c r="B82" s="2">
        <v>3799630</v>
      </c>
      <c r="C82" s="4">
        <v>3467811</v>
      </c>
      <c r="D82" s="4">
        <v>0</v>
      </c>
      <c r="E82" s="4">
        <v>3467811</v>
      </c>
      <c r="F82" s="4">
        <v>0</v>
      </c>
      <c r="G82" s="11">
        <v>0</v>
      </c>
    </row>
    <row r="83" spans="1:7" ht="30">
      <c r="A83" s="9" t="s">
        <v>37</v>
      </c>
      <c r="B83" s="2">
        <v>6708208</v>
      </c>
      <c r="C83" s="4">
        <v>5257264</v>
      </c>
      <c r="D83" s="4">
        <v>6186217</v>
      </c>
      <c r="E83" s="4">
        <v>5257264</v>
      </c>
      <c r="F83" s="4">
        <v>0</v>
      </c>
      <c r="G83" s="11">
        <v>0</v>
      </c>
    </row>
    <row r="84" spans="1:7" ht="15">
      <c r="A84" s="8" t="s">
        <v>38</v>
      </c>
      <c r="B84" s="2">
        <v>2349025</v>
      </c>
      <c r="C84" s="4">
        <v>1996671</v>
      </c>
      <c r="D84" s="4">
        <v>0</v>
      </c>
      <c r="E84" s="4">
        <v>1996671</v>
      </c>
      <c r="F84" s="4">
        <v>0</v>
      </c>
      <c r="G84" s="11">
        <v>0</v>
      </c>
    </row>
    <row r="85" spans="1:7" ht="15">
      <c r="A85" s="8" t="s">
        <v>39</v>
      </c>
      <c r="B85" s="2">
        <v>23701685</v>
      </c>
      <c r="C85" s="4">
        <v>19806432</v>
      </c>
      <c r="D85" s="4">
        <v>23531685</v>
      </c>
      <c r="E85" s="4">
        <v>4000000</v>
      </c>
      <c r="F85" s="4">
        <v>0</v>
      </c>
      <c r="G85" s="11">
        <v>15806432</v>
      </c>
    </row>
    <row r="86" spans="1:7" ht="15">
      <c r="A86" s="8" t="s">
        <v>43</v>
      </c>
      <c r="B86" s="2">
        <v>6776079</v>
      </c>
      <c r="C86" s="4">
        <v>5422217</v>
      </c>
      <c r="D86" s="4">
        <v>626079</v>
      </c>
      <c r="E86" s="4">
        <v>5422217</v>
      </c>
      <c r="F86" s="4">
        <v>0</v>
      </c>
      <c r="G86" s="11">
        <v>0</v>
      </c>
    </row>
    <row r="87" spans="1:7" ht="15">
      <c r="A87" s="8" t="s">
        <v>47</v>
      </c>
      <c r="B87" s="2">
        <v>85800</v>
      </c>
      <c r="C87" s="4">
        <v>20000</v>
      </c>
      <c r="D87" s="4">
        <v>0</v>
      </c>
      <c r="E87" s="4">
        <v>20000</v>
      </c>
      <c r="F87" s="4">
        <v>0</v>
      </c>
      <c r="G87" s="11">
        <v>0</v>
      </c>
    </row>
    <row r="88" spans="1:7" ht="30">
      <c r="A88" s="9" t="s">
        <v>58</v>
      </c>
      <c r="B88" s="2">
        <v>170000</v>
      </c>
      <c r="C88" s="4">
        <v>22100000</v>
      </c>
      <c r="D88" s="4">
        <v>0</v>
      </c>
      <c r="E88" s="4">
        <v>0</v>
      </c>
      <c r="F88" s="4">
        <v>0</v>
      </c>
      <c r="G88" s="11">
        <v>22100000</v>
      </c>
    </row>
    <row r="89" spans="1:7" ht="15">
      <c r="A89" s="8" t="s">
        <v>95</v>
      </c>
      <c r="B89" s="2">
        <v>220182</v>
      </c>
      <c r="C89" s="2">
        <v>0</v>
      </c>
      <c r="D89" s="4">
        <v>220182</v>
      </c>
      <c r="E89" s="4">
        <v>0</v>
      </c>
      <c r="F89" s="4">
        <v>0</v>
      </c>
      <c r="G89" s="11">
        <v>0</v>
      </c>
    </row>
    <row r="90" spans="1:7" ht="15">
      <c r="A90" s="8" t="s">
        <v>96</v>
      </c>
      <c r="B90" s="2">
        <v>308820</v>
      </c>
      <c r="C90" s="2">
        <v>0</v>
      </c>
      <c r="D90" s="4">
        <v>0</v>
      </c>
      <c r="E90" s="4">
        <v>0</v>
      </c>
      <c r="F90" s="4">
        <v>308820</v>
      </c>
      <c r="G90" s="11">
        <v>0</v>
      </c>
    </row>
    <row r="91" spans="1:7" ht="30">
      <c r="A91" s="9" t="s">
        <v>69</v>
      </c>
      <c r="B91" s="2">
        <v>10734649</v>
      </c>
      <c r="C91" s="4">
        <v>8535806</v>
      </c>
      <c r="D91" s="4">
        <v>10734649</v>
      </c>
      <c r="E91" s="4">
        <v>8535806</v>
      </c>
      <c r="F91" s="4">
        <v>0</v>
      </c>
      <c r="G91" s="11">
        <v>0</v>
      </c>
    </row>
    <row r="92" spans="1:7" ht="15">
      <c r="A92" s="8" t="s">
        <v>72</v>
      </c>
      <c r="B92" s="2">
        <v>9127281</v>
      </c>
      <c r="C92" s="4">
        <v>7690189</v>
      </c>
      <c r="D92" s="4">
        <v>0</v>
      </c>
      <c r="E92" s="4">
        <v>7690189</v>
      </c>
      <c r="F92" s="4">
        <v>0</v>
      </c>
      <c r="G92" s="11">
        <v>0</v>
      </c>
    </row>
    <row r="93" spans="1:7" ht="30">
      <c r="A93" s="9" t="s">
        <v>73</v>
      </c>
      <c r="B93" s="2">
        <v>48000</v>
      </c>
      <c r="C93" s="4">
        <v>2108000</v>
      </c>
      <c r="D93" s="4">
        <v>0</v>
      </c>
      <c r="E93" s="4">
        <v>2108000</v>
      </c>
      <c r="F93" s="4">
        <v>0</v>
      </c>
      <c r="G93" s="11">
        <v>0</v>
      </c>
    </row>
    <row r="94" spans="1:7" ht="15">
      <c r="A94" s="8" t="s">
        <v>74</v>
      </c>
      <c r="B94" s="2">
        <v>5829080</v>
      </c>
      <c r="C94" s="4">
        <v>4954718</v>
      </c>
      <c r="D94" s="4">
        <v>2829080</v>
      </c>
      <c r="E94" s="4">
        <v>4954718</v>
      </c>
      <c r="F94" s="4">
        <v>0</v>
      </c>
      <c r="G94" s="11">
        <v>0</v>
      </c>
    </row>
    <row r="95" spans="1:7" ht="15">
      <c r="A95" s="8" t="s">
        <v>76</v>
      </c>
      <c r="B95" s="2">
        <v>36473832</v>
      </c>
      <c r="C95" s="4">
        <v>32778231</v>
      </c>
      <c r="D95" s="4">
        <v>11400768</v>
      </c>
      <c r="E95" s="4">
        <v>12000000</v>
      </c>
      <c r="F95" s="4">
        <v>9400000</v>
      </c>
      <c r="G95" s="11">
        <v>19002757</v>
      </c>
    </row>
    <row r="96" spans="1:7" ht="15">
      <c r="A96" s="8" t="s">
        <v>79</v>
      </c>
      <c r="B96" s="2">
        <v>4763000</v>
      </c>
      <c r="C96" s="4">
        <v>3980550</v>
      </c>
      <c r="D96" s="4">
        <v>0</v>
      </c>
      <c r="E96" s="4">
        <v>3980550</v>
      </c>
      <c r="F96" s="4">
        <v>0</v>
      </c>
      <c r="G96" s="11">
        <v>0</v>
      </c>
    </row>
    <row r="97" spans="1:7" ht="30">
      <c r="A97" s="9" t="s">
        <v>80</v>
      </c>
      <c r="B97" s="2">
        <v>7020500</v>
      </c>
      <c r="C97" s="4">
        <v>5745401</v>
      </c>
      <c r="D97" s="4">
        <v>0</v>
      </c>
      <c r="E97" s="4">
        <v>5745401</v>
      </c>
      <c r="F97" s="4">
        <v>0</v>
      </c>
      <c r="G97" s="11">
        <v>0</v>
      </c>
    </row>
    <row r="98" spans="1:7" ht="30">
      <c r="A98" s="9" t="s">
        <v>82</v>
      </c>
      <c r="B98" s="2">
        <v>0</v>
      </c>
      <c r="C98" s="4">
        <v>5185000</v>
      </c>
      <c r="D98" s="4">
        <v>0</v>
      </c>
      <c r="E98" s="4">
        <v>5185000</v>
      </c>
      <c r="F98" s="4">
        <v>0</v>
      </c>
      <c r="G98" s="11">
        <v>0</v>
      </c>
    </row>
    <row r="99" spans="1:7" ht="15">
      <c r="A99" s="8" t="s">
        <v>83</v>
      </c>
      <c r="B99" s="2">
        <v>6400208</v>
      </c>
      <c r="C99" s="4">
        <v>5337335</v>
      </c>
      <c r="D99" s="4">
        <v>6310208</v>
      </c>
      <c r="E99" s="4">
        <v>5337335</v>
      </c>
      <c r="F99" s="4">
        <v>0</v>
      </c>
      <c r="G99" s="11">
        <v>0</v>
      </c>
    </row>
    <row r="100" spans="1:7" ht="30">
      <c r="A100" s="9" t="s">
        <v>84</v>
      </c>
      <c r="B100" s="2">
        <v>4205884</v>
      </c>
      <c r="C100" s="4">
        <v>3473654</v>
      </c>
      <c r="D100" s="4">
        <v>4125884</v>
      </c>
      <c r="E100" s="4">
        <v>3393654</v>
      </c>
      <c r="F100" s="4">
        <v>0</v>
      </c>
      <c r="G100" s="11">
        <v>0</v>
      </c>
    </row>
    <row r="101" spans="1:7" ht="15.75" thickBot="1">
      <c r="A101" s="32" t="s">
        <v>91</v>
      </c>
      <c r="B101" s="21">
        <v>20000000</v>
      </c>
      <c r="C101" s="21">
        <v>17000000</v>
      </c>
      <c r="D101" s="22">
        <v>20000000</v>
      </c>
      <c r="E101" s="22">
        <v>17000000</v>
      </c>
      <c r="F101" s="22">
        <v>0</v>
      </c>
      <c r="G101" s="23">
        <v>0</v>
      </c>
    </row>
    <row r="102" spans="1:7" ht="15">
      <c r="A102" s="41" t="s">
        <v>114</v>
      </c>
      <c r="B102" s="42">
        <f>SUM(B103)</f>
        <v>37653000</v>
      </c>
      <c r="C102" s="42">
        <f>SUM(C103)</f>
        <v>31923552</v>
      </c>
      <c r="D102" s="43">
        <v>36546473</v>
      </c>
      <c r="E102" s="43">
        <v>0</v>
      </c>
      <c r="F102" s="43">
        <v>45071</v>
      </c>
      <c r="G102" s="44">
        <v>31256056</v>
      </c>
    </row>
    <row r="103" spans="1:7" ht="60.75" thickBot="1">
      <c r="A103" s="32" t="s">
        <v>32</v>
      </c>
      <c r="B103" s="21">
        <v>37653000</v>
      </c>
      <c r="C103" s="22">
        <v>31923552</v>
      </c>
      <c r="D103" s="22">
        <v>36546473</v>
      </c>
      <c r="E103" s="22">
        <v>0</v>
      </c>
      <c r="F103" s="22">
        <v>45071</v>
      </c>
      <c r="G103" s="23">
        <v>31256056</v>
      </c>
    </row>
    <row r="104" spans="1:7" ht="15">
      <c r="A104" s="41" t="s">
        <v>115</v>
      </c>
      <c r="B104" s="42">
        <f>SUM(B105:B109)</f>
        <v>30549030</v>
      </c>
      <c r="C104" s="42">
        <f>SUM(C105:C109)</f>
        <v>20377966</v>
      </c>
      <c r="D104" s="43">
        <f>D105+D106+D107+D108+D109</f>
        <v>6477067</v>
      </c>
      <c r="E104" s="43">
        <v>0</v>
      </c>
      <c r="F104" s="43">
        <f>F105+F106+F107+F108+F109</f>
        <v>6598105</v>
      </c>
      <c r="G104" s="44">
        <v>0</v>
      </c>
    </row>
    <row r="105" spans="1:7" ht="15">
      <c r="A105" s="8" t="s">
        <v>1</v>
      </c>
      <c r="B105" s="2">
        <v>18058374</v>
      </c>
      <c r="C105" s="4">
        <v>19274135</v>
      </c>
      <c r="D105" s="4">
        <v>3293592</v>
      </c>
      <c r="E105" s="4">
        <v>0</v>
      </c>
      <c r="F105" s="4">
        <v>3293592</v>
      </c>
      <c r="G105" s="11">
        <v>0</v>
      </c>
    </row>
    <row r="106" spans="1:7" ht="30">
      <c r="A106" s="13" t="s">
        <v>2</v>
      </c>
      <c r="B106" s="2">
        <v>5546866</v>
      </c>
      <c r="C106" s="4">
        <v>1103831</v>
      </c>
      <c r="D106" s="4">
        <v>107300</v>
      </c>
      <c r="E106" s="4">
        <v>0</v>
      </c>
      <c r="F106" s="4">
        <v>1000000</v>
      </c>
      <c r="G106" s="11">
        <v>0</v>
      </c>
    </row>
    <row r="107" spans="1:7" ht="15">
      <c r="A107" s="14" t="s">
        <v>97</v>
      </c>
      <c r="B107" s="2">
        <v>1062345</v>
      </c>
      <c r="C107" s="2">
        <v>0</v>
      </c>
      <c r="D107" s="4">
        <v>328561</v>
      </c>
      <c r="E107" s="4">
        <v>0</v>
      </c>
      <c r="F107" s="4">
        <v>308406</v>
      </c>
      <c r="G107" s="11">
        <v>0</v>
      </c>
    </row>
    <row r="108" spans="1:7" ht="15">
      <c r="A108" s="14" t="s">
        <v>98</v>
      </c>
      <c r="B108" s="2">
        <v>5291445</v>
      </c>
      <c r="C108" s="2">
        <v>0</v>
      </c>
      <c r="D108" s="4">
        <v>2157614</v>
      </c>
      <c r="E108" s="4">
        <v>0</v>
      </c>
      <c r="F108" s="4">
        <v>1996107</v>
      </c>
      <c r="G108" s="11">
        <v>0</v>
      </c>
    </row>
    <row r="109" spans="1:7" ht="15.75" thickBot="1">
      <c r="A109" s="20" t="s">
        <v>99</v>
      </c>
      <c r="B109" s="21">
        <v>590000</v>
      </c>
      <c r="C109" s="21">
        <v>0</v>
      </c>
      <c r="D109" s="22">
        <v>590000</v>
      </c>
      <c r="E109" s="22">
        <v>0</v>
      </c>
      <c r="F109" s="22">
        <v>0</v>
      </c>
      <c r="G109" s="23">
        <v>0</v>
      </c>
    </row>
    <row r="110" spans="1:7" ht="16.5" thickBot="1">
      <c r="A110" s="33" t="s">
        <v>0</v>
      </c>
      <c r="B110" s="34">
        <f>B104+B102+B75+B71+B69+B57+B54+B47+B41+B38+B5</f>
        <v>3017606782</v>
      </c>
      <c r="C110" s="34">
        <f>C104+C102+C75+C71+C69+C57+C54+C47+C41+C38+C5</f>
        <v>2432781539</v>
      </c>
      <c r="D110" s="35">
        <f>D104+D102+D75+D71+D69+D57+D54+D41+D38+D5+D47</f>
        <v>1311231443</v>
      </c>
      <c r="E110" s="35">
        <f aca="true" t="shared" si="2" ref="E110:G110">E104+E102+E75+E71+E69+E57+E54+E41+E38+E5+E47</f>
        <v>700526898</v>
      </c>
      <c r="F110" s="35">
        <f t="shared" si="2"/>
        <v>452064816</v>
      </c>
      <c r="G110" s="36">
        <f t="shared" si="2"/>
        <v>854274282</v>
      </c>
    </row>
    <row r="112" ht="15">
      <c r="A112" s="16" t="s">
        <v>116</v>
      </c>
    </row>
    <row r="113" ht="15">
      <c r="A113" s="1" t="s">
        <v>102</v>
      </c>
    </row>
    <row r="115" ht="15">
      <c r="A115" s="1" t="s">
        <v>104</v>
      </c>
    </row>
    <row r="116" ht="15">
      <c r="A116" t="s">
        <v>103</v>
      </c>
    </row>
  </sheetData>
  <mergeCells count="8">
    <mergeCell ref="A1:G1"/>
    <mergeCell ref="A2:A4"/>
    <mergeCell ref="B2:B4"/>
    <mergeCell ref="D2:D4"/>
    <mergeCell ref="E2:E4"/>
    <mergeCell ref="F2:F4"/>
    <mergeCell ref="G2:G4"/>
    <mergeCell ref="C2:C4"/>
  </mergeCells>
  <printOptions/>
  <pageMargins left="0.7" right="0.7" top="0.787401575" bottom="0.7874015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Bóriková Lucie</dc:creator>
  <cp:keywords/>
  <dc:description/>
  <cp:lastModifiedBy>Dismanová Martina</cp:lastModifiedBy>
  <cp:lastPrinted>2014-03-05T07:14:25Z</cp:lastPrinted>
  <dcterms:created xsi:type="dcterms:W3CDTF">2014-03-03T05:40:59Z</dcterms:created>
  <dcterms:modified xsi:type="dcterms:W3CDTF">2014-03-05T07:28:42Z</dcterms:modified>
  <cp:category/>
  <cp:version/>
  <cp:contentType/>
  <cp:contentStatus/>
</cp:coreProperties>
</file>