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305" yWindow="-15" windowWidth="10230" windowHeight="8115"/>
  </bookViews>
  <sheets>
    <sheet name="Sortiment prádla" sheetId="1" r:id="rId1"/>
    <sheet name="Náklady manipulace" sheetId="3" state="hidden" r:id="rId2"/>
    <sheet name="Harmonogram svozů" sheetId="4" r:id="rId3"/>
    <sheet name="Nabídková cena" sheetId="5" r:id="rId4"/>
  </sheets>
  <definedNames>
    <definedName name="_xlnm.Print_Area" localSheetId="2">'Harmonogram svozů'!$B$2:$G$48</definedName>
    <definedName name="_xlnm.Print_Area" localSheetId="3">'Nabídková cena'!$B$2:$J$69</definedName>
    <definedName name="_xlnm.Print_Area" localSheetId="0">'Sortiment prádla'!$B$2:$S$12</definedName>
  </definedNames>
  <calcPr calcId="125725"/>
</workbook>
</file>

<file path=xl/calcChain.xml><?xml version="1.0" encoding="utf-8"?>
<calcChain xmlns="http://schemas.openxmlformats.org/spreadsheetml/2006/main">
  <c r="H69" i="5"/>
  <c r="G69"/>
  <c r="E69"/>
  <c r="H68"/>
  <c r="G68"/>
  <c r="E68"/>
  <c r="G67"/>
  <c r="E67"/>
  <c r="H67" s="1"/>
  <c r="G66"/>
  <c r="E66"/>
  <c r="H66" s="1"/>
  <c r="G65"/>
  <c r="E65"/>
  <c r="H65" s="1"/>
  <c r="G61"/>
  <c r="E61"/>
  <c r="H61" s="1"/>
  <c r="H60"/>
  <c r="G60"/>
  <c r="E60"/>
  <c r="H59"/>
  <c r="G59"/>
  <c r="E59"/>
  <c r="G58"/>
  <c r="E58"/>
  <c r="H58" s="1"/>
  <c r="H57"/>
  <c r="G57"/>
  <c r="E57"/>
  <c r="I65" l="1"/>
  <c r="J65"/>
  <c r="I57"/>
  <c r="J57"/>
  <c r="S12" i="1"/>
  <c r="S11"/>
  <c r="S10"/>
  <c r="S9"/>
  <c r="S8"/>
  <c r="Q12"/>
  <c r="Q11"/>
  <c r="Q10"/>
  <c r="Q9"/>
  <c r="Q8"/>
  <c r="O12"/>
  <c r="O11"/>
  <c r="O10"/>
  <c r="O9"/>
  <c r="O8"/>
  <c r="M12"/>
  <c r="M11"/>
  <c r="M10"/>
  <c r="M9"/>
  <c r="M8"/>
  <c r="K12"/>
  <c r="K11"/>
  <c r="K10"/>
  <c r="K9"/>
  <c r="K8"/>
  <c r="I12"/>
  <c r="I11"/>
  <c r="I10"/>
  <c r="I9"/>
  <c r="I8"/>
  <c r="G12"/>
  <c r="G11"/>
  <c r="G10"/>
  <c r="G9"/>
  <c r="G8"/>
  <c r="E10"/>
  <c r="E11"/>
  <c r="E12"/>
  <c r="E9"/>
  <c r="E8"/>
  <c r="S7"/>
  <c r="Q7"/>
  <c r="O7"/>
  <c r="M7"/>
  <c r="K7"/>
  <c r="I7"/>
  <c r="G7"/>
  <c r="E7"/>
  <c r="G53" i="5" l="1"/>
  <c r="E53"/>
  <c r="H53" s="1"/>
  <c r="H52"/>
  <c r="G52"/>
  <c r="E52"/>
  <c r="H51"/>
  <c r="G51"/>
  <c r="E51"/>
  <c r="G50"/>
  <c r="E50"/>
  <c r="H50" s="1"/>
  <c r="H49"/>
  <c r="G49"/>
  <c r="E49"/>
  <c r="H45"/>
  <c r="G45"/>
  <c r="E45"/>
  <c r="H44"/>
  <c r="G44"/>
  <c r="E44"/>
  <c r="G43"/>
  <c r="E43"/>
  <c r="H43" s="1"/>
  <c r="G42"/>
  <c r="E42"/>
  <c r="H42" s="1"/>
  <c r="G41"/>
  <c r="E41"/>
  <c r="H41" s="1"/>
  <c r="J41" s="1"/>
  <c r="G37"/>
  <c r="E37"/>
  <c r="H37" s="1"/>
  <c r="H36"/>
  <c r="G36"/>
  <c r="E36"/>
  <c r="H35"/>
  <c r="G35"/>
  <c r="E35"/>
  <c r="G34"/>
  <c r="E34"/>
  <c r="H34" s="1"/>
  <c r="H33"/>
  <c r="G33"/>
  <c r="E33"/>
  <c r="H29"/>
  <c r="G29"/>
  <c r="E29"/>
  <c r="H28"/>
  <c r="G28"/>
  <c r="E28"/>
  <c r="G27"/>
  <c r="E27"/>
  <c r="H27" s="1"/>
  <c r="G26"/>
  <c r="E26"/>
  <c r="H26" s="1"/>
  <c r="G25"/>
  <c r="E25"/>
  <c r="H25" s="1"/>
  <c r="H21"/>
  <c r="G21"/>
  <c r="E21"/>
  <c r="G20"/>
  <c r="E20"/>
  <c r="H20" s="1"/>
  <c r="G19"/>
  <c r="E19"/>
  <c r="H19" s="1"/>
  <c r="G18"/>
  <c r="E18"/>
  <c r="H18" s="1"/>
  <c r="G17"/>
  <c r="E17"/>
  <c r="H17" s="1"/>
  <c r="G10"/>
  <c r="G11"/>
  <c r="G12"/>
  <c r="G13"/>
  <c r="G9"/>
  <c r="E10"/>
  <c r="H10" s="1"/>
  <c r="E11"/>
  <c r="H11" s="1"/>
  <c r="E12"/>
  <c r="H12" s="1"/>
  <c r="E13"/>
  <c r="H13" s="1"/>
  <c r="E9"/>
  <c r="H9" s="1"/>
  <c r="I25" l="1"/>
  <c r="J25"/>
  <c r="I49"/>
  <c r="J49"/>
  <c r="I41"/>
  <c r="I33"/>
  <c r="I17"/>
  <c r="J33"/>
  <c r="J17"/>
  <c r="I9"/>
  <c r="J9"/>
  <c r="G16" i="3" l="1"/>
  <c r="G10" s="1"/>
  <c r="F16"/>
  <c r="F10" s="1"/>
  <c r="E16"/>
  <c r="E10" s="1"/>
  <c r="D16"/>
  <c r="C16"/>
  <c r="C10"/>
  <c r="B16"/>
  <c r="H16" s="1"/>
  <c r="H10" s="1"/>
  <c r="H14"/>
  <c r="G13"/>
  <c r="E13"/>
  <c r="C13"/>
  <c r="G12"/>
  <c r="E12"/>
  <c r="C12"/>
  <c r="D10"/>
  <c r="H9"/>
  <c r="G9"/>
  <c r="F9"/>
  <c r="E9"/>
  <c r="D9"/>
  <c r="C9"/>
  <c r="B9"/>
  <c r="H7"/>
  <c r="H6"/>
  <c r="G6"/>
  <c r="F6"/>
  <c r="E6"/>
  <c r="D6"/>
  <c r="C6"/>
  <c r="B6"/>
  <c r="H5"/>
  <c r="B10"/>
</calcChain>
</file>

<file path=xl/sharedStrings.xml><?xml version="1.0" encoding="utf-8"?>
<sst xmlns="http://schemas.openxmlformats.org/spreadsheetml/2006/main" count="391" uniqueCount="128">
  <si>
    <t>Klatovy</t>
  </si>
  <si>
    <t>Domažlice</t>
  </si>
  <si>
    <t>Rokycany</t>
  </si>
  <si>
    <t>Stod</t>
  </si>
  <si>
    <t>Horažďovice</t>
  </si>
  <si>
    <t>Sv. Anna</t>
  </si>
  <si>
    <t>počet kg 2011</t>
  </si>
  <si>
    <t>na 1kg</t>
  </si>
  <si>
    <t>název nemocnice</t>
  </si>
  <si>
    <t>počet zaměstnanců zdrav.</t>
  </si>
  <si>
    <t>celkem ZHPK</t>
  </si>
  <si>
    <t>LC Union Rokycany</t>
  </si>
  <si>
    <t>Mabet Sušice</t>
  </si>
  <si>
    <t>Prádelna Nojala</t>
  </si>
  <si>
    <t>vlastní prádelna</t>
  </si>
  <si>
    <t>Velká Hleďsebe</t>
  </si>
  <si>
    <t>Prádelna</t>
  </si>
  <si>
    <t>počet lůžek</t>
  </si>
  <si>
    <t>Smlouva a ceník</t>
  </si>
  <si>
    <t>ano</t>
  </si>
  <si>
    <t>ne</t>
  </si>
  <si>
    <t>na praní za rok 2011 výpočtem</t>
  </si>
  <si>
    <t>kg prádla /lůžko/rok 2011</t>
  </si>
  <si>
    <t>na praní za rok 2011 fakturace - skutečnost</t>
  </si>
  <si>
    <t>Náklady na praní prádla v nemocnicích PK za rok 2011 (Kč bez DPH)</t>
  </si>
  <si>
    <t>kg prádla /zaměstnance/rok</t>
  </si>
  <si>
    <t>počet vypraných ks</t>
  </si>
  <si>
    <t>průměrná hmotnost 1 ks</t>
  </si>
  <si>
    <t>není známo - jen kg</t>
  </si>
  <si>
    <t>průměr za PK</t>
  </si>
  <si>
    <t>Kč/lůžko/rok 2011</t>
  </si>
  <si>
    <t>ks prádla/lůžko/rok 2011</t>
  </si>
  <si>
    <t>počet lůžkodnů/rok 2011</t>
  </si>
  <si>
    <t>72280 ks</t>
  </si>
  <si>
    <t>operační prádlo ks (kg)</t>
  </si>
  <si>
    <t>?</t>
  </si>
  <si>
    <t>5 000 kg</t>
  </si>
  <si>
    <t>Ještě není hotovo !</t>
  </si>
  <si>
    <t xml:space="preserve"> - rovné prádlo (ložní, ručníky, utěrky atd.)</t>
  </si>
  <si>
    <t xml:space="preserve"> - pacientské prádlo (pyžama, župany atd.) </t>
  </si>
  <si>
    <t xml:space="preserve"> - personální (pláště, oděvy sester a lékařů atd.)</t>
  </si>
  <si>
    <t xml:space="preserve"> - operační prádlo (op. pláště, op. kalhoty, roušky atd.)</t>
  </si>
  <si>
    <t xml:space="preserve"> - ostatní prádlo (záclony, závěsy atd.)</t>
  </si>
  <si>
    <t>za 1 rok</t>
  </si>
  <si>
    <t>za 4 roky</t>
  </si>
  <si>
    <t xml:space="preserve">Sortiment a množství a prádla v Kg </t>
  </si>
  <si>
    <t>Celkové množství prádla určeného k praní za 1 rok/4 roky v Kg</t>
  </si>
  <si>
    <t>Množství prádla v Kg za 4 roky</t>
  </si>
  <si>
    <t>Cena služeb za 1 Kg prádla (bez DPH)</t>
  </si>
  <si>
    <t>Cena služeb za 1 Kg prádla (s DPH)</t>
  </si>
  <si>
    <t>Sortiment</t>
  </si>
  <si>
    <t>Celkové množství prádla rozdělené podle sortimentu prádla:</t>
  </si>
  <si>
    <t>Celková nabídková cena za uvedený počet Kg za 4 roky (bez DPH)</t>
  </si>
  <si>
    <t>Celková nabídková cena za uvedený počet Kg za 4 roky (s DPH)</t>
  </si>
  <si>
    <t>Cena za uvedený počet Kg za 4 roky (bez DPH)</t>
  </si>
  <si>
    <t>Cena za uvedený počet Kg za 4 roky (s DPH)</t>
  </si>
  <si>
    <t>SVOZ ŠPINAVÉHO PRÁDLA</t>
  </si>
  <si>
    <t>DOVOZ ČISTÉHO PRÁDLA</t>
  </si>
  <si>
    <t>DEN</t>
  </si>
  <si>
    <t>HODINA</t>
  </si>
  <si>
    <t>MÍSTO KDE SE BUDE PRÁDLO PŘEDÁVAT</t>
  </si>
  <si>
    <t>9:00 - 10:00</t>
  </si>
  <si>
    <t xml:space="preserve">Harmonogram svozů prádla </t>
  </si>
  <si>
    <t>Pozn.: Uchazeč doplní cenu do sloupce "Cena služeb za 1 Kg prádla (bez DPH)", ostatní sloupce se automaticky dopočítají</t>
  </si>
  <si>
    <t>Sortiment / Množství prádla (množství čistého suchého prádla uvedeno v Kg)</t>
  </si>
  <si>
    <t>Jednotková nabídková cena služeb za 1 Kg čistého suchého prádla bez DPH a s DPH</t>
  </si>
  <si>
    <t>Středisko Plzeň</t>
  </si>
  <si>
    <t>Středisko Plzeň Koterov</t>
  </si>
  <si>
    <t>Středisko Plzeň - jih Vlčice</t>
  </si>
  <si>
    <t>Středisko Plzeň - jih Nepomuk</t>
  </si>
  <si>
    <t>Středisko Rokycany</t>
  </si>
  <si>
    <t>Středisko Radnice</t>
  </si>
  <si>
    <t>Středisko Stod</t>
  </si>
  <si>
    <t>Středisko Stříbro</t>
  </si>
  <si>
    <t xml:space="preserve">Středisko Konstantinovy Lázně </t>
  </si>
  <si>
    <t xml:space="preserve">Středisko Planá </t>
  </si>
  <si>
    <t xml:space="preserve">Středisko Tachov </t>
  </si>
  <si>
    <t xml:space="preserve">Středisko Plzeň sever Lidická </t>
  </si>
  <si>
    <t xml:space="preserve">Středisko Plzeň sever Kralovice </t>
  </si>
  <si>
    <t xml:space="preserve">Středisko Plzeň sever Manětín </t>
  </si>
  <si>
    <t xml:space="preserve">Středisko Domažlice </t>
  </si>
  <si>
    <t xml:space="preserve">Středisko Bělá nad Radbuzou </t>
  </si>
  <si>
    <t xml:space="preserve">Středisko Klatovy </t>
  </si>
  <si>
    <t xml:space="preserve">Středisko Horažďovice </t>
  </si>
  <si>
    <t xml:space="preserve">Středisko Nýrsko </t>
  </si>
  <si>
    <t xml:space="preserve">Středisko Železná Ruda </t>
  </si>
  <si>
    <t>7:00 - 8:00</t>
  </si>
  <si>
    <t>úterý, pátek</t>
  </si>
  <si>
    <t>10:00 -11:00</t>
  </si>
  <si>
    <t>8:00 - 9:00</t>
  </si>
  <si>
    <t>11:00 -12:00</t>
  </si>
  <si>
    <t>pátek</t>
  </si>
  <si>
    <t>středa</t>
  </si>
  <si>
    <t>úterý</t>
  </si>
  <si>
    <t>čtvrtek</t>
  </si>
  <si>
    <t>pondělí</t>
  </si>
  <si>
    <t>1.patro</t>
  </si>
  <si>
    <t>Edvarda Beneše 19, 301 00 Plzeň</t>
  </si>
  <si>
    <t>U Seřadiště 575/196, 326 00 Plzeň</t>
  </si>
  <si>
    <t>Vlčice 66, 336 01 Blovice</t>
  </si>
  <si>
    <t>přízemí</t>
  </si>
  <si>
    <t>Budějovická 430, 335 01 Nepomuk</t>
  </si>
  <si>
    <t>V. Nového 145, 337 01 Rokycany</t>
  </si>
  <si>
    <t>Alešova 555, 349 01 Stříbro</t>
  </si>
  <si>
    <t>Hradecká 783, 333 01 Stod</t>
  </si>
  <si>
    <t>Plzeňská 51, 349 52</t>
  </si>
  <si>
    <t>Sokolovská 1922, 347 01 Tachov</t>
  </si>
  <si>
    <t>Lidická 27, 305 33 Plzeň</t>
  </si>
  <si>
    <t>Manětínská 493, 331 41 Kralovice</t>
  </si>
  <si>
    <t>331 62 Manětín 150</t>
  </si>
  <si>
    <t>U Nemocnice 47, 344 01 Domažlice</t>
  </si>
  <si>
    <t>Náměstí 767, 340 22 Nýrsko</t>
  </si>
  <si>
    <t>Blatenská 311, 341 01 Horažďovice</t>
  </si>
  <si>
    <t>Pod Nemocnicí 790/II, 339 01 Klatovy</t>
  </si>
  <si>
    <t>Čečínská 12, 345 26 Bělá nad Radbuzou</t>
  </si>
  <si>
    <t>Nám. Kašpara Šternberka 242, 338 28 Radnice</t>
  </si>
  <si>
    <t>ZZS PK - Středisko Plzeň</t>
  </si>
  <si>
    <t>ZZS PK - Středisko Plzeň - sever</t>
  </si>
  <si>
    <t>ZZS PK - Středisko Plzeň - jih</t>
  </si>
  <si>
    <t>ZZS PK - Středisko Rokycany</t>
  </si>
  <si>
    <t>ZZS PK - Středisko Stříbro</t>
  </si>
  <si>
    <t>ZZS PK - Středisko Tachov</t>
  </si>
  <si>
    <t>ZZS PK - Středisko Domažlice</t>
  </si>
  <si>
    <t>ZZS PK - Středisko Klatovy</t>
  </si>
  <si>
    <t>Bezdružická 274, 348 01 Planá u Mar. Lázní</t>
  </si>
  <si>
    <t>Klostermanovo náměstí 26, 340 04 Žel. Ruda</t>
  </si>
  <si>
    <t>HZS přízemí</t>
  </si>
  <si>
    <t>Část 8: Služby spojené s praním prádla pro střediska Zdravotnické záchranné služby Plzeňského kraje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</si>
</sst>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00"/>
    <numFmt numFmtId="166" formatCode="#,##0.00\ &quot;Kč&quot;"/>
  </numFmts>
  <fonts count="25">
    <font>
      <sz val="11"/>
      <color theme="1"/>
      <name val="Calibri"/>
      <family val="2"/>
      <charset val="238"/>
      <scheme val="minor"/>
    </font>
    <font>
      <b/>
      <sz val="11"/>
      <color indexed="8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i/>
      <sz val="10"/>
      <color indexed="10"/>
      <name val="Arial"/>
      <family val="2"/>
      <charset val="238"/>
    </font>
    <font>
      <sz val="8"/>
      <name val="Calibri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color indexed="8"/>
      <name val="Arial"/>
      <family val="2"/>
      <charset val="238"/>
    </font>
    <font>
      <b/>
      <i/>
      <sz val="12"/>
      <color rgb="FFFF0000"/>
      <name val="Arial"/>
      <family val="2"/>
      <charset val="238"/>
    </font>
    <font>
      <sz val="9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9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0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98">
    <xf numFmtId="0" fontId="0" fillId="0" borderId="0" xfId="0"/>
    <xf numFmtId="0" fontId="0" fillId="0" borderId="0" xfId="0" applyBorder="1"/>
    <xf numFmtId="0" fontId="4" fillId="0" borderId="0" xfId="0" applyFont="1"/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vertical="center"/>
    </xf>
    <xf numFmtId="4" fontId="4" fillId="0" borderId="0" xfId="0" applyNumberFormat="1" applyFont="1"/>
    <xf numFmtId="3" fontId="4" fillId="0" borderId="5" xfId="0" applyNumberFormat="1" applyFont="1" applyBorder="1" applyAlignment="1">
      <alignment horizontal="center" vertical="center"/>
    </xf>
    <xf numFmtId="3" fontId="4" fillId="0" borderId="6" xfId="0" applyNumberFormat="1" applyFont="1" applyBorder="1" applyAlignment="1">
      <alignment horizontal="center" vertical="center"/>
    </xf>
    <xf numFmtId="4" fontId="5" fillId="0" borderId="7" xfId="0" applyNumberFormat="1" applyFont="1" applyFill="1" applyBorder="1" applyAlignment="1">
      <alignment horizontal="center" vertical="center" wrapText="1" shrinkToFit="1"/>
    </xf>
    <xf numFmtId="4" fontId="5" fillId="0" borderId="8" xfId="0" applyNumberFormat="1" applyFont="1" applyFill="1" applyBorder="1" applyAlignment="1">
      <alignment horizontal="center" vertical="center"/>
    </xf>
    <xf numFmtId="4" fontId="5" fillId="0" borderId="9" xfId="0" applyNumberFormat="1" applyFont="1" applyFill="1" applyBorder="1" applyAlignment="1">
      <alignment horizontal="left" vertical="center" wrapText="1" shrinkToFit="1"/>
    </xf>
    <xf numFmtId="4" fontId="5" fillId="0" borderId="10" xfId="0" applyNumberFormat="1" applyFont="1" applyFill="1" applyBorder="1" applyAlignment="1">
      <alignment vertical="center" wrapText="1" shrinkToFit="1"/>
    </xf>
    <xf numFmtId="0" fontId="1" fillId="0" borderId="11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164" fontId="4" fillId="0" borderId="13" xfId="0" applyNumberFormat="1" applyFont="1" applyBorder="1" applyAlignment="1">
      <alignment horizontal="center" vertical="center"/>
    </xf>
    <xf numFmtId="4" fontId="5" fillId="2" borderId="9" xfId="0" applyNumberFormat="1" applyFont="1" applyFill="1" applyBorder="1" applyAlignment="1">
      <alignment horizontal="left" vertical="center" wrapText="1" shrinkToFit="1"/>
    </xf>
    <xf numFmtId="4" fontId="5" fillId="2" borderId="14" xfId="0" applyNumberFormat="1" applyFont="1" applyFill="1" applyBorder="1" applyAlignment="1">
      <alignment horizontal="center" vertical="center" wrapText="1" shrinkToFit="1"/>
    </xf>
    <xf numFmtId="4" fontId="5" fillId="2" borderId="15" xfId="0" applyNumberFormat="1" applyFont="1" applyFill="1" applyBorder="1" applyAlignment="1">
      <alignment horizontal="center" vertical="center"/>
    </xf>
    <xf numFmtId="4" fontId="4" fillId="0" borderId="16" xfId="0" applyNumberFormat="1" applyFont="1" applyFill="1" applyBorder="1" applyAlignment="1">
      <alignment horizontal="center" vertical="center" wrapText="1" shrinkToFit="1"/>
    </xf>
    <xf numFmtId="4" fontId="4" fillId="0" borderId="17" xfId="0" applyNumberFormat="1" applyFont="1" applyFill="1" applyBorder="1" applyAlignment="1">
      <alignment horizontal="center" vertical="center"/>
    </xf>
    <xf numFmtId="3" fontId="5" fillId="0" borderId="18" xfId="0" applyNumberFormat="1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center" vertical="center"/>
    </xf>
    <xf numFmtId="4" fontId="4" fillId="0" borderId="12" xfId="0" applyNumberFormat="1" applyFont="1" applyFill="1" applyBorder="1" applyAlignment="1">
      <alignment wrapText="1" shrinkToFit="1"/>
    </xf>
    <xf numFmtId="4" fontId="4" fillId="0" borderId="13" xfId="0" applyNumberFormat="1" applyFont="1" applyFill="1" applyBorder="1" applyAlignment="1">
      <alignment horizontal="center" vertical="center" wrapText="1" shrinkToFit="1"/>
    </xf>
    <xf numFmtId="4" fontId="4" fillId="3" borderId="18" xfId="0" applyNumberFormat="1" applyFont="1" applyFill="1" applyBorder="1" applyAlignment="1">
      <alignment horizontal="center" vertical="center" wrapText="1" shrinkToFit="1"/>
    </xf>
    <xf numFmtId="165" fontId="4" fillId="0" borderId="4" xfId="0" applyNumberFormat="1" applyFont="1" applyBorder="1" applyAlignment="1">
      <alignment horizontal="center" vertical="center"/>
    </xf>
    <xf numFmtId="3" fontId="4" fillId="0" borderId="13" xfId="0" applyNumberFormat="1" applyFont="1" applyBorder="1" applyAlignment="1">
      <alignment horizontal="center" vertical="center"/>
    </xf>
    <xf numFmtId="3" fontId="4" fillId="3" borderId="6" xfId="0" applyNumberFormat="1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0" borderId="19" xfId="0" applyFont="1" applyFill="1" applyBorder="1" applyAlignment="1"/>
    <xf numFmtId="0" fontId="4" fillId="0" borderId="20" xfId="0" applyFont="1" applyFill="1" applyBorder="1" applyAlignment="1"/>
    <xf numFmtId="0" fontId="4" fillId="2" borderId="0" xfId="0" applyFont="1" applyFill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2" fontId="4" fillId="0" borderId="0" xfId="0" applyNumberFormat="1" applyFont="1" applyAlignment="1">
      <alignment horizontal="center" vertical="center"/>
    </xf>
    <xf numFmtId="0" fontId="11" fillId="4" borderId="17" xfId="0" applyFont="1" applyFill="1" applyBorder="1" applyAlignment="1">
      <alignment horizontal="center" vertical="center" wrapText="1"/>
    </xf>
    <xf numFmtId="0" fontId="11" fillId="4" borderId="16" xfId="0" applyFont="1" applyFill="1" applyBorder="1" applyAlignment="1">
      <alignment horizontal="center" vertical="center" wrapText="1"/>
    </xf>
    <xf numFmtId="0" fontId="11" fillId="4" borderId="37" xfId="0" applyFont="1" applyFill="1" applyBorder="1" applyAlignment="1">
      <alignment horizontal="center" vertical="center" wrapText="1"/>
    </xf>
    <xf numFmtId="0" fontId="12" fillId="4" borderId="1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4" xfId="0" applyFont="1" applyBorder="1" applyAlignment="1">
      <alignment horizontal="left" vertical="center" wrapText="1"/>
    </xf>
    <xf numFmtId="166" fontId="13" fillId="0" borderId="35" xfId="0" applyNumberFormat="1" applyFont="1" applyFill="1" applyBorder="1" applyAlignment="1">
      <alignment horizontal="center" vertical="center"/>
    </xf>
    <xf numFmtId="166" fontId="14" fillId="0" borderId="2" xfId="0" applyNumberFormat="1" applyFont="1" applyFill="1" applyBorder="1" applyAlignment="1">
      <alignment horizontal="center" vertical="center"/>
    </xf>
    <xf numFmtId="1" fontId="14" fillId="0" borderId="2" xfId="0" applyNumberFormat="1" applyFont="1" applyFill="1" applyBorder="1" applyAlignment="1">
      <alignment horizontal="center" vertical="center"/>
    </xf>
    <xf numFmtId="166" fontId="14" fillId="0" borderId="5" xfId="0" applyNumberFormat="1" applyFont="1" applyFill="1" applyBorder="1" applyAlignment="1">
      <alignment horizontal="center" vertical="center"/>
    </xf>
    <xf numFmtId="0" fontId="11" fillId="0" borderId="41" xfId="0" applyFont="1" applyBorder="1" applyAlignment="1">
      <alignment horizontal="left" vertical="center" wrapText="1"/>
    </xf>
    <xf numFmtId="166" fontId="13" fillId="0" borderId="38" xfId="0" applyNumberFormat="1" applyFont="1" applyFill="1" applyBorder="1" applyAlignment="1">
      <alignment horizontal="center" vertical="center"/>
    </xf>
    <xf numFmtId="166" fontId="14" fillId="0" borderId="13" xfId="0" applyNumberFormat="1" applyFont="1" applyFill="1" applyBorder="1" applyAlignment="1">
      <alignment horizontal="center" vertical="center"/>
    </xf>
    <xf numFmtId="1" fontId="14" fillId="0" borderId="4" xfId="0" applyNumberFormat="1" applyFont="1" applyFill="1" applyBorder="1" applyAlignment="1">
      <alignment horizontal="center" vertical="center"/>
    </xf>
    <xf numFmtId="166" fontId="14" fillId="0" borderId="18" xfId="0" applyNumberFormat="1" applyFont="1" applyFill="1" applyBorder="1" applyAlignment="1">
      <alignment horizontal="center" vertical="center"/>
    </xf>
    <xf numFmtId="0" fontId="14" fillId="0" borderId="42" xfId="0" applyFont="1" applyFill="1" applyBorder="1" applyAlignment="1">
      <alignment horizontal="left" vertical="center"/>
    </xf>
    <xf numFmtId="166" fontId="13" fillId="0" borderId="46" xfId="0" applyNumberFormat="1" applyFont="1" applyFill="1" applyBorder="1" applyAlignment="1">
      <alignment horizontal="center" vertical="center"/>
    </xf>
    <xf numFmtId="166" fontId="14" fillId="0" borderId="14" xfId="0" applyNumberFormat="1" applyFont="1" applyFill="1" applyBorder="1" applyAlignment="1">
      <alignment horizontal="center" vertical="center"/>
    </xf>
    <xf numFmtId="1" fontId="14" fillId="0" borderId="7" xfId="0" applyNumberFormat="1" applyFont="1" applyFill="1" applyBorder="1" applyAlignment="1">
      <alignment horizontal="center" vertical="center"/>
    </xf>
    <xf numFmtId="166" fontId="14" fillId="0" borderId="15" xfId="0" applyNumberFormat="1" applyFont="1" applyFill="1" applyBorder="1" applyAlignment="1">
      <alignment horizontal="center" vertical="center"/>
    </xf>
    <xf numFmtId="166" fontId="11" fillId="0" borderId="0" xfId="0" applyNumberFormat="1" applyFont="1" applyAlignment="1">
      <alignment horizontal="center" vertical="center"/>
    </xf>
    <xf numFmtId="0" fontId="5" fillId="4" borderId="5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5" fillId="4" borderId="5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 shrinkToFit="1"/>
    </xf>
    <xf numFmtId="0" fontId="15" fillId="0" borderId="0" xfId="0" applyFont="1" applyFill="1" applyBorder="1" applyAlignment="1">
      <alignment vertical="center" wrapText="1" shrinkToFit="1"/>
    </xf>
    <xf numFmtId="0" fontId="7" fillId="0" borderId="0" xfId="0" applyFont="1" applyFill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 shrinkToFit="1"/>
    </xf>
    <xf numFmtId="0" fontId="4" fillId="0" borderId="12" xfId="0" applyFont="1" applyBorder="1" applyAlignment="1">
      <alignment horizontal="center" vertical="center" wrapText="1"/>
    </xf>
    <xf numFmtId="0" fontId="13" fillId="4" borderId="37" xfId="0" applyFont="1" applyFill="1" applyBorder="1" applyAlignment="1">
      <alignment horizontal="center" vertical="center" wrapText="1"/>
    </xf>
    <xf numFmtId="0" fontId="16" fillId="0" borderId="5" xfId="0" applyFont="1" applyBorder="1" applyAlignment="1"/>
    <xf numFmtId="0" fontId="16" fillId="0" borderId="8" xfId="0" applyFont="1" applyBorder="1" applyAlignment="1"/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4" fillId="0" borderId="53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4" fillId="5" borderId="55" xfId="0" applyFont="1" applyFill="1" applyBorder="1" applyAlignment="1">
      <alignment horizontal="left" vertical="center" wrapText="1"/>
    </xf>
    <xf numFmtId="0" fontId="4" fillId="5" borderId="33" xfId="0" applyFont="1" applyFill="1" applyBorder="1" applyAlignment="1">
      <alignment horizontal="left" vertical="center" wrapText="1"/>
    </xf>
    <xf numFmtId="0" fontId="4" fillId="5" borderId="32" xfId="0" applyFont="1" applyFill="1" applyBorder="1" applyAlignment="1">
      <alignment horizontal="left" vertical="center" wrapText="1"/>
    </xf>
    <xf numFmtId="0" fontId="4" fillId="5" borderId="60" xfId="0" applyFont="1" applyFill="1" applyBorder="1" applyAlignment="1">
      <alignment horizontal="left" vertical="center" wrapText="1"/>
    </xf>
    <xf numFmtId="0" fontId="4" fillId="5" borderId="31" xfId="0" applyFont="1" applyFill="1" applyBorder="1" applyAlignment="1">
      <alignment horizontal="left" vertical="center" wrapText="1"/>
    </xf>
    <xf numFmtId="0" fontId="5" fillId="4" borderId="54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54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16" fillId="0" borderId="18" xfId="0" applyFont="1" applyBorder="1" applyAlignment="1"/>
    <xf numFmtId="0" fontId="16" fillId="0" borderId="6" xfId="0" applyFont="1" applyBorder="1" applyAlignment="1"/>
    <xf numFmtId="0" fontId="16" fillId="0" borderId="53" xfId="0" applyFont="1" applyBorder="1" applyAlignment="1"/>
    <xf numFmtId="1" fontId="20" fillId="0" borderId="18" xfId="0" applyNumberFormat="1" applyFont="1" applyFill="1" applyBorder="1" applyAlignment="1">
      <alignment horizontal="center" vertical="center"/>
    </xf>
    <xf numFmtId="1" fontId="20" fillId="0" borderId="6" xfId="0" applyNumberFormat="1" applyFont="1" applyFill="1" applyBorder="1" applyAlignment="1">
      <alignment horizontal="center" vertical="center"/>
    </xf>
    <xf numFmtId="1" fontId="20" fillId="0" borderId="15" xfId="0" applyNumberFormat="1" applyFont="1" applyFill="1" applyBorder="1" applyAlignment="1">
      <alignment horizontal="center" vertical="center"/>
    </xf>
    <xf numFmtId="1" fontId="20" fillId="0" borderId="8" xfId="0" applyNumberFormat="1" applyFont="1" applyFill="1" applyBorder="1" applyAlignment="1">
      <alignment horizontal="center" vertical="center"/>
    </xf>
    <xf numFmtId="0" fontId="12" fillId="4" borderId="10" xfId="0" applyFont="1" applyFill="1" applyBorder="1" applyAlignment="1">
      <alignment horizontal="center" vertical="center"/>
    </xf>
    <xf numFmtId="0" fontId="12" fillId="4" borderId="17" xfId="0" applyFont="1" applyFill="1" applyBorder="1" applyAlignment="1">
      <alignment horizontal="center" vertical="center"/>
    </xf>
    <xf numFmtId="0" fontId="12" fillId="4" borderId="37" xfId="0" applyFont="1" applyFill="1" applyBorder="1" applyAlignment="1">
      <alignment horizontal="center" vertical="center"/>
    </xf>
    <xf numFmtId="0" fontId="11" fillId="0" borderId="47" xfId="0" applyFont="1" applyBorder="1" applyAlignment="1">
      <alignment horizontal="left" vertical="center" wrapText="1"/>
    </xf>
    <xf numFmtId="0" fontId="11" fillId="0" borderId="43" xfId="0" applyFont="1" applyBorder="1" applyAlignment="1">
      <alignment horizontal="left" vertical="center" wrapText="1"/>
    </xf>
    <xf numFmtId="0" fontId="14" fillId="0" borderId="48" xfId="0" applyFont="1" applyFill="1" applyBorder="1" applyAlignment="1">
      <alignment horizontal="left" vertical="center"/>
    </xf>
    <xf numFmtId="1" fontId="24" fillId="0" borderId="10" xfId="0" applyNumberFormat="1" applyFont="1" applyFill="1" applyBorder="1" applyAlignment="1">
      <alignment horizontal="center" vertical="center"/>
    </xf>
    <xf numFmtId="1" fontId="21" fillId="0" borderId="17" xfId="0" applyNumberFormat="1" applyFont="1" applyFill="1" applyBorder="1" applyAlignment="1">
      <alignment horizontal="center" vertical="center"/>
    </xf>
    <xf numFmtId="1" fontId="24" fillId="0" borderId="26" xfId="0" applyNumberFormat="1" applyFont="1" applyFill="1" applyBorder="1" applyAlignment="1">
      <alignment horizontal="center" vertical="center"/>
    </xf>
    <xf numFmtId="1" fontId="6" fillId="0" borderId="40" xfId="0" applyNumberFormat="1" applyFont="1" applyFill="1" applyBorder="1" applyAlignment="1">
      <alignment horizontal="center" vertical="center"/>
    </xf>
    <xf numFmtId="1" fontId="6" fillId="0" borderId="41" xfId="0" applyNumberFormat="1" applyFont="1" applyFill="1" applyBorder="1" applyAlignment="1">
      <alignment horizontal="center" vertical="center"/>
    </xf>
    <xf numFmtId="1" fontId="6" fillId="0" borderId="42" xfId="0" applyNumberFormat="1" applyFont="1" applyFill="1" applyBorder="1" applyAlignment="1">
      <alignment horizontal="center" vertical="center"/>
    </xf>
    <xf numFmtId="1" fontId="6" fillId="0" borderId="12" xfId="0" applyNumberFormat="1" applyFont="1" applyFill="1" applyBorder="1" applyAlignment="1">
      <alignment horizontal="center" vertical="center"/>
    </xf>
    <xf numFmtId="1" fontId="6" fillId="0" borderId="3" xfId="0" applyNumberFormat="1" applyFont="1" applyFill="1" applyBorder="1" applyAlignment="1">
      <alignment horizontal="center" vertical="center"/>
    </xf>
    <xf numFmtId="1" fontId="6" fillId="0" borderId="9" xfId="0" applyNumberFormat="1" applyFont="1" applyFill="1" applyBorder="1" applyAlignment="1">
      <alignment horizontal="center" vertical="center"/>
    </xf>
    <xf numFmtId="1" fontId="24" fillId="0" borderId="24" xfId="0" applyNumberFormat="1" applyFont="1" applyFill="1" applyBorder="1" applyAlignment="1">
      <alignment horizontal="center" vertical="center"/>
    </xf>
    <xf numFmtId="1" fontId="6" fillId="0" borderId="59" xfId="0" applyNumberFormat="1" applyFont="1" applyFill="1" applyBorder="1" applyAlignment="1">
      <alignment horizontal="center" vertical="center"/>
    </xf>
    <xf numFmtId="1" fontId="6" fillId="0" borderId="57" xfId="0" applyNumberFormat="1" applyFont="1" applyFill="1" applyBorder="1" applyAlignment="1">
      <alignment horizontal="center" vertical="center"/>
    </xf>
    <xf numFmtId="1" fontId="6" fillId="0" borderId="56" xfId="0" applyNumberFormat="1" applyFont="1" applyFill="1" applyBorder="1" applyAlignment="1">
      <alignment horizontal="center" vertical="center"/>
    </xf>
    <xf numFmtId="0" fontId="23" fillId="4" borderId="24" xfId="0" applyFont="1" applyFill="1" applyBorder="1" applyAlignment="1">
      <alignment horizontal="center" vertical="center" wrapText="1"/>
    </xf>
    <xf numFmtId="0" fontId="23" fillId="4" borderId="25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center" vertical="center"/>
    </xf>
    <xf numFmtId="0" fontId="11" fillId="0" borderId="25" xfId="0" applyFont="1" applyFill="1" applyBorder="1" applyAlignment="1">
      <alignment horizontal="center" vertical="center"/>
    </xf>
    <xf numFmtId="0" fontId="12" fillId="0" borderId="22" xfId="0" applyFont="1" applyBorder="1" applyAlignment="1">
      <alignment horizontal="center" vertical="center" textRotation="90" wrapText="1"/>
    </xf>
    <xf numFmtId="0" fontId="12" fillId="0" borderId="30" xfId="0" applyFont="1" applyBorder="1" applyAlignment="1">
      <alignment horizontal="center" vertical="center" textRotation="90" wrapText="1"/>
    </xf>
    <xf numFmtId="0" fontId="12" fillId="0" borderId="23" xfId="0" applyFont="1" applyBorder="1" applyAlignment="1">
      <alignment horizontal="center" vertical="center" textRotation="90" wrapText="1"/>
    </xf>
    <xf numFmtId="0" fontId="18" fillId="0" borderId="49" xfId="0" applyFont="1" applyBorder="1" applyAlignment="1">
      <alignment horizontal="center" vertical="center"/>
    </xf>
    <xf numFmtId="0" fontId="23" fillId="5" borderId="10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37" xfId="0" applyFont="1" applyFill="1" applyBorder="1" applyAlignment="1">
      <alignment horizontal="center" vertical="center" wrapText="1"/>
    </xf>
    <xf numFmtId="0" fontId="17" fillId="4" borderId="24" xfId="0" applyFont="1" applyFill="1" applyBorder="1" applyAlignment="1">
      <alignment horizontal="center" vertical="center"/>
    </xf>
    <xf numFmtId="0" fontId="17" fillId="4" borderId="25" xfId="0" applyFont="1" applyFill="1" applyBorder="1" applyAlignment="1">
      <alignment horizontal="center" vertical="center"/>
    </xf>
    <xf numFmtId="0" fontId="17" fillId="4" borderId="26" xfId="0" applyFont="1" applyFill="1" applyBorder="1" applyAlignment="1">
      <alignment horizontal="center" vertical="center"/>
    </xf>
    <xf numFmtId="0" fontId="23" fillId="0" borderId="49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3" fillId="2" borderId="25" xfId="0" applyFont="1" applyFill="1" applyBorder="1" applyAlignment="1"/>
    <xf numFmtId="0" fontId="3" fillId="2" borderId="26" xfId="0" applyFont="1" applyFill="1" applyBorder="1" applyAlignment="1"/>
    <xf numFmtId="0" fontId="16" fillId="0" borderId="9" xfId="0" applyFont="1" applyBorder="1" applyAlignment="1">
      <alignment horizontal="center"/>
    </xf>
    <xf numFmtId="0" fontId="16" fillId="0" borderId="7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5" fillId="4" borderId="27" xfId="0" applyFont="1" applyFill="1" applyBorder="1" applyAlignment="1">
      <alignment horizontal="center" vertical="center" wrapText="1"/>
    </xf>
    <xf numFmtId="0" fontId="5" fillId="4" borderId="28" xfId="0" applyFont="1" applyFill="1" applyBorder="1" applyAlignment="1">
      <alignment horizontal="center" vertical="center" wrapText="1"/>
    </xf>
    <xf numFmtId="0" fontId="5" fillId="4" borderId="29" xfId="0" applyFont="1" applyFill="1" applyBorder="1" applyAlignment="1">
      <alignment horizontal="center" vertical="center" wrapText="1"/>
    </xf>
    <xf numFmtId="0" fontId="16" fillId="0" borderId="51" xfId="0" applyFont="1" applyBorder="1" applyAlignment="1">
      <alignment horizontal="center"/>
    </xf>
    <xf numFmtId="0" fontId="16" fillId="0" borderId="52" xfId="0" applyFont="1" applyBorder="1" applyAlignment="1">
      <alignment horizontal="center"/>
    </xf>
    <xf numFmtId="0" fontId="16" fillId="0" borderId="9" xfId="0" applyFont="1" applyBorder="1" applyAlignment="1">
      <alignment horizontal="center" wrapText="1"/>
    </xf>
    <xf numFmtId="0" fontId="16" fillId="0" borderId="3" xfId="0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0" fontId="18" fillId="0" borderId="49" xfId="0" applyFont="1" applyBorder="1" applyAlignment="1">
      <alignment horizontal="center" vertical="center" wrapText="1"/>
    </xf>
    <xf numFmtId="0" fontId="22" fillId="0" borderId="50" xfId="0" applyFont="1" applyBorder="1" applyAlignment="1">
      <alignment horizontal="center" vertical="center" wrapText="1"/>
    </xf>
    <xf numFmtId="0" fontId="22" fillId="0" borderId="56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5" fillId="4" borderId="50" xfId="0" applyFont="1" applyFill="1" applyBorder="1" applyAlignment="1">
      <alignment horizontal="center" vertical="center" wrapText="1"/>
    </xf>
    <xf numFmtId="0" fontId="5" fillId="4" borderId="34" xfId="0" applyFont="1" applyFill="1" applyBorder="1" applyAlignment="1">
      <alignment horizontal="center" vertical="center" wrapText="1"/>
    </xf>
    <xf numFmtId="0" fontId="5" fillId="4" borderId="61" xfId="0" applyFont="1" applyFill="1" applyBorder="1" applyAlignment="1">
      <alignment horizontal="center" vertical="center" wrapText="1"/>
    </xf>
    <xf numFmtId="0" fontId="7" fillId="0" borderId="50" xfId="0" applyFont="1" applyBorder="1" applyAlignment="1">
      <alignment horizontal="center" vertical="center" wrapText="1"/>
    </xf>
    <xf numFmtId="0" fontId="7" fillId="0" borderId="56" xfId="0" applyFont="1" applyBorder="1" applyAlignment="1">
      <alignment horizontal="center" vertical="center" wrapText="1"/>
    </xf>
    <xf numFmtId="0" fontId="7" fillId="0" borderId="57" xfId="0" applyFont="1" applyBorder="1" applyAlignment="1">
      <alignment horizontal="center" vertical="center" wrapText="1"/>
    </xf>
    <xf numFmtId="0" fontId="17" fillId="4" borderId="24" xfId="0" applyFont="1" applyFill="1" applyBorder="1" applyAlignment="1">
      <alignment horizontal="center" vertical="center" wrapText="1"/>
    </xf>
    <xf numFmtId="0" fontId="17" fillId="4" borderId="25" xfId="0" applyFont="1" applyFill="1" applyBorder="1" applyAlignment="1">
      <alignment horizontal="center" vertical="center" wrapText="1"/>
    </xf>
    <xf numFmtId="0" fontId="17" fillId="4" borderId="26" xfId="0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center" wrapText="1"/>
    </xf>
    <xf numFmtId="0" fontId="16" fillId="0" borderId="1" xfId="0" applyFont="1" applyBorder="1" applyAlignment="1">
      <alignment horizontal="center" wrapText="1"/>
    </xf>
    <xf numFmtId="0" fontId="16" fillId="0" borderId="2" xfId="0" applyFont="1" applyBorder="1" applyAlignment="1">
      <alignment horizontal="center" wrapText="1"/>
    </xf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51" xfId="0" applyFont="1" applyBorder="1" applyAlignment="1">
      <alignment horizontal="center" wrapText="1"/>
    </xf>
    <xf numFmtId="0" fontId="16" fillId="0" borderId="52" xfId="0" applyFont="1" applyBorder="1" applyAlignment="1">
      <alignment horizontal="center" wrapText="1"/>
    </xf>
    <xf numFmtId="0" fontId="7" fillId="0" borderId="59" xfId="0" applyFont="1" applyBorder="1" applyAlignment="1">
      <alignment horizontal="center" vertical="center" wrapText="1"/>
    </xf>
    <xf numFmtId="0" fontId="7" fillId="0" borderId="58" xfId="0" applyFont="1" applyBorder="1" applyAlignment="1">
      <alignment horizontal="center" vertical="center" wrapText="1"/>
    </xf>
    <xf numFmtId="0" fontId="12" fillId="5" borderId="27" xfId="0" applyFont="1" applyFill="1" applyBorder="1" applyAlignment="1">
      <alignment horizontal="center" vertical="center"/>
    </xf>
    <xf numFmtId="0" fontId="12" fillId="5" borderId="28" xfId="0" applyFont="1" applyFill="1" applyBorder="1" applyAlignment="1">
      <alignment horizontal="center" vertical="center"/>
    </xf>
    <xf numFmtId="0" fontId="12" fillId="5" borderId="29" xfId="0" applyFont="1" applyFill="1" applyBorder="1" applyAlignment="1">
      <alignment horizontal="center" vertical="center"/>
    </xf>
    <xf numFmtId="0" fontId="12" fillId="4" borderId="24" xfId="0" applyFont="1" applyFill="1" applyBorder="1" applyAlignment="1">
      <alignment horizontal="center" vertical="center"/>
    </xf>
    <xf numFmtId="0" fontId="12" fillId="4" borderId="26" xfId="0" applyFont="1" applyFill="1" applyBorder="1" applyAlignment="1">
      <alignment horizontal="center" vertical="center"/>
    </xf>
    <xf numFmtId="166" fontId="7" fillId="0" borderId="21" xfId="0" applyNumberFormat="1" applyFont="1" applyFill="1" applyBorder="1" applyAlignment="1">
      <alignment horizontal="center" vertical="center"/>
    </xf>
    <xf numFmtId="166" fontId="7" fillId="0" borderId="44" xfId="0" applyNumberFormat="1" applyFont="1" applyFill="1" applyBorder="1" applyAlignment="1">
      <alignment horizontal="center" vertical="center"/>
    </xf>
    <xf numFmtId="166" fontId="7" fillId="0" borderId="45" xfId="0" applyNumberFormat="1" applyFont="1" applyFill="1" applyBorder="1" applyAlignment="1">
      <alignment horizontal="center" vertical="center"/>
    </xf>
    <xf numFmtId="0" fontId="19" fillId="6" borderId="0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S17"/>
  <sheetViews>
    <sheetView tabSelected="1" zoomScaleNormal="100" workbookViewId="0">
      <selection activeCell="B2" sqref="B2:S2"/>
    </sheetView>
  </sheetViews>
  <sheetFormatPr defaultRowHeight="12.75"/>
  <cols>
    <col min="1" max="1" width="1" style="36" customWidth="1"/>
    <col min="2" max="2" width="7" style="36" customWidth="1"/>
    <col min="3" max="3" width="38.42578125" style="36" customWidth="1"/>
    <col min="4" max="19" width="7.7109375" style="36" customWidth="1"/>
    <col min="20" max="20" width="13.7109375" style="36" customWidth="1"/>
    <col min="21" max="21" width="15.42578125" style="36" bestFit="1" customWidth="1"/>
    <col min="22" max="16384" width="9.140625" style="36"/>
  </cols>
  <sheetData>
    <row r="1" spans="2:19" ht="5.25" customHeight="1">
      <c r="C1" s="37"/>
    </row>
    <row r="2" spans="2:19" ht="18" customHeight="1" thickBot="1">
      <c r="B2" s="137" t="s">
        <v>127</v>
      </c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</row>
    <row r="3" spans="2:19" ht="18" customHeight="1" thickBot="1">
      <c r="B3" s="141" t="s">
        <v>45</v>
      </c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3"/>
    </row>
    <row r="4" spans="2:19" ht="6" customHeight="1" thickBot="1"/>
    <row r="5" spans="2:19" ht="49.5" customHeight="1" thickBot="1">
      <c r="B5" s="144"/>
      <c r="C5" s="144"/>
      <c r="D5" s="138" t="s">
        <v>116</v>
      </c>
      <c r="E5" s="139"/>
      <c r="F5" s="138" t="s">
        <v>117</v>
      </c>
      <c r="G5" s="139"/>
      <c r="H5" s="138" t="s">
        <v>118</v>
      </c>
      <c r="I5" s="139"/>
      <c r="J5" s="138" t="s">
        <v>122</v>
      </c>
      <c r="K5" s="139"/>
      <c r="L5" s="138" t="s">
        <v>123</v>
      </c>
      <c r="M5" s="139"/>
      <c r="N5" s="138" t="s">
        <v>119</v>
      </c>
      <c r="O5" s="139"/>
      <c r="P5" s="138" t="s">
        <v>120</v>
      </c>
      <c r="Q5" s="139"/>
      <c r="R5" s="140" t="s">
        <v>121</v>
      </c>
      <c r="S5" s="139"/>
    </row>
    <row r="6" spans="2:19" ht="34.5" customHeight="1" thickBot="1">
      <c r="B6" s="130" t="s">
        <v>64</v>
      </c>
      <c r="C6" s="131"/>
      <c r="D6" s="111" t="s">
        <v>43</v>
      </c>
      <c r="E6" s="112" t="s">
        <v>44</v>
      </c>
      <c r="F6" s="111" t="s">
        <v>43</v>
      </c>
      <c r="G6" s="112" t="s">
        <v>44</v>
      </c>
      <c r="H6" s="111" t="s">
        <v>43</v>
      </c>
      <c r="I6" s="112" t="s">
        <v>44</v>
      </c>
      <c r="J6" s="111" t="s">
        <v>43</v>
      </c>
      <c r="K6" s="112" t="s">
        <v>44</v>
      </c>
      <c r="L6" s="111" t="s">
        <v>43</v>
      </c>
      <c r="M6" s="112" t="s">
        <v>44</v>
      </c>
      <c r="N6" s="111" t="s">
        <v>43</v>
      </c>
      <c r="O6" s="112" t="s">
        <v>44</v>
      </c>
      <c r="P6" s="111" t="s">
        <v>43</v>
      </c>
      <c r="Q6" s="112" t="s">
        <v>44</v>
      </c>
      <c r="R6" s="113" t="s">
        <v>43</v>
      </c>
      <c r="S6" s="112" t="s">
        <v>44</v>
      </c>
    </row>
    <row r="7" spans="2:19" ht="19.5" customHeight="1" thickBot="1">
      <c r="B7" s="132" t="s">
        <v>46</v>
      </c>
      <c r="C7" s="133"/>
      <c r="D7" s="117">
        <v>8450</v>
      </c>
      <c r="E7" s="118">
        <f>D7*4</f>
        <v>33800</v>
      </c>
      <c r="F7" s="117">
        <v>1223</v>
      </c>
      <c r="G7" s="118">
        <f>F7*4</f>
        <v>4892</v>
      </c>
      <c r="H7" s="117">
        <v>1110</v>
      </c>
      <c r="I7" s="118">
        <f>H7*4</f>
        <v>4440</v>
      </c>
      <c r="J7" s="117">
        <v>1481</v>
      </c>
      <c r="K7" s="118">
        <f>J7*4</f>
        <v>5924</v>
      </c>
      <c r="L7" s="117">
        <v>6083</v>
      </c>
      <c r="M7" s="118">
        <f>L7*4</f>
        <v>24332</v>
      </c>
      <c r="N7" s="126">
        <v>3218</v>
      </c>
      <c r="O7" s="118">
        <f>N7*4</f>
        <v>12872</v>
      </c>
      <c r="P7" s="126">
        <v>3441</v>
      </c>
      <c r="Q7" s="118">
        <f>P7*4</f>
        <v>13764</v>
      </c>
      <c r="R7" s="119">
        <v>3508</v>
      </c>
      <c r="S7" s="118">
        <f>R7*4</f>
        <v>14032</v>
      </c>
    </row>
    <row r="8" spans="2:19" ht="24" customHeight="1">
      <c r="B8" s="134" t="s">
        <v>51</v>
      </c>
      <c r="C8" s="114" t="s">
        <v>38</v>
      </c>
      <c r="D8" s="123">
        <v>50</v>
      </c>
      <c r="E8" s="107">
        <f>D8*4</f>
        <v>200</v>
      </c>
      <c r="F8" s="123">
        <v>30</v>
      </c>
      <c r="G8" s="107">
        <f>F8*4</f>
        <v>120</v>
      </c>
      <c r="H8" s="123">
        <v>25</v>
      </c>
      <c r="I8" s="107">
        <f>H8*4</f>
        <v>100</v>
      </c>
      <c r="J8" s="123">
        <v>20</v>
      </c>
      <c r="K8" s="107">
        <f>J8*4</f>
        <v>80</v>
      </c>
      <c r="L8" s="123">
        <v>50</v>
      </c>
      <c r="M8" s="107">
        <f>L8*4</f>
        <v>200</v>
      </c>
      <c r="N8" s="127">
        <v>40</v>
      </c>
      <c r="O8" s="107">
        <f>N8*4</f>
        <v>160</v>
      </c>
      <c r="P8" s="127">
        <v>15</v>
      </c>
      <c r="Q8" s="107">
        <f>P8*4</f>
        <v>60</v>
      </c>
      <c r="R8" s="120">
        <v>15</v>
      </c>
      <c r="S8" s="107">
        <f>R8*4</f>
        <v>60</v>
      </c>
    </row>
    <row r="9" spans="2:19" ht="24" customHeight="1">
      <c r="B9" s="135"/>
      <c r="C9" s="115" t="s">
        <v>39</v>
      </c>
      <c r="D9" s="124">
        <v>0</v>
      </c>
      <c r="E9" s="107">
        <f>D9*4</f>
        <v>0</v>
      </c>
      <c r="F9" s="124">
        <v>0</v>
      </c>
      <c r="G9" s="108">
        <f>F9*4</f>
        <v>0</v>
      </c>
      <c r="H9" s="124">
        <v>0</v>
      </c>
      <c r="I9" s="108">
        <f>H9*4</f>
        <v>0</v>
      </c>
      <c r="J9" s="124">
        <v>0</v>
      </c>
      <c r="K9" s="108">
        <f>J9*4</f>
        <v>0</v>
      </c>
      <c r="L9" s="124">
        <v>0</v>
      </c>
      <c r="M9" s="108">
        <f>L9*4</f>
        <v>0</v>
      </c>
      <c r="N9" s="128">
        <v>0</v>
      </c>
      <c r="O9" s="108">
        <f>N9*4</f>
        <v>0</v>
      </c>
      <c r="P9" s="128">
        <v>0</v>
      </c>
      <c r="Q9" s="108">
        <f>P9*4</f>
        <v>0</v>
      </c>
      <c r="R9" s="121">
        <v>0</v>
      </c>
      <c r="S9" s="108">
        <f>R9*4</f>
        <v>0</v>
      </c>
    </row>
    <row r="10" spans="2:19" ht="24" customHeight="1">
      <c r="B10" s="135"/>
      <c r="C10" s="115" t="s">
        <v>40</v>
      </c>
      <c r="D10" s="124">
        <v>8380</v>
      </c>
      <c r="E10" s="107">
        <f t="shared" ref="E10:G12" si="0">D10*4</f>
        <v>33520</v>
      </c>
      <c r="F10" s="124">
        <v>1174</v>
      </c>
      <c r="G10" s="108">
        <f t="shared" si="0"/>
        <v>4696</v>
      </c>
      <c r="H10" s="124">
        <v>1070</v>
      </c>
      <c r="I10" s="108">
        <f t="shared" ref="I10" si="1">H10*4</f>
        <v>4280</v>
      </c>
      <c r="J10" s="124">
        <v>1445</v>
      </c>
      <c r="K10" s="108">
        <f t="shared" ref="K10" si="2">J10*4</f>
        <v>5780</v>
      </c>
      <c r="L10" s="124">
        <v>6013</v>
      </c>
      <c r="M10" s="108">
        <f t="shared" ref="M10" si="3">L10*4</f>
        <v>24052</v>
      </c>
      <c r="N10" s="128">
        <v>3158</v>
      </c>
      <c r="O10" s="108">
        <f t="shared" ref="O10" si="4">N10*4</f>
        <v>12632</v>
      </c>
      <c r="P10" s="128">
        <v>3410</v>
      </c>
      <c r="Q10" s="108">
        <f t="shared" ref="Q10" si="5">P10*4</f>
        <v>13640</v>
      </c>
      <c r="R10" s="121">
        <v>3478</v>
      </c>
      <c r="S10" s="108">
        <f t="shared" ref="S10" si="6">R10*4</f>
        <v>13912</v>
      </c>
    </row>
    <row r="11" spans="2:19" ht="24" customHeight="1">
      <c r="B11" s="135"/>
      <c r="C11" s="115" t="s">
        <v>41</v>
      </c>
      <c r="D11" s="124">
        <v>0</v>
      </c>
      <c r="E11" s="107">
        <f t="shared" si="0"/>
        <v>0</v>
      </c>
      <c r="F11" s="124">
        <v>0</v>
      </c>
      <c r="G11" s="108">
        <f t="shared" si="0"/>
        <v>0</v>
      </c>
      <c r="H11" s="124">
        <v>0</v>
      </c>
      <c r="I11" s="108">
        <f t="shared" ref="I11" si="7">H11*4</f>
        <v>0</v>
      </c>
      <c r="J11" s="124">
        <v>0</v>
      </c>
      <c r="K11" s="108">
        <f t="shared" ref="K11" si="8">J11*4</f>
        <v>0</v>
      </c>
      <c r="L11" s="124">
        <v>0</v>
      </c>
      <c r="M11" s="108">
        <f t="shared" ref="M11" si="9">L11*4</f>
        <v>0</v>
      </c>
      <c r="N11" s="128">
        <v>0</v>
      </c>
      <c r="O11" s="108">
        <f t="shared" ref="O11" si="10">N11*4</f>
        <v>0</v>
      </c>
      <c r="P11" s="128">
        <v>0</v>
      </c>
      <c r="Q11" s="108">
        <f t="shared" ref="Q11" si="11">P11*4</f>
        <v>0</v>
      </c>
      <c r="R11" s="121">
        <v>0</v>
      </c>
      <c r="S11" s="108">
        <f t="shared" ref="S11" si="12">R11*4</f>
        <v>0</v>
      </c>
    </row>
    <row r="12" spans="2:19" ht="24" customHeight="1" thickBot="1">
      <c r="B12" s="136"/>
      <c r="C12" s="116" t="s">
        <v>42</v>
      </c>
      <c r="D12" s="125">
        <v>20</v>
      </c>
      <c r="E12" s="109">
        <f t="shared" si="0"/>
        <v>80</v>
      </c>
      <c r="F12" s="125">
        <v>19</v>
      </c>
      <c r="G12" s="110">
        <f t="shared" si="0"/>
        <v>76</v>
      </c>
      <c r="H12" s="125">
        <v>15</v>
      </c>
      <c r="I12" s="110">
        <f t="shared" ref="I12" si="13">H12*4</f>
        <v>60</v>
      </c>
      <c r="J12" s="125">
        <v>16</v>
      </c>
      <c r="K12" s="110">
        <f t="shared" ref="K12" si="14">J12*4</f>
        <v>64</v>
      </c>
      <c r="L12" s="125">
        <v>20</v>
      </c>
      <c r="M12" s="110">
        <f t="shared" ref="M12" si="15">L12*4</f>
        <v>80</v>
      </c>
      <c r="N12" s="129">
        <v>20</v>
      </c>
      <c r="O12" s="110">
        <f t="shared" ref="O12" si="16">N12*4</f>
        <v>80</v>
      </c>
      <c r="P12" s="129">
        <v>16</v>
      </c>
      <c r="Q12" s="110">
        <f t="shared" ref="Q12" si="17">P12*4</f>
        <v>64</v>
      </c>
      <c r="R12" s="122">
        <v>15</v>
      </c>
      <c r="S12" s="110">
        <f t="shared" ref="S12" si="18">R12*4</f>
        <v>60</v>
      </c>
    </row>
    <row r="14" spans="2:19">
      <c r="C14" s="39"/>
      <c r="L14" s="40"/>
      <c r="M14" s="40"/>
      <c r="O14" s="40"/>
      <c r="P14" s="40"/>
      <c r="Q14" s="40"/>
      <c r="S14" s="40"/>
    </row>
    <row r="15" spans="2:19">
      <c r="C15" s="38"/>
    </row>
    <row r="16" spans="2:19">
      <c r="C16" s="38"/>
    </row>
    <row r="17" spans="3:3">
      <c r="C17" s="38"/>
    </row>
  </sheetData>
  <mergeCells count="14">
    <mergeCell ref="B6:C6"/>
    <mergeCell ref="B7:C7"/>
    <mergeCell ref="B8:B12"/>
    <mergeCell ref="B2:S2"/>
    <mergeCell ref="D5:E5"/>
    <mergeCell ref="F5:G5"/>
    <mergeCell ref="H5:I5"/>
    <mergeCell ref="J5:K5"/>
    <mergeCell ref="P5:Q5"/>
    <mergeCell ref="R5:S5"/>
    <mergeCell ref="B3:S3"/>
    <mergeCell ref="B5:C5"/>
    <mergeCell ref="L5:M5"/>
    <mergeCell ref="N5:O5"/>
  </mergeCells>
  <phoneticPr fontId="10" type="noConversion"/>
  <pageMargins left="0.23622047244094491" right="0.23622047244094491" top="0.74803149606299213" bottom="0.35433070866141736" header="0.31496062992125984" footer="0.31496062992125984"/>
  <pageSetup paperSize="9" scale="84" orientation="landscape" horizontalDpi="300" verticalDpi="300" r:id="rId1"/>
  <headerFooter>
    <oddHeader xml:space="preserve">&amp;L&amp;"Arial,Obyčejné"&amp;10&amp;K01+048PŘÍLOHA č. 8 Zadávací dokumentace  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19"/>
  <sheetViews>
    <sheetView zoomScaleNormal="100" workbookViewId="0">
      <selection activeCell="A6" sqref="A6"/>
    </sheetView>
  </sheetViews>
  <sheetFormatPr defaultRowHeight="15"/>
  <cols>
    <col min="1" max="1" width="26" customWidth="1"/>
    <col min="2" max="2" width="19.42578125" customWidth="1"/>
    <col min="3" max="3" width="17.85546875" customWidth="1"/>
    <col min="4" max="4" width="19" customWidth="1"/>
    <col min="5" max="5" width="17.7109375" customWidth="1"/>
    <col min="6" max="6" width="17.28515625" customWidth="1"/>
    <col min="7" max="7" width="18" customWidth="1"/>
    <col min="8" max="8" width="17.85546875" customWidth="1"/>
    <col min="9" max="9" width="12.7109375" customWidth="1"/>
    <col min="10" max="10" width="15.42578125" bestFit="1" customWidth="1"/>
  </cols>
  <sheetData>
    <row r="1" spans="1:9" ht="12.75" customHeight="1" thickBot="1">
      <c r="A1" s="1" t="s">
        <v>37</v>
      </c>
    </row>
    <row r="2" spans="1:9" ht="27" customHeight="1" thickBot="1">
      <c r="A2" s="145" t="s">
        <v>24</v>
      </c>
      <c r="B2" s="146"/>
      <c r="C2" s="146"/>
      <c r="D2" s="146"/>
      <c r="E2" s="146"/>
      <c r="F2" s="147"/>
      <c r="G2" s="147"/>
      <c r="H2" s="148"/>
      <c r="I2" s="2"/>
    </row>
    <row r="3" spans="1:9" ht="25.5" customHeight="1" thickBot="1">
      <c r="A3" s="16" t="s">
        <v>8</v>
      </c>
      <c r="B3" s="16" t="s">
        <v>0</v>
      </c>
      <c r="C3" s="16" t="s">
        <v>1</v>
      </c>
      <c r="D3" s="16" t="s">
        <v>2</v>
      </c>
      <c r="E3" s="16" t="s">
        <v>3</v>
      </c>
      <c r="F3" s="16" t="s">
        <v>5</v>
      </c>
      <c r="G3" s="16" t="s">
        <v>4</v>
      </c>
      <c r="H3" s="16" t="s">
        <v>10</v>
      </c>
      <c r="I3" s="2"/>
    </row>
    <row r="4" spans="1:9" ht="12.75" customHeight="1" thickBot="1">
      <c r="A4" s="33" t="s">
        <v>34</v>
      </c>
      <c r="B4" s="35" t="s">
        <v>35</v>
      </c>
      <c r="C4" s="35" t="s">
        <v>33</v>
      </c>
      <c r="D4" s="35" t="s">
        <v>35</v>
      </c>
      <c r="E4" s="35" t="s">
        <v>36</v>
      </c>
      <c r="F4" s="35" t="s">
        <v>20</v>
      </c>
      <c r="G4" s="35" t="s">
        <v>20</v>
      </c>
      <c r="H4" s="34"/>
      <c r="I4" s="2"/>
    </row>
    <row r="5" spans="1:9" ht="21.75" customHeight="1">
      <c r="A5" s="3" t="s">
        <v>9</v>
      </c>
      <c r="B5" s="4">
        <v>613</v>
      </c>
      <c r="C5" s="4">
        <v>262</v>
      </c>
      <c r="D5" s="4">
        <v>296</v>
      </c>
      <c r="E5" s="4">
        <v>279</v>
      </c>
      <c r="F5" s="4">
        <v>63</v>
      </c>
      <c r="G5" s="4">
        <v>104</v>
      </c>
      <c r="H5" s="10">
        <f>SUM(B5:G5)</f>
        <v>1617</v>
      </c>
      <c r="I5" s="2"/>
    </row>
    <row r="6" spans="1:9" ht="21.75" customHeight="1">
      <c r="A6" s="17" t="s">
        <v>25</v>
      </c>
      <c r="B6" s="18">
        <f t="shared" ref="B6:H6" si="0">B14/B5</f>
        <v>404.83360522022838</v>
      </c>
      <c r="C6" s="18">
        <f t="shared" si="0"/>
        <v>476.06106870229007</v>
      </c>
      <c r="D6" s="18">
        <f t="shared" si="0"/>
        <v>339.33445945945948</v>
      </c>
      <c r="E6" s="18">
        <f t="shared" si="0"/>
        <v>381.29390681003582</v>
      </c>
      <c r="F6" s="18">
        <f t="shared" si="0"/>
        <v>503.1904761904762</v>
      </c>
      <c r="G6" s="18">
        <f t="shared" si="0"/>
        <v>761.85576923076928</v>
      </c>
      <c r="H6" s="24">
        <f t="shared" si="0"/>
        <v>427.11750154607296</v>
      </c>
      <c r="I6" s="2" t="s">
        <v>29</v>
      </c>
    </row>
    <row r="7" spans="1:9" ht="18" customHeight="1">
      <c r="A7" s="5" t="s">
        <v>17</v>
      </c>
      <c r="B7" s="6">
        <v>343</v>
      </c>
      <c r="C7" s="6">
        <v>207</v>
      </c>
      <c r="D7" s="6">
        <v>181</v>
      </c>
      <c r="E7" s="6">
        <v>222</v>
      </c>
      <c r="F7" s="6">
        <v>100</v>
      </c>
      <c r="G7" s="6">
        <v>150</v>
      </c>
      <c r="H7" s="11">
        <f>SUM(B7:G7)</f>
        <v>1203</v>
      </c>
      <c r="I7" s="2"/>
    </row>
    <row r="8" spans="1:9" ht="18" customHeight="1">
      <c r="A8" s="5" t="s">
        <v>32</v>
      </c>
      <c r="B8" s="32"/>
      <c r="C8" s="32"/>
      <c r="D8" s="32"/>
      <c r="E8" s="32"/>
      <c r="F8" s="32"/>
      <c r="G8" s="32"/>
      <c r="H8" s="11"/>
      <c r="I8" s="2"/>
    </row>
    <row r="9" spans="1:9" ht="18" customHeight="1">
      <c r="A9" s="5" t="s">
        <v>22</v>
      </c>
      <c r="B9" s="18">
        <f t="shared" ref="B9:H9" si="1">B14/B7</f>
        <v>723.50728862973756</v>
      </c>
      <c r="C9" s="18">
        <f t="shared" si="1"/>
        <v>602.55072463768113</v>
      </c>
      <c r="D9" s="18">
        <f t="shared" si="1"/>
        <v>554.93370165745853</v>
      </c>
      <c r="E9" s="18">
        <f t="shared" si="1"/>
        <v>479.19369369369372</v>
      </c>
      <c r="F9" s="18">
        <f t="shared" si="1"/>
        <v>317.01</v>
      </c>
      <c r="G9" s="18">
        <f t="shared" si="1"/>
        <v>528.22</v>
      </c>
      <c r="H9" s="25">
        <f t="shared" si="1"/>
        <v>574.10556940980882</v>
      </c>
      <c r="I9" s="2" t="s">
        <v>29</v>
      </c>
    </row>
    <row r="10" spans="1:9" ht="18" customHeight="1">
      <c r="A10" s="5" t="s">
        <v>30</v>
      </c>
      <c r="B10" s="30">
        <f t="shared" ref="B10:H10" si="2">B16/B7</f>
        <v>12661.377551020409</v>
      </c>
      <c r="C10" s="30">
        <f t="shared" si="2"/>
        <v>7230.608695652174</v>
      </c>
      <c r="D10" s="30">
        <f t="shared" si="2"/>
        <v>9711.3397790055242</v>
      </c>
      <c r="E10" s="30">
        <f t="shared" si="2"/>
        <v>5942.0018018018027</v>
      </c>
      <c r="F10" s="30">
        <f t="shared" si="2"/>
        <v>4533.2430000000004</v>
      </c>
      <c r="G10" s="30">
        <f t="shared" si="2"/>
        <v>3697.54</v>
      </c>
      <c r="H10" s="25">
        <f t="shared" si="2"/>
        <v>8249.7262676641731</v>
      </c>
      <c r="I10" s="2" t="s">
        <v>29</v>
      </c>
    </row>
    <row r="11" spans="1:9" ht="14.25" customHeight="1">
      <c r="A11" s="5" t="s">
        <v>26</v>
      </c>
      <c r="B11" s="7" t="s">
        <v>28</v>
      </c>
      <c r="C11" s="8">
        <v>401140</v>
      </c>
      <c r="D11" s="7" t="s">
        <v>28</v>
      </c>
      <c r="E11" s="8">
        <v>191070</v>
      </c>
      <c r="F11" s="7" t="s">
        <v>28</v>
      </c>
      <c r="G11" s="7">
        <v>92366</v>
      </c>
      <c r="H11" s="31"/>
      <c r="I11" s="2"/>
    </row>
    <row r="12" spans="1:9" ht="14.25" customHeight="1">
      <c r="A12" s="5" t="s">
        <v>27</v>
      </c>
      <c r="B12" s="7"/>
      <c r="C12" s="29">
        <f>C14/C11</f>
        <v>0.3109338385601037</v>
      </c>
      <c r="D12" s="7"/>
      <c r="E12" s="29">
        <f>E14/E11</f>
        <v>0.55676453655728264</v>
      </c>
      <c r="F12" s="8"/>
      <c r="G12" s="29">
        <f>G14/G11</f>
        <v>0.85781564644999242</v>
      </c>
      <c r="H12" s="31"/>
      <c r="I12" s="2"/>
    </row>
    <row r="13" spans="1:9" ht="14.25" customHeight="1">
      <c r="A13" s="5" t="s">
        <v>31</v>
      </c>
      <c r="B13" s="7"/>
      <c r="C13" s="7">
        <f>C11/C7</f>
        <v>1937.8743961352657</v>
      </c>
      <c r="D13" s="7"/>
      <c r="E13" s="7">
        <f>E11/E7</f>
        <v>860.67567567567562</v>
      </c>
      <c r="F13" s="8"/>
      <c r="G13" s="7">
        <f>G11/G7</f>
        <v>615.77333333333331</v>
      </c>
      <c r="H13" s="31"/>
      <c r="I13" s="2"/>
    </row>
    <row r="14" spans="1:9" ht="24.75" customHeight="1">
      <c r="A14" s="5" t="s">
        <v>6</v>
      </c>
      <c r="B14" s="7">
        <v>248163</v>
      </c>
      <c r="C14" s="8">
        <v>124728</v>
      </c>
      <c r="D14" s="7">
        <v>100443</v>
      </c>
      <c r="E14" s="8">
        <v>106381</v>
      </c>
      <c r="F14" s="8">
        <v>31701</v>
      </c>
      <c r="G14" s="7">
        <v>79233</v>
      </c>
      <c r="H14" s="25">
        <f>SUM(B14:G14)</f>
        <v>690649</v>
      </c>
      <c r="I14" s="2"/>
    </row>
    <row r="15" spans="1:9" ht="19.5" customHeight="1">
      <c r="A15" s="26" t="s">
        <v>7</v>
      </c>
      <c r="B15" s="27">
        <v>17.5</v>
      </c>
      <c r="C15" s="27">
        <v>12</v>
      </c>
      <c r="D15" s="27">
        <v>17.5</v>
      </c>
      <c r="E15" s="27">
        <v>12.4</v>
      </c>
      <c r="F15" s="27">
        <v>14.3</v>
      </c>
      <c r="G15" s="27">
        <v>7</v>
      </c>
      <c r="H15" s="28"/>
      <c r="I15" s="9"/>
    </row>
    <row r="16" spans="1:9" ht="24.75" customHeight="1" thickBot="1">
      <c r="A16" s="14" t="s">
        <v>21</v>
      </c>
      <c r="B16" s="12">
        <f t="shared" ref="B16:G16" si="3">SUM(B14*B15)</f>
        <v>4342852.5</v>
      </c>
      <c r="C16" s="12">
        <f t="shared" si="3"/>
        <v>1496736</v>
      </c>
      <c r="D16" s="12">
        <f t="shared" si="3"/>
        <v>1757752.5</v>
      </c>
      <c r="E16" s="12">
        <f t="shared" si="3"/>
        <v>1319124.4000000001</v>
      </c>
      <c r="F16" s="12">
        <f t="shared" si="3"/>
        <v>453324.30000000005</v>
      </c>
      <c r="G16" s="12">
        <f t="shared" si="3"/>
        <v>554631</v>
      </c>
      <c r="H16" s="13">
        <f>SUM(B16:G16)</f>
        <v>9924420.7000000011</v>
      </c>
      <c r="I16" s="9"/>
    </row>
    <row r="17" spans="1:9" ht="24.75" customHeight="1" thickBot="1">
      <c r="A17" s="19" t="s">
        <v>23</v>
      </c>
      <c r="B17" s="20"/>
      <c r="C17" s="20"/>
      <c r="D17" s="20"/>
      <c r="E17" s="20"/>
      <c r="F17" s="20"/>
      <c r="G17" s="20"/>
      <c r="H17" s="21"/>
      <c r="I17" s="9"/>
    </row>
    <row r="18" spans="1:9" ht="24.75" customHeight="1" thickBot="1">
      <c r="A18" s="15" t="s">
        <v>16</v>
      </c>
      <c r="B18" s="22" t="s">
        <v>12</v>
      </c>
      <c r="C18" s="22" t="s">
        <v>12</v>
      </c>
      <c r="D18" s="22" t="s">
        <v>14</v>
      </c>
      <c r="E18" s="22" t="s">
        <v>11</v>
      </c>
      <c r="F18" s="22" t="s">
        <v>15</v>
      </c>
      <c r="G18" s="22" t="s">
        <v>13</v>
      </c>
      <c r="H18" s="23"/>
      <c r="I18" s="9"/>
    </row>
    <row r="19" spans="1:9" ht="15.75" thickBot="1">
      <c r="A19" s="15" t="s">
        <v>18</v>
      </c>
      <c r="B19" s="22" t="s">
        <v>19</v>
      </c>
      <c r="C19" s="22" t="s">
        <v>19</v>
      </c>
      <c r="D19" s="22" t="s">
        <v>20</v>
      </c>
      <c r="E19" s="22" t="s">
        <v>19</v>
      </c>
      <c r="F19" s="22" t="s">
        <v>20</v>
      </c>
      <c r="G19" s="22" t="s">
        <v>19</v>
      </c>
      <c r="H19" s="23"/>
    </row>
  </sheetData>
  <mergeCells count="1">
    <mergeCell ref="A2:H2"/>
  </mergeCells>
  <phoneticPr fontId="10" type="noConversion"/>
  <pageMargins left="0.70866141732283472" right="0.70866141732283472" top="0.78740157480314965" bottom="0.78740157480314965" header="0.31496062992125984" footer="0.31496062992125984"/>
  <pageSetup paperSize="9" scale="8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O48"/>
  <sheetViews>
    <sheetView workbookViewId="0">
      <selection activeCell="B2" sqref="B2:G2"/>
    </sheetView>
  </sheetViews>
  <sheetFormatPr defaultRowHeight="12.75"/>
  <cols>
    <col min="1" max="1" width="1" style="64" customWidth="1"/>
    <col min="2" max="2" width="19.140625" style="64" customWidth="1"/>
    <col min="3" max="3" width="26.85546875" style="64" customWidth="1"/>
    <col min="4" max="7" width="14.42578125" style="64" customWidth="1"/>
    <col min="8" max="8" width="17.85546875" style="64" customWidth="1"/>
    <col min="9" max="9" width="18" style="64" customWidth="1"/>
    <col min="10" max="10" width="15.42578125" style="64" bestFit="1" customWidth="1"/>
    <col min="11" max="16384" width="9.140625" style="64"/>
  </cols>
  <sheetData>
    <row r="1" spans="2:15" ht="5.25" customHeight="1">
      <c r="C1" s="65"/>
    </row>
    <row r="2" spans="2:15" ht="18" customHeight="1" thickBot="1">
      <c r="B2" s="161" t="s">
        <v>127</v>
      </c>
      <c r="C2" s="161"/>
      <c r="D2" s="161"/>
      <c r="E2" s="161"/>
      <c r="F2" s="161"/>
      <c r="G2" s="161"/>
      <c r="H2" s="66"/>
      <c r="I2" s="65"/>
      <c r="J2" s="65"/>
      <c r="K2" s="65"/>
      <c r="L2" s="65"/>
      <c r="M2" s="65"/>
      <c r="N2" s="65"/>
      <c r="O2" s="65"/>
    </row>
    <row r="3" spans="2:15" s="65" customFormat="1" ht="18" customHeight="1" thickBot="1">
      <c r="B3" s="177" t="s">
        <v>62</v>
      </c>
      <c r="C3" s="178"/>
      <c r="D3" s="178"/>
      <c r="E3" s="178"/>
      <c r="F3" s="178"/>
      <c r="G3" s="179"/>
      <c r="H3" s="75"/>
    </row>
    <row r="4" spans="2:15" ht="5.25" customHeight="1" thickBot="1"/>
    <row r="5" spans="2:15" ht="12.75" customHeight="1">
      <c r="C5" s="65"/>
      <c r="D5" s="171" t="s">
        <v>56</v>
      </c>
      <c r="E5" s="172"/>
      <c r="F5" s="173" t="s">
        <v>57</v>
      </c>
      <c r="G5" s="172"/>
      <c r="H5" s="69"/>
    </row>
    <row r="6" spans="2:15" ht="12.75" customHeight="1" thickBot="1">
      <c r="C6" s="65"/>
      <c r="D6" s="67" t="s">
        <v>58</v>
      </c>
      <c r="E6" s="63" t="s">
        <v>59</v>
      </c>
      <c r="F6" s="95" t="s">
        <v>58</v>
      </c>
      <c r="G6" s="63" t="s">
        <v>59</v>
      </c>
      <c r="H6" s="69"/>
    </row>
    <row r="7" spans="2:15" ht="12.75" customHeight="1">
      <c r="B7" s="167" t="s">
        <v>116</v>
      </c>
      <c r="C7" s="90" t="s">
        <v>66</v>
      </c>
      <c r="D7" s="68" t="s">
        <v>87</v>
      </c>
      <c r="E7" s="81" t="s">
        <v>86</v>
      </c>
      <c r="F7" s="96" t="s">
        <v>87</v>
      </c>
      <c r="G7" s="81" t="s">
        <v>86</v>
      </c>
      <c r="H7" s="70"/>
    </row>
    <row r="8" spans="2:15" ht="12.75" customHeight="1" thickBot="1">
      <c r="B8" s="168"/>
      <c r="C8" s="91" t="s">
        <v>67</v>
      </c>
      <c r="D8" s="101" t="s">
        <v>91</v>
      </c>
      <c r="E8" s="82" t="s">
        <v>89</v>
      </c>
      <c r="F8" s="97" t="s">
        <v>91</v>
      </c>
      <c r="G8" s="82" t="s">
        <v>89</v>
      </c>
      <c r="H8" s="72"/>
    </row>
    <row r="9" spans="2:15" ht="12.75" customHeight="1">
      <c r="B9" s="164" t="s">
        <v>117</v>
      </c>
      <c r="C9" s="94" t="s">
        <v>77</v>
      </c>
      <c r="D9" s="77" t="s">
        <v>93</v>
      </c>
      <c r="E9" s="88" t="s">
        <v>88</v>
      </c>
      <c r="F9" s="100" t="s">
        <v>93</v>
      </c>
      <c r="G9" s="88" t="s">
        <v>88</v>
      </c>
      <c r="H9" s="70"/>
      <c r="I9" s="76"/>
    </row>
    <row r="10" spans="2:15" ht="12.75" customHeight="1">
      <c r="B10" s="165"/>
      <c r="C10" s="92" t="s">
        <v>78</v>
      </c>
      <c r="D10" s="102" t="s">
        <v>91</v>
      </c>
      <c r="E10" s="84" t="s">
        <v>89</v>
      </c>
      <c r="F10" s="98" t="s">
        <v>91</v>
      </c>
      <c r="G10" s="84" t="s">
        <v>89</v>
      </c>
      <c r="H10" s="70"/>
      <c r="I10" s="76"/>
    </row>
    <row r="11" spans="2:15" ht="12.75" customHeight="1" thickBot="1">
      <c r="B11" s="166"/>
      <c r="C11" s="93" t="s">
        <v>79</v>
      </c>
      <c r="D11" s="103" t="s">
        <v>91</v>
      </c>
      <c r="E11" s="86" t="s">
        <v>61</v>
      </c>
      <c r="F11" s="99" t="s">
        <v>91</v>
      </c>
      <c r="G11" s="86" t="s">
        <v>61</v>
      </c>
      <c r="H11" s="70"/>
      <c r="I11" s="76"/>
    </row>
    <row r="12" spans="2:15" ht="12.75" customHeight="1">
      <c r="B12" s="169" t="s">
        <v>118</v>
      </c>
      <c r="C12" s="90" t="s">
        <v>68</v>
      </c>
      <c r="D12" s="68" t="s">
        <v>95</v>
      </c>
      <c r="E12" s="81" t="s">
        <v>61</v>
      </c>
      <c r="F12" s="96" t="s">
        <v>95</v>
      </c>
      <c r="G12" s="81" t="s">
        <v>61</v>
      </c>
      <c r="H12" s="73"/>
    </row>
    <row r="13" spans="2:15" ht="12.75" customHeight="1">
      <c r="B13" s="165"/>
      <c r="C13" s="92" t="s">
        <v>69</v>
      </c>
      <c r="D13" s="102" t="s">
        <v>95</v>
      </c>
      <c r="E13" s="83" t="s">
        <v>88</v>
      </c>
      <c r="F13" s="98" t="s">
        <v>95</v>
      </c>
      <c r="G13" s="83" t="s">
        <v>88</v>
      </c>
      <c r="H13" s="74"/>
    </row>
    <row r="14" spans="2:15" ht="12.75" customHeight="1" thickBot="1">
      <c r="B14" s="166"/>
      <c r="C14" s="93" t="s">
        <v>72</v>
      </c>
      <c r="D14" s="103" t="s">
        <v>95</v>
      </c>
      <c r="E14" s="86" t="s">
        <v>89</v>
      </c>
      <c r="F14" s="99" t="s">
        <v>95</v>
      </c>
      <c r="G14" s="86" t="s">
        <v>89</v>
      </c>
      <c r="H14" s="70"/>
      <c r="I14" s="76"/>
    </row>
    <row r="15" spans="2:15" ht="12.75" customHeight="1">
      <c r="B15" s="169" t="s">
        <v>122</v>
      </c>
      <c r="C15" s="90" t="s">
        <v>80</v>
      </c>
      <c r="D15" s="68" t="s">
        <v>92</v>
      </c>
      <c r="E15" s="81" t="s">
        <v>89</v>
      </c>
      <c r="F15" s="96" t="s">
        <v>92</v>
      </c>
      <c r="G15" s="81" t="s">
        <v>89</v>
      </c>
      <c r="H15" s="70"/>
      <c r="I15" s="76"/>
    </row>
    <row r="16" spans="2:15" ht="12.75" customHeight="1" thickBot="1">
      <c r="B16" s="170"/>
      <c r="C16" s="91" t="s">
        <v>81</v>
      </c>
      <c r="D16" s="101" t="s">
        <v>92</v>
      </c>
      <c r="E16" s="82" t="s">
        <v>61</v>
      </c>
      <c r="F16" s="97" t="s">
        <v>92</v>
      </c>
      <c r="G16" s="82" t="s">
        <v>61</v>
      </c>
      <c r="H16" s="70"/>
      <c r="I16" s="76"/>
    </row>
    <row r="17" spans="2:9" ht="12.75" customHeight="1">
      <c r="B17" s="164" t="s">
        <v>123</v>
      </c>
      <c r="C17" s="94" t="s">
        <v>82</v>
      </c>
      <c r="D17" s="77" t="s">
        <v>87</v>
      </c>
      <c r="E17" s="87" t="s">
        <v>89</v>
      </c>
      <c r="F17" s="100" t="s">
        <v>87</v>
      </c>
      <c r="G17" s="87" t="s">
        <v>89</v>
      </c>
      <c r="H17" s="70"/>
      <c r="I17" s="76"/>
    </row>
    <row r="18" spans="2:9" ht="12.75" customHeight="1">
      <c r="B18" s="165"/>
      <c r="C18" s="92" t="s">
        <v>83</v>
      </c>
      <c r="D18" s="102" t="s">
        <v>91</v>
      </c>
      <c r="E18" s="84" t="s">
        <v>61</v>
      </c>
      <c r="F18" s="98" t="s">
        <v>91</v>
      </c>
      <c r="G18" s="84" t="s">
        <v>61</v>
      </c>
      <c r="H18" s="70"/>
      <c r="I18" s="76"/>
    </row>
    <row r="19" spans="2:9" ht="12.75" customHeight="1">
      <c r="B19" s="165"/>
      <c r="C19" s="92" t="s">
        <v>84</v>
      </c>
      <c r="D19" s="102" t="s">
        <v>91</v>
      </c>
      <c r="E19" s="83" t="s">
        <v>88</v>
      </c>
      <c r="F19" s="98" t="s">
        <v>91</v>
      </c>
      <c r="G19" s="83" t="s">
        <v>88</v>
      </c>
      <c r="H19" s="70"/>
      <c r="I19" s="76"/>
    </row>
    <row r="20" spans="2:9" ht="12.75" customHeight="1" thickBot="1">
      <c r="B20" s="170"/>
      <c r="C20" s="91" t="s">
        <v>85</v>
      </c>
      <c r="D20" s="101" t="s">
        <v>91</v>
      </c>
      <c r="E20" s="85" t="s">
        <v>90</v>
      </c>
      <c r="F20" s="97" t="s">
        <v>91</v>
      </c>
      <c r="G20" s="85" t="s">
        <v>90</v>
      </c>
      <c r="H20" s="71"/>
    </row>
    <row r="21" spans="2:9" ht="12.75" customHeight="1">
      <c r="B21" s="169" t="s">
        <v>119</v>
      </c>
      <c r="C21" s="90" t="s">
        <v>70</v>
      </c>
      <c r="D21" s="68" t="s">
        <v>93</v>
      </c>
      <c r="E21" s="81" t="s">
        <v>89</v>
      </c>
      <c r="F21" s="96" t="s">
        <v>93</v>
      </c>
      <c r="G21" s="81" t="s">
        <v>89</v>
      </c>
      <c r="H21" s="70"/>
      <c r="I21" s="76"/>
    </row>
    <row r="22" spans="2:9" ht="12.75" customHeight="1" thickBot="1">
      <c r="B22" s="170"/>
      <c r="C22" s="91" t="s">
        <v>71</v>
      </c>
      <c r="D22" s="101" t="s">
        <v>93</v>
      </c>
      <c r="E22" s="82" t="s">
        <v>61</v>
      </c>
      <c r="F22" s="97" t="s">
        <v>93</v>
      </c>
      <c r="G22" s="82" t="s">
        <v>61</v>
      </c>
      <c r="H22" s="70"/>
      <c r="I22" s="76"/>
    </row>
    <row r="23" spans="2:9" ht="12.75" customHeight="1">
      <c r="B23" s="164" t="s">
        <v>120</v>
      </c>
      <c r="C23" s="94" t="s">
        <v>73</v>
      </c>
      <c r="D23" s="77" t="s">
        <v>94</v>
      </c>
      <c r="E23" s="87" t="s">
        <v>89</v>
      </c>
      <c r="F23" s="100" t="s">
        <v>94</v>
      </c>
      <c r="G23" s="87" t="s">
        <v>89</v>
      </c>
      <c r="H23" s="70"/>
      <c r="I23" s="76"/>
    </row>
    <row r="24" spans="2:9" ht="12.75" customHeight="1" thickBot="1">
      <c r="B24" s="166"/>
      <c r="C24" s="93" t="s">
        <v>74</v>
      </c>
      <c r="D24" s="103" t="s">
        <v>94</v>
      </c>
      <c r="E24" s="86" t="s">
        <v>61</v>
      </c>
      <c r="F24" s="99" t="s">
        <v>94</v>
      </c>
      <c r="G24" s="86" t="s">
        <v>61</v>
      </c>
      <c r="H24" s="70"/>
      <c r="I24" s="76"/>
    </row>
    <row r="25" spans="2:9" ht="12.75" customHeight="1">
      <c r="B25" s="169" t="s">
        <v>121</v>
      </c>
      <c r="C25" s="90" t="s">
        <v>75</v>
      </c>
      <c r="D25" s="68" t="s">
        <v>94</v>
      </c>
      <c r="E25" s="89" t="s">
        <v>88</v>
      </c>
      <c r="F25" s="96" t="s">
        <v>94</v>
      </c>
      <c r="G25" s="89" t="s">
        <v>88</v>
      </c>
      <c r="H25" s="70"/>
      <c r="I25" s="76"/>
    </row>
    <row r="26" spans="2:9" ht="12.75" customHeight="1" thickBot="1">
      <c r="B26" s="170"/>
      <c r="C26" s="91" t="s">
        <v>76</v>
      </c>
      <c r="D26" s="101" t="s">
        <v>94</v>
      </c>
      <c r="E26" s="85" t="s">
        <v>90</v>
      </c>
      <c r="F26" s="97" t="s">
        <v>94</v>
      </c>
      <c r="G26" s="85" t="s">
        <v>90</v>
      </c>
      <c r="H26" s="70"/>
      <c r="I26" s="76"/>
    </row>
    <row r="27" spans="2:9" ht="5.25" customHeight="1" thickBot="1"/>
    <row r="28" spans="2:9" ht="12.75" customHeight="1" thickBot="1">
      <c r="C28" s="69"/>
      <c r="D28" s="153" t="s">
        <v>60</v>
      </c>
      <c r="E28" s="154"/>
      <c r="F28" s="154"/>
      <c r="G28" s="155"/>
    </row>
    <row r="29" spans="2:9" ht="12.75" customHeight="1">
      <c r="B29" s="162" t="s">
        <v>116</v>
      </c>
      <c r="C29" s="90" t="s">
        <v>66</v>
      </c>
      <c r="D29" s="151" t="s">
        <v>97</v>
      </c>
      <c r="E29" s="152"/>
      <c r="F29" s="152"/>
      <c r="G29" s="79" t="s">
        <v>96</v>
      </c>
    </row>
    <row r="30" spans="2:9" ht="12.75" customHeight="1" thickBot="1">
      <c r="B30" s="163"/>
      <c r="C30" s="91" t="s">
        <v>67</v>
      </c>
      <c r="D30" s="149" t="s">
        <v>98</v>
      </c>
      <c r="E30" s="150"/>
      <c r="F30" s="150"/>
      <c r="G30" s="80" t="s">
        <v>126</v>
      </c>
    </row>
    <row r="31" spans="2:9" ht="12.75" customHeight="1">
      <c r="B31" s="174" t="s">
        <v>117</v>
      </c>
      <c r="C31" s="90" t="s">
        <v>77</v>
      </c>
      <c r="D31" s="151" t="s">
        <v>107</v>
      </c>
      <c r="E31" s="152"/>
      <c r="F31" s="152"/>
      <c r="G31" s="79" t="s">
        <v>100</v>
      </c>
    </row>
    <row r="32" spans="2:9" ht="12.75" customHeight="1">
      <c r="B32" s="176"/>
      <c r="C32" s="92" t="s">
        <v>78</v>
      </c>
      <c r="D32" s="159" t="s">
        <v>108</v>
      </c>
      <c r="E32" s="160"/>
      <c r="F32" s="160"/>
      <c r="G32" s="105" t="s">
        <v>100</v>
      </c>
    </row>
    <row r="33" spans="2:7" ht="12.75" customHeight="1" thickBot="1">
      <c r="B33" s="175"/>
      <c r="C33" s="91" t="s">
        <v>79</v>
      </c>
      <c r="D33" s="149" t="s">
        <v>109</v>
      </c>
      <c r="E33" s="150"/>
      <c r="F33" s="150"/>
      <c r="G33" s="80" t="s">
        <v>96</v>
      </c>
    </row>
    <row r="34" spans="2:7" ht="12.75" customHeight="1">
      <c r="B34" s="187" t="s">
        <v>118</v>
      </c>
      <c r="C34" s="94" t="s">
        <v>68</v>
      </c>
      <c r="D34" s="183" t="s">
        <v>99</v>
      </c>
      <c r="E34" s="184"/>
      <c r="F34" s="184"/>
      <c r="G34" s="104" t="s">
        <v>100</v>
      </c>
    </row>
    <row r="35" spans="2:7" ht="12.75" customHeight="1">
      <c r="B35" s="176"/>
      <c r="C35" s="92" t="s">
        <v>69</v>
      </c>
      <c r="D35" s="159" t="s">
        <v>101</v>
      </c>
      <c r="E35" s="160"/>
      <c r="F35" s="160"/>
      <c r="G35" s="105" t="s">
        <v>96</v>
      </c>
    </row>
    <row r="36" spans="2:7" ht="12.75" customHeight="1" thickBot="1">
      <c r="B36" s="188"/>
      <c r="C36" s="93" t="s">
        <v>72</v>
      </c>
      <c r="D36" s="185" t="s">
        <v>104</v>
      </c>
      <c r="E36" s="186"/>
      <c r="F36" s="186"/>
      <c r="G36" s="106" t="s">
        <v>100</v>
      </c>
    </row>
    <row r="37" spans="2:7" ht="12.75" customHeight="1">
      <c r="B37" s="174" t="s">
        <v>122</v>
      </c>
      <c r="C37" s="90" t="s">
        <v>80</v>
      </c>
      <c r="D37" s="151" t="s">
        <v>110</v>
      </c>
      <c r="E37" s="152"/>
      <c r="F37" s="152"/>
      <c r="G37" s="79" t="s">
        <v>96</v>
      </c>
    </row>
    <row r="38" spans="2:7" ht="12.75" customHeight="1" thickBot="1">
      <c r="B38" s="175"/>
      <c r="C38" s="91" t="s">
        <v>81</v>
      </c>
      <c r="D38" s="149" t="s">
        <v>114</v>
      </c>
      <c r="E38" s="150"/>
      <c r="F38" s="150"/>
      <c r="G38" s="80" t="s">
        <v>100</v>
      </c>
    </row>
    <row r="39" spans="2:7" ht="12.75" customHeight="1">
      <c r="B39" s="174" t="s">
        <v>123</v>
      </c>
      <c r="C39" s="90" t="s">
        <v>82</v>
      </c>
      <c r="D39" s="151" t="s">
        <v>113</v>
      </c>
      <c r="E39" s="152"/>
      <c r="F39" s="152"/>
      <c r="G39" s="79" t="s">
        <v>96</v>
      </c>
    </row>
    <row r="40" spans="2:7" ht="12.75" customHeight="1">
      <c r="B40" s="176"/>
      <c r="C40" s="92" t="s">
        <v>83</v>
      </c>
      <c r="D40" s="159" t="s">
        <v>112</v>
      </c>
      <c r="E40" s="160"/>
      <c r="F40" s="160"/>
      <c r="G40" s="105" t="s">
        <v>100</v>
      </c>
    </row>
    <row r="41" spans="2:7" ht="12.75" customHeight="1">
      <c r="B41" s="176"/>
      <c r="C41" s="92" t="s">
        <v>84</v>
      </c>
      <c r="D41" s="159" t="s">
        <v>111</v>
      </c>
      <c r="E41" s="160"/>
      <c r="F41" s="160"/>
      <c r="G41" s="105" t="s">
        <v>100</v>
      </c>
    </row>
    <row r="42" spans="2:7" ht="12.75" customHeight="1" thickBot="1">
      <c r="B42" s="175"/>
      <c r="C42" s="91" t="s">
        <v>85</v>
      </c>
      <c r="D42" s="158" t="s">
        <v>125</v>
      </c>
      <c r="E42" s="150"/>
      <c r="F42" s="150"/>
      <c r="G42" s="80"/>
    </row>
    <row r="43" spans="2:7" ht="12.75" customHeight="1">
      <c r="B43" s="174" t="s">
        <v>119</v>
      </c>
      <c r="C43" s="90" t="s">
        <v>70</v>
      </c>
      <c r="D43" s="181" t="s">
        <v>102</v>
      </c>
      <c r="E43" s="182"/>
      <c r="F43" s="182"/>
      <c r="G43" s="79" t="s">
        <v>100</v>
      </c>
    </row>
    <row r="44" spans="2:7" ht="12.75" customHeight="1" thickBot="1">
      <c r="B44" s="175"/>
      <c r="C44" s="91" t="s">
        <v>71</v>
      </c>
      <c r="D44" s="149" t="s">
        <v>115</v>
      </c>
      <c r="E44" s="150"/>
      <c r="F44" s="150"/>
      <c r="G44" s="80" t="s">
        <v>100</v>
      </c>
    </row>
    <row r="45" spans="2:7" ht="12.75" customHeight="1">
      <c r="B45" s="187" t="s">
        <v>120</v>
      </c>
      <c r="C45" s="94" t="s">
        <v>73</v>
      </c>
      <c r="D45" s="183" t="s">
        <v>103</v>
      </c>
      <c r="E45" s="184"/>
      <c r="F45" s="184"/>
      <c r="G45" s="104" t="s">
        <v>100</v>
      </c>
    </row>
    <row r="46" spans="2:7" ht="12.75" customHeight="1" thickBot="1">
      <c r="B46" s="188"/>
      <c r="C46" s="93" t="s">
        <v>74</v>
      </c>
      <c r="D46" s="156" t="s">
        <v>105</v>
      </c>
      <c r="E46" s="157"/>
      <c r="F46" s="157"/>
      <c r="G46" s="106" t="s">
        <v>100</v>
      </c>
    </row>
    <row r="47" spans="2:7" ht="12.75" customHeight="1">
      <c r="B47" s="174" t="s">
        <v>121</v>
      </c>
      <c r="C47" s="90" t="s">
        <v>75</v>
      </c>
      <c r="D47" s="151" t="s">
        <v>124</v>
      </c>
      <c r="E47" s="152"/>
      <c r="F47" s="152"/>
      <c r="G47" s="79" t="s">
        <v>100</v>
      </c>
    </row>
    <row r="48" spans="2:7" ht="12.75" customHeight="1" thickBot="1">
      <c r="B48" s="175"/>
      <c r="C48" s="91" t="s">
        <v>76</v>
      </c>
      <c r="D48" s="158" t="s">
        <v>106</v>
      </c>
      <c r="E48" s="180"/>
      <c r="F48" s="180"/>
      <c r="G48" s="80" t="s">
        <v>100</v>
      </c>
    </row>
  </sheetData>
  <mergeCells count="41">
    <mergeCell ref="B37:B38"/>
    <mergeCell ref="B39:B42"/>
    <mergeCell ref="B34:B36"/>
    <mergeCell ref="B43:B44"/>
    <mergeCell ref="B45:B46"/>
    <mergeCell ref="B47:B48"/>
    <mergeCell ref="B31:B33"/>
    <mergeCell ref="B15:B16"/>
    <mergeCell ref="B17:B20"/>
    <mergeCell ref="B3:G3"/>
    <mergeCell ref="D33:F33"/>
    <mergeCell ref="D32:F32"/>
    <mergeCell ref="D31:F31"/>
    <mergeCell ref="D48:F48"/>
    <mergeCell ref="D47:F47"/>
    <mergeCell ref="D44:F44"/>
    <mergeCell ref="D43:F43"/>
    <mergeCell ref="D35:F35"/>
    <mergeCell ref="D34:F34"/>
    <mergeCell ref="D45:F45"/>
    <mergeCell ref="D36:F36"/>
    <mergeCell ref="B2:G2"/>
    <mergeCell ref="B29:B30"/>
    <mergeCell ref="B9:B11"/>
    <mergeCell ref="B7:B8"/>
    <mergeCell ref="B12:B14"/>
    <mergeCell ref="B21:B22"/>
    <mergeCell ref="B23:B24"/>
    <mergeCell ref="B25:B26"/>
    <mergeCell ref="D30:F30"/>
    <mergeCell ref="D5:E5"/>
    <mergeCell ref="F5:G5"/>
    <mergeCell ref="D38:F38"/>
    <mergeCell ref="D37:F37"/>
    <mergeCell ref="D29:F29"/>
    <mergeCell ref="D28:G28"/>
    <mergeCell ref="D46:F46"/>
    <mergeCell ref="D42:F42"/>
    <mergeCell ref="D41:F41"/>
    <mergeCell ref="D40:F40"/>
    <mergeCell ref="D39:F39"/>
  </mergeCells>
  <pageMargins left="0.23622047244094491" right="0.23622047244094491" top="0.74803149606299213" bottom="0.74803149606299213" header="0.31496062992125984" footer="0.31496062992125984"/>
  <pageSetup paperSize="9" scale="95" orientation="portrait" r:id="rId1"/>
  <headerFooter>
    <oddHeader xml:space="preserve">&amp;L&amp;"Arial,Obyčejné"&amp;10&amp;K01+047PŘÍLOHA č. 8 Zadávací dokumentace   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J69"/>
  <sheetViews>
    <sheetView zoomScaleNormal="100" workbookViewId="0">
      <selection activeCell="B3" sqref="B3:J3"/>
    </sheetView>
  </sheetViews>
  <sheetFormatPr defaultRowHeight="11.25"/>
  <cols>
    <col min="1" max="1" width="1" style="45" customWidth="1"/>
    <col min="2" max="2" width="8.7109375" style="45" customWidth="1"/>
    <col min="3" max="3" width="39" style="45" customWidth="1"/>
    <col min="4" max="5" width="13.7109375" style="45" customWidth="1"/>
    <col min="6" max="6" width="11.140625" style="45" customWidth="1"/>
    <col min="7" max="8" width="13.7109375" style="45" customWidth="1"/>
    <col min="9" max="10" width="16.42578125" style="45" customWidth="1"/>
    <col min="11" max="11" width="13.7109375" style="45" customWidth="1"/>
    <col min="12" max="12" width="15.42578125" style="45" bestFit="1" customWidth="1"/>
    <col min="13" max="16384" width="9.140625" style="45"/>
  </cols>
  <sheetData>
    <row r="1" spans="2:10" ht="5.25" customHeight="1">
      <c r="C1" s="46"/>
    </row>
    <row r="2" spans="2:10" ht="18" customHeight="1" thickBot="1">
      <c r="B2" s="137" t="s">
        <v>127</v>
      </c>
      <c r="C2" s="137"/>
      <c r="D2" s="137"/>
      <c r="E2" s="137"/>
      <c r="F2" s="137"/>
      <c r="G2" s="137"/>
      <c r="H2" s="137"/>
      <c r="I2" s="137"/>
      <c r="J2" s="137"/>
    </row>
    <row r="3" spans="2:10" ht="18" customHeight="1" thickBot="1">
      <c r="B3" s="141" t="s">
        <v>65</v>
      </c>
      <c r="C3" s="142"/>
      <c r="D3" s="142"/>
      <c r="E3" s="142"/>
      <c r="F3" s="142"/>
      <c r="G3" s="142"/>
      <c r="H3" s="142"/>
      <c r="I3" s="142"/>
      <c r="J3" s="143"/>
    </row>
    <row r="4" spans="2:10" ht="6" customHeight="1"/>
    <row r="5" spans="2:10" ht="18" customHeight="1">
      <c r="B5" s="197" t="s">
        <v>63</v>
      </c>
      <c r="C5" s="197"/>
      <c r="D5" s="197"/>
      <c r="E5" s="197"/>
      <c r="F5" s="197"/>
      <c r="G5" s="197"/>
      <c r="H5" s="197"/>
      <c r="I5" s="197"/>
      <c r="J5" s="197"/>
    </row>
    <row r="6" spans="2:10" ht="6" customHeight="1" thickBot="1"/>
    <row r="7" spans="2:10" ht="15" customHeight="1" thickBot="1">
      <c r="B7" s="189" t="s">
        <v>116</v>
      </c>
      <c r="C7" s="190"/>
      <c r="D7" s="190"/>
      <c r="E7" s="190"/>
      <c r="F7" s="190"/>
      <c r="G7" s="190"/>
      <c r="H7" s="190"/>
      <c r="I7" s="190"/>
      <c r="J7" s="191"/>
    </row>
    <row r="8" spans="2:10" ht="45.75" customHeight="1" thickBot="1">
      <c r="B8" s="192" t="s">
        <v>50</v>
      </c>
      <c r="C8" s="193"/>
      <c r="D8" s="78" t="s">
        <v>48</v>
      </c>
      <c r="E8" s="42" t="s">
        <v>49</v>
      </c>
      <c r="F8" s="42" t="s">
        <v>47</v>
      </c>
      <c r="G8" s="42" t="s">
        <v>54</v>
      </c>
      <c r="H8" s="41" t="s">
        <v>55</v>
      </c>
      <c r="I8" s="44" t="s">
        <v>52</v>
      </c>
      <c r="J8" s="44" t="s">
        <v>53</v>
      </c>
    </row>
    <row r="9" spans="2:10" ht="15" customHeight="1">
      <c r="B9" s="134" t="s">
        <v>51</v>
      </c>
      <c r="C9" s="47" t="s">
        <v>38</v>
      </c>
      <c r="D9" s="48">
        <v>0</v>
      </c>
      <c r="E9" s="49">
        <f>D9*1.21</f>
        <v>0</v>
      </c>
      <c r="F9" s="50">
        <v>200</v>
      </c>
      <c r="G9" s="49">
        <f>D9*F9</f>
        <v>0</v>
      </c>
      <c r="H9" s="51">
        <f>E9*F9</f>
        <v>0</v>
      </c>
      <c r="I9" s="194">
        <f>SUM(G9:G13)</f>
        <v>0</v>
      </c>
      <c r="J9" s="194">
        <f>SUM(H9:H13)</f>
        <v>0</v>
      </c>
    </row>
    <row r="10" spans="2:10" ht="15" customHeight="1">
      <c r="B10" s="135"/>
      <c r="C10" s="52" t="s">
        <v>39</v>
      </c>
      <c r="D10" s="53">
        <v>0</v>
      </c>
      <c r="E10" s="54">
        <f t="shared" ref="E10:E13" si="0">D10*1.21</f>
        <v>0</v>
      </c>
      <c r="F10" s="55">
        <v>0</v>
      </c>
      <c r="G10" s="54">
        <f t="shared" ref="G10:G13" si="1">D10*F10</f>
        <v>0</v>
      </c>
      <c r="H10" s="56">
        <f t="shared" ref="H10:H13" si="2">E10*F10</f>
        <v>0</v>
      </c>
      <c r="I10" s="195"/>
      <c r="J10" s="195"/>
    </row>
    <row r="11" spans="2:10" ht="15" customHeight="1">
      <c r="B11" s="135"/>
      <c r="C11" s="52" t="s">
        <v>40</v>
      </c>
      <c r="D11" s="53">
        <v>0</v>
      </c>
      <c r="E11" s="54">
        <f t="shared" si="0"/>
        <v>0</v>
      </c>
      <c r="F11" s="55">
        <v>33520</v>
      </c>
      <c r="G11" s="54">
        <f t="shared" si="1"/>
        <v>0</v>
      </c>
      <c r="H11" s="56">
        <f t="shared" si="2"/>
        <v>0</v>
      </c>
      <c r="I11" s="195"/>
      <c r="J11" s="195"/>
    </row>
    <row r="12" spans="2:10" ht="15" customHeight="1">
      <c r="B12" s="135"/>
      <c r="C12" s="52" t="s">
        <v>41</v>
      </c>
      <c r="D12" s="53">
        <v>0</v>
      </c>
      <c r="E12" s="54">
        <f t="shared" si="0"/>
        <v>0</v>
      </c>
      <c r="F12" s="55">
        <v>0</v>
      </c>
      <c r="G12" s="54">
        <f t="shared" si="1"/>
        <v>0</v>
      </c>
      <c r="H12" s="56">
        <f t="shared" si="2"/>
        <v>0</v>
      </c>
      <c r="I12" s="195"/>
      <c r="J12" s="195"/>
    </row>
    <row r="13" spans="2:10" ht="15" customHeight="1" thickBot="1">
      <c r="B13" s="136"/>
      <c r="C13" s="57" t="s">
        <v>42</v>
      </c>
      <c r="D13" s="58">
        <v>0</v>
      </c>
      <c r="E13" s="59">
        <f t="shared" si="0"/>
        <v>0</v>
      </c>
      <c r="F13" s="60">
        <v>80</v>
      </c>
      <c r="G13" s="59">
        <f t="shared" si="1"/>
        <v>0</v>
      </c>
      <c r="H13" s="61">
        <f t="shared" si="2"/>
        <v>0</v>
      </c>
      <c r="I13" s="196"/>
      <c r="J13" s="196"/>
    </row>
    <row r="14" spans="2:10" ht="5.25" customHeight="1" thickBot="1">
      <c r="G14" s="62"/>
    </row>
    <row r="15" spans="2:10" ht="15" customHeight="1" thickBot="1">
      <c r="B15" s="189" t="s">
        <v>117</v>
      </c>
      <c r="C15" s="190"/>
      <c r="D15" s="190"/>
      <c r="E15" s="190"/>
      <c r="F15" s="190"/>
      <c r="G15" s="190"/>
      <c r="H15" s="190"/>
      <c r="I15" s="190"/>
      <c r="J15" s="191"/>
    </row>
    <row r="16" spans="2:10" ht="45.75" customHeight="1" thickBot="1">
      <c r="B16" s="192" t="s">
        <v>50</v>
      </c>
      <c r="C16" s="193"/>
      <c r="D16" s="43" t="s">
        <v>48</v>
      </c>
      <c r="E16" s="42" t="s">
        <v>49</v>
      </c>
      <c r="F16" s="42" t="s">
        <v>47</v>
      </c>
      <c r="G16" s="42" t="s">
        <v>54</v>
      </c>
      <c r="H16" s="41" t="s">
        <v>55</v>
      </c>
      <c r="I16" s="44" t="s">
        <v>52</v>
      </c>
      <c r="J16" s="44" t="s">
        <v>53</v>
      </c>
    </row>
    <row r="17" spans="2:10" ht="15" customHeight="1">
      <c r="B17" s="134" t="s">
        <v>51</v>
      </c>
      <c r="C17" s="47" t="s">
        <v>38</v>
      </c>
      <c r="D17" s="48">
        <v>0</v>
      </c>
      <c r="E17" s="49">
        <f>D17*1.21</f>
        <v>0</v>
      </c>
      <c r="F17" s="50">
        <v>120</v>
      </c>
      <c r="G17" s="49">
        <f>D17*F17</f>
        <v>0</v>
      </c>
      <c r="H17" s="51">
        <f>E17*F17</f>
        <v>0</v>
      </c>
      <c r="I17" s="194">
        <f>SUM(G17:G21)</f>
        <v>0</v>
      </c>
      <c r="J17" s="194">
        <f>SUM(H17:H21)</f>
        <v>0</v>
      </c>
    </row>
    <row r="18" spans="2:10" ht="15" customHeight="1">
      <c r="B18" s="135"/>
      <c r="C18" s="52" t="s">
        <v>39</v>
      </c>
      <c r="D18" s="53">
        <v>0</v>
      </c>
      <c r="E18" s="54">
        <f t="shared" ref="E18:E21" si="3">D18*1.21</f>
        <v>0</v>
      </c>
      <c r="F18" s="55">
        <v>0</v>
      </c>
      <c r="G18" s="54">
        <f t="shared" ref="G18:G21" si="4">D18*F18</f>
        <v>0</v>
      </c>
      <c r="H18" s="56">
        <f t="shared" ref="H18:H21" si="5">E18*F18</f>
        <v>0</v>
      </c>
      <c r="I18" s="195"/>
      <c r="J18" s="195"/>
    </row>
    <row r="19" spans="2:10" ht="15" customHeight="1">
      <c r="B19" s="135"/>
      <c r="C19" s="52" t="s">
        <v>40</v>
      </c>
      <c r="D19" s="53">
        <v>0</v>
      </c>
      <c r="E19" s="54">
        <f t="shared" si="3"/>
        <v>0</v>
      </c>
      <c r="F19" s="55">
        <v>4696</v>
      </c>
      <c r="G19" s="54">
        <f t="shared" si="4"/>
        <v>0</v>
      </c>
      <c r="H19" s="56">
        <f t="shared" si="5"/>
        <v>0</v>
      </c>
      <c r="I19" s="195"/>
      <c r="J19" s="195"/>
    </row>
    <row r="20" spans="2:10" ht="15" customHeight="1">
      <c r="B20" s="135"/>
      <c r="C20" s="52" t="s">
        <v>41</v>
      </c>
      <c r="D20" s="53">
        <v>0</v>
      </c>
      <c r="E20" s="54">
        <f t="shared" si="3"/>
        <v>0</v>
      </c>
      <c r="F20" s="55">
        <v>0</v>
      </c>
      <c r="G20" s="54">
        <f t="shared" si="4"/>
        <v>0</v>
      </c>
      <c r="H20" s="56">
        <f t="shared" si="5"/>
        <v>0</v>
      </c>
      <c r="I20" s="195"/>
      <c r="J20" s="195"/>
    </row>
    <row r="21" spans="2:10" ht="15" customHeight="1" thickBot="1">
      <c r="B21" s="136"/>
      <c r="C21" s="57" t="s">
        <v>42</v>
      </c>
      <c r="D21" s="58">
        <v>0</v>
      </c>
      <c r="E21" s="59">
        <f t="shared" si="3"/>
        <v>0</v>
      </c>
      <c r="F21" s="60">
        <v>76</v>
      </c>
      <c r="G21" s="59">
        <f t="shared" si="4"/>
        <v>0</v>
      </c>
      <c r="H21" s="61">
        <f t="shared" si="5"/>
        <v>0</v>
      </c>
      <c r="I21" s="196"/>
      <c r="J21" s="196"/>
    </row>
    <row r="22" spans="2:10" ht="5.25" customHeight="1" thickBot="1"/>
    <row r="23" spans="2:10" ht="15" customHeight="1" thickBot="1">
      <c r="B23" s="189" t="s">
        <v>118</v>
      </c>
      <c r="C23" s="190"/>
      <c r="D23" s="190"/>
      <c r="E23" s="190"/>
      <c r="F23" s="190"/>
      <c r="G23" s="190"/>
      <c r="H23" s="190"/>
      <c r="I23" s="190"/>
      <c r="J23" s="191"/>
    </row>
    <row r="24" spans="2:10" ht="45.75" customHeight="1" thickBot="1">
      <c r="B24" s="192" t="s">
        <v>50</v>
      </c>
      <c r="C24" s="193"/>
      <c r="D24" s="43" t="s">
        <v>48</v>
      </c>
      <c r="E24" s="42" t="s">
        <v>49</v>
      </c>
      <c r="F24" s="42" t="s">
        <v>47</v>
      </c>
      <c r="G24" s="42" t="s">
        <v>54</v>
      </c>
      <c r="H24" s="41" t="s">
        <v>55</v>
      </c>
      <c r="I24" s="44" t="s">
        <v>52</v>
      </c>
      <c r="J24" s="44" t="s">
        <v>53</v>
      </c>
    </row>
    <row r="25" spans="2:10" ht="15" customHeight="1">
      <c r="B25" s="134" t="s">
        <v>51</v>
      </c>
      <c r="C25" s="47" t="s">
        <v>38</v>
      </c>
      <c r="D25" s="48">
        <v>0</v>
      </c>
      <c r="E25" s="49">
        <f>D25*1.21</f>
        <v>0</v>
      </c>
      <c r="F25" s="50">
        <v>100</v>
      </c>
      <c r="G25" s="49">
        <f>D25*F25</f>
        <v>0</v>
      </c>
      <c r="H25" s="51">
        <f>E25*F25</f>
        <v>0</v>
      </c>
      <c r="I25" s="194">
        <f>SUM(G25:G29)</f>
        <v>0</v>
      </c>
      <c r="J25" s="194">
        <f>SUM(H25:H29)</f>
        <v>0</v>
      </c>
    </row>
    <row r="26" spans="2:10" ht="15" customHeight="1">
      <c r="B26" s="135"/>
      <c r="C26" s="52" t="s">
        <v>39</v>
      </c>
      <c r="D26" s="53">
        <v>0</v>
      </c>
      <c r="E26" s="54">
        <f t="shared" ref="E26:E29" si="6">D26*1.21</f>
        <v>0</v>
      </c>
      <c r="F26" s="55">
        <v>0</v>
      </c>
      <c r="G26" s="54">
        <f t="shared" ref="G26:G29" si="7">D26*F26</f>
        <v>0</v>
      </c>
      <c r="H26" s="56">
        <f t="shared" ref="H26:H29" si="8">E26*F26</f>
        <v>0</v>
      </c>
      <c r="I26" s="195"/>
      <c r="J26" s="195"/>
    </row>
    <row r="27" spans="2:10" ht="15" customHeight="1">
      <c r="B27" s="135"/>
      <c r="C27" s="52" t="s">
        <v>40</v>
      </c>
      <c r="D27" s="53">
        <v>0</v>
      </c>
      <c r="E27" s="54">
        <f t="shared" si="6"/>
        <v>0</v>
      </c>
      <c r="F27" s="55">
        <v>4280</v>
      </c>
      <c r="G27" s="54">
        <f t="shared" si="7"/>
        <v>0</v>
      </c>
      <c r="H27" s="56">
        <f t="shared" si="8"/>
        <v>0</v>
      </c>
      <c r="I27" s="195"/>
      <c r="J27" s="195"/>
    </row>
    <row r="28" spans="2:10" ht="15" customHeight="1">
      <c r="B28" s="135"/>
      <c r="C28" s="52" t="s">
        <v>41</v>
      </c>
      <c r="D28" s="53">
        <v>0</v>
      </c>
      <c r="E28" s="54">
        <f t="shared" si="6"/>
        <v>0</v>
      </c>
      <c r="F28" s="55">
        <v>0</v>
      </c>
      <c r="G28" s="54">
        <f t="shared" si="7"/>
        <v>0</v>
      </c>
      <c r="H28" s="56">
        <f t="shared" si="8"/>
        <v>0</v>
      </c>
      <c r="I28" s="195"/>
      <c r="J28" s="195"/>
    </row>
    <row r="29" spans="2:10" ht="15" customHeight="1" thickBot="1">
      <c r="B29" s="136"/>
      <c r="C29" s="57" t="s">
        <v>42</v>
      </c>
      <c r="D29" s="58">
        <v>0</v>
      </c>
      <c r="E29" s="59">
        <f t="shared" si="6"/>
        <v>0</v>
      </c>
      <c r="F29" s="60">
        <v>60</v>
      </c>
      <c r="G29" s="59">
        <f t="shared" si="7"/>
        <v>0</v>
      </c>
      <c r="H29" s="61">
        <f t="shared" si="8"/>
        <v>0</v>
      </c>
      <c r="I29" s="196"/>
      <c r="J29" s="196"/>
    </row>
    <row r="30" spans="2:10" ht="5.25" customHeight="1" thickBot="1"/>
    <row r="31" spans="2:10" ht="15" customHeight="1" thickBot="1">
      <c r="B31" s="189" t="s">
        <v>122</v>
      </c>
      <c r="C31" s="190"/>
      <c r="D31" s="190"/>
      <c r="E31" s="190"/>
      <c r="F31" s="190"/>
      <c r="G31" s="190"/>
      <c r="H31" s="190"/>
      <c r="I31" s="190"/>
      <c r="J31" s="191"/>
    </row>
    <row r="32" spans="2:10" ht="45.75" customHeight="1" thickBot="1">
      <c r="B32" s="192" t="s">
        <v>50</v>
      </c>
      <c r="C32" s="193"/>
      <c r="D32" s="43" t="s">
        <v>48</v>
      </c>
      <c r="E32" s="42" t="s">
        <v>49</v>
      </c>
      <c r="F32" s="42" t="s">
        <v>47</v>
      </c>
      <c r="G32" s="42" t="s">
        <v>54</v>
      </c>
      <c r="H32" s="41" t="s">
        <v>55</v>
      </c>
      <c r="I32" s="44" t="s">
        <v>52</v>
      </c>
      <c r="J32" s="44" t="s">
        <v>53</v>
      </c>
    </row>
    <row r="33" spans="2:10" ht="15" customHeight="1">
      <c r="B33" s="134" t="s">
        <v>51</v>
      </c>
      <c r="C33" s="47" t="s">
        <v>38</v>
      </c>
      <c r="D33" s="48">
        <v>0</v>
      </c>
      <c r="E33" s="49">
        <f>D33*1.21</f>
        <v>0</v>
      </c>
      <c r="F33" s="50">
        <v>80</v>
      </c>
      <c r="G33" s="49">
        <f>D33*F33</f>
        <v>0</v>
      </c>
      <c r="H33" s="51">
        <f>E33*F33</f>
        <v>0</v>
      </c>
      <c r="I33" s="194">
        <f>SUM(G33:G37)</f>
        <v>0</v>
      </c>
      <c r="J33" s="194">
        <f>SUM(H33:H37)</f>
        <v>0</v>
      </c>
    </row>
    <row r="34" spans="2:10" ht="15" customHeight="1">
      <c r="B34" s="135"/>
      <c r="C34" s="52" t="s">
        <v>39</v>
      </c>
      <c r="D34" s="53">
        <v>0</v>
      </c>
      <c r="E34" s="54">
        <f t="shared" ref="E34:E37" si="9">D34*1.21</f>
        <v>0</v>
      </c>
      <c r="F34" s="55">
        <v>0</v>
      </c>
      <c r="G34" s="54">
        <f t="shared" ref="G34:G37" si="10">D34*F34</f>
        <v>0</v>
      </c>
      <c r="H34" s="56">
        <f t="shared" ref="H34:H37" si="11">E34*F34</f>
        <v>0</v>
      </c>
      <c r="I34" s="195"/>
      <c r="J34" s="195"/>
    </row>
    <row r="35" spans="2:10" ht="15" customHeight="1">
      <c r="B35" s="135"/>
      <c r="C35" s="52" t="s">
        <v>40</v>
      </c>
      <c r="D35" s="53">
        <v>0</v>
      </c>
      <c r="E35" s="54">
        <f t="shared" si="9"/>
        <v>0</v>
      </c>
      <c r="F35" s="55">
        <v>5780</v>
      </c>
      <c r="G35" s="54">
        <f t="shared" si="10"/>
        <v>0</v>
      </c>
      <c r="H35" s="56">
        <f t="shared" si="11"/>
        <v>0</v>
      </c>
      <c r="I35" s="195"/>
      <c r="J35" s="195"/>
    </row>
    <row r="36" spans="2:10" ht="15" customHeight="1">
      <c r="B36" s="135"/>
      <c r="C36" s="52" t="s">
        <v>41</v>
      </c>
      <c r="D36" s="53">
        <v>0</v>
      </c>
      <c r="E36" s="54">
        <f t="shared" si="9"/>
        <v>0</v>
      </c>
      <c r="F36" s="55">
        <v>0</v>
      </c>
      <c r="G36" s="54">
        <f t="shared" si="10"/>
        <v>0</v>
      </c>
      <c r="H36" s="56">
        <f t="shared" si="11"/>
        <v>0</v>
      </c>
      <c r="I36" s="195"/>
      <c r="J36" s="195"/>
    </row>
    <row r="37" spans="2:10" ht="15" customHeight="1" thickBot="1">
      <c r="B37" s="136"/>
      <c r="C37" s="57" t="s">
        <v>42</v>
      </c>
      <c r="D37" s="58">
        <v>0</v>
      </c>
      <c r="E37" s="59">
        <f t="shared" si="9"/>
        <v>0</v>
      </c>
      <c r="F37" s="60">
        <v>64</v>
      </c>
      <c r="G37" s="59">
        <f t="shared" si="10"/>
        <v>0</v>
      </c>
      <c r="H37" s="61">
        <f t="shared" si="11"/>
        <v>0</v>
      </c>
      <c r="I37" s="196"/>
      <c r="J37" s="196"/>
    </row>
    <row r="38" spans="2:10" ht="5.25" customHeight="1" thickBot="1"/>
    <row r="39" spans="2:10" ht="15" customHeight="1" thickBot="1">
      <c r="B39" s="189" t="s">
        <v>123</v>
      </c>
      <c r="C39" s="190"/>
      <c r="D39" s="190"/>
      <c r="E39" s="190"/>
      <c r="F39" s="190"/>
      <c r="G39" s="190"/>
      <c r="H39" s="190"/>
      <c r="I39" s="190"/>
      <c r="J39" s="191"/>
    </row>
    <row r="40" spans="2:10" ht="45.75" customHeight="1" thickBot="1">
      <c r="B40" s="192" t="s">
        <v>50</v>
      </c>
      <c r="C40" s="193"/>
      <c r="D40" s="43" t="s">
        <v>48</v>
      </c>
      <c r="E40" s="42" t="s">
        <v>49</v>
      </c>
      <c r="F40" s="42" t="s">
        <v>47</v>
      </c>
      <c r="G40" s="42" t="s">
        <v>54</v>
      </c>
      <c r="H40" s="41" t="s">
        <v>55</v>
      </c>
      <c r="I40" s="44" t="s">
        <v>52</v>
      </c>
      <c r="J40" s="44" t="s">
        <v>53</v>
      </c>
    </row>
    <row r="41" spans="2:10" ht="15" customHeight="1">
      <c r="B41" s="134" t="s">
        <v>51</v>
      </c>
      <c r="C41" s="47" t="s">
        <v>38</v>
      </c>
      <c r="D41" s="48">
        <v>0</v>
      </c>
      <c r="E41" s="49">
        <f>D41*1.21</f>
        <v>0</v>
      </c>
      <c r="F41" s="50">
        <v>200</v>
      </c>
      <c r="G41" s="49">
        <f>D41*F41</f>
        <v>0</v>
      </c>
      <c r="H41" s="51">
        <f>E41*F41</f>
        <v>0</v>
      </c>
      <c r="I41" s="194">
        <f>SUM(G41:G45)</f>
        <v>0</v>
      </c>
      <c r="J41" s="194">
        <f>SUM(H41:H45)</f>
        <v>0</v>
      </c>
    </row>
    <row r="42" spans="2:10" ht="15" customHeight="1">
      <c r="B42" s="135"/>
      <c r="C42" s="52" t="s">
        <v>39</v>
      </c>
      <c r="D42" s="53">
        <v>0</v>
      </c>
      <c r="E42" s="54">
        <f t="shared" ref="E42:E45" si="12">D42*1.21</f>
        <v>0</v>
      </c>
      <c r="F42" s="55">
        <v>0</v>
      </c>
      <c r="G42" s="54">
        <f t="shared" ref="G42:G45" si="13">D42*F42</f>
        <v>0</v>
      </c>
      <c r="H42" s="56">
        <f t="shared" ref="H42:H45" si="14">E42*F42</f>
        <v>0</v>
      </c>
      <c r="I42" s="195"/>
      <c r="J42" s="195"/>
    </row>
    <row r="43" spans="2:10" ht="15" customHeight="1">
      <c r="B43" s="135"/>
      <c r="C43" s="52" t="s">
        <v>40</v>
      </c>
      <c r="D43" s="53">
        <v>0</v>
      </c>
      <c r="E43" s="54">
        <f t="shared" si="12"/>
        <v>0</v>
      </c>
      <c r="F43" s="55">
        <v>24052</v>
      </c>
      <c r="G43" s="54">
        <f t="shared" si="13"/>
        <v>0</v>
      </c>
      <c r="H43" s="56">
        <f t="shared" si="14"/>
        <v>0</v>
      </c>
      <c r="I43" s="195"/>
      <c r="J43" s="195"/>
    </row>
    <row r="44" spans="2:10" ht="15" customHeight="1">
      <c r="B44" s="135"/>
      <c r="C44" s="52" t="s">
        <v>41</v>
      </c>
      <c r="D44" s="53">
        <v>0</v>
      </c>
      <c r="E44" s="54">
        <f t="shared" si="12"/>
        <v>0</v>
      </c>
      <c r="F44" s="55">
        <v>0</v>
      </c>
      <c r="G44" s="54">
        <f t="shared" si="13"/>
        <v>0</v>
      </c>
      <c r="H44" s="56">
        <f t="shared" si="14"/>
        <v>0</v>
      </c>
      <c r="I44" s="195"/>
      <c r="J44" s="195"/>
    </row>
    <row r="45" spans="2:10" ht="15" customHeight="1" thickBot="1">
      <c r="B45" s="136"/>
      <c r="C45" s="57" t="s">
        <v>42</v>
      </c>
      <c r="D45" s="58">
        <v>0</v>
      </c>
      <c r="E45" s="59">
        <f t="shared" si="12"/>
        <v>0</v>
      </c>
      <c r="F45" s="60">
        <v>80</v>
      </c>
      <c r="G45" s="59">
        <f t="shared" si="13"/>
        <v>0</v>
      </c>
      <c r="H45" s="61">
        <f t="shared" si="14"/>
        <v>0</v>
      </c>
      <c r="I45" s="196"/>
      <c r="J45" s="196"/>
    </row>
    <row r="46" spans="2:10" ht="5.25" customHeight="1" thickBot="1"/>
    <row r="47" spans="2:10" ht="15" customHeight="1" thickBot="1">
      <c r="B47" s="189" t="s">
        <v>119</v>
      </c>
      <c r="C47" s="190"/>
      <c r="D47" s="190"/>
      <c r="E47" s="190"/>
      <c r="F47" s="190"/>
      <c r="G47" s="190"/>
      <c r="H47" s="190"/>
      <c r="I47" s="190"/>
      <c r="J47" s="191"/>
    </row>
    <row r="48" spans="2:10" ht="45.75" customHeight="1" thickBot="1">
      <c r="B48" s="192" t="s">
        <v>50</v>
      </c>
      <c r="C48" s="193"/>
      <c r="D48" s="43" t="s">
        <v>48</v>
      </c>
      <c r="E48" s="42" t="s">
        <v>49</v>
      </c>
      <c r="F48" s="42" t="s">
        <v>47</v>
      </c>
      <c r="G48" s="42" t="s">
        <v>54</v>
      </c>
      <c r="H48" s="41" t="s">
        <v>55</v>
      </c>
      <c r="I48" s="44" t="s">
        <v>52</v>
      </c>
      <c r="J48" s="44" t="s">
        <v>53</v>
      </c>
    </row>
    <row r="49" spans="2:10" ht="15" customHeight="1">
      <c r="B49" s="134" t="s">
        <v>51</v>
      </c>
      <c r="C49" s="47" t="s">
        <v>38</v>
      </c>
      <c r="D49" s="48">
        <v>0</v>
      </c>
      <c r="E49" s="49">
        <f>D49*1.21</f>
        <v>0</v>
      </c>
      <c r="F49" s="50">
        <v>160</v>
      </c>
      <c r="G49" s="49">
        <f>D49*F49</f>
        <v>0</v>
      </c>
      <c r="H49" s="51">
        <f>E49*F49</f>
        <v>0</v>
      </c>
      <c r="I49" s="194">
        <f>SUM(G49:G53)</f>
        <v>0</v>
      </c>
      <c r="J49" s="194">
        <f>SUM(H49:H53)</f>
        <v>0</v>
      </c>
    </row>
    <row r="50" spans="2:10" ht="15" customHeight="1">
      <c r="B50" s="135"/>
      <c r="C50" s="52" t="s">
        <v>39</v>
      </c>
      <c r="D50" s="53">
        <v>0</v>
      </c>
      <c r="E50" s="54">
        <f t="shared" ref="E50:E53" si="15">D50*1.21</f>
        <v>0</v>
      </c>
      <c r="F50" s="55">
        <v>0</v>
      </c>
      <c r="G50" s="54">
        <f t="shared" ref="G50:G53" si="16">D50*F50</f>
        <v>0</v>
      </c>
      <c r="H50" s="56">
        <f t="shared" ref="H50:H53" si="17">E50*F50</f>
        <v>0</v>
      </c>
      <c r="I50" s="195"/>
      <c r="J50" s="195"/>
    </row>
    <row r="51" spans="2:10" ht="15" customHeight="1">
      <c r="B51" s="135"/>
      <c r="C51" s="52" t="s">
        <v>40</v>
      </c>
      <c r="D51" s="53">
        <v>0</v>
      </c>
      <c r="E51" s="54">
        <f t="shared" si="15"/>
        <v>0</v>
      </c>
      <c r="F51" s="55">
        <v>12632</v>
      </c>
      <c r="G51" s="54">
        <f t="shared" si="16"/>
        <v>0</v>
      </c>
      <c r="H51" s="56">
        <f t="shared" si="17"/>
        <v>0</v>
      </c>
      <c r="I51" s="195"/>
      <c r="J51" s="195"/>
    </row>
    <row r="52" spans="2:10" ht="15" customHeight="1">
      <c r="B52" s="135"/>
      <c r="C52" s="52" t="s">
        <v>41</v>
      </c>
      <c r="D52" s="53">
        <v>0</v>
      </c>
      <c r="E52" s="54">
        <f t="shared" si="15"/>
        <v>0</v>
      </c>
      <c r="F52" s="55">
        <v>0</v>
      </c>
      <c r="G52" s="54">
        <f t="shared" si="16"/>
        <v>0</v>
      </c>
      <c r="H52" s="56">
        <f t="shared" si="17"/>
        <v>0</v>
      </c>
      <c r="I52" s="195"/>
      <c r="J52" s="195"/>
    </row>
    <row r="53" spans="2:10" ht="15" customHeight="1" thickBot="1">
      <c r="B53" s="136"/>
      <c r="C53" s="57" t="s">
        <v>42</v>
      </c>
      <c r="D53" s="58">
        <v>0</v>
      </c>
      <c r="E53" s="59">
        <f t="shared" si="15"/>
        <v>0</v>
      </c>
      <c r="F53" s="60">
        <v>80</v>
      </c>
      <c r="G53" s="59">
        <f t="shared" si="16"/>
        <v>0</v>
      </c>
      <c r="H53" s="61">
        <f t="shared" si="17"/>
        <v>0</v>
      </c>
      <c r="I53" s="196"/>
      <c r="J53" s="196"/>
    </row>
    <row r="54" spans="2:10" ht="5.25" customHeight="1" thickBot="1"/>
    <row r="55" spans="2:10" ht="15" customHeight="1" thickBot="1">
      <c r="B55" s="189" t="s">
        <v>120</v>
      </c>
      <c r="C55" s="190"/>
      <c r="D55" s="190"/>
      <c r="E55" s="190"/>
      <c r="F55" s="190"/>
      <c r="G55" s="190"/>
      <c r="H55" s="190"/>
      <c r="I55" s="190"/>
      <c r="J55" s="191"/>
    </row>
    <row r="56" spans="2:10" ht="45.75" customHeight="1" thickBot="1">
      <c r="B56" s="192" t="s">
        <v>50</v>
      </c>
      <c r="C56" s="193"/>
      <c r="D56" s="43" t="s">
        <v>48</v>
      </c>
      <c r="E56" s="42" t="s">
        <v>49</v>
      </c>
      <c r="F56" s="42" t="s">
        <v>47</v>
      </c>
      <c r="G56" s="42" t="s">
        <v>54</v>
      </c>
      <c r="H56" s="41" t="s">
        <v>55</v>
      </c>
      <c r="I56" s="44" t="s">
        <v>52</v>
      </c>
      <c r="J56" s="44" t="s">
        <v>53</v>
      </c>
    </row>
    <row r="57" spans="2:10" ht="15" customHeight="1">
      <c r="B57" s="134" t="s">
        <v>51</v>
      </c>
      <c r="C57" s="47" t="s">
        <v>38</v>
      </c>
      <c r="D57" s="48">
        <v>0</v>
      </c>
      <c r="E57" s="49">
        <f>D57*1.21</f>
        <v>0</v>
      </c>
      <c r="F57" s="50">
        <v>60</v>
      </c>
      <c r="G57" s="49">
        <f>D57*F57</f>
        <v>0</v>
      </c>
      <c r="H57" s="51">
        <f>E57*F57</f>
        <v>0</v>
      </c>
      <c r="I57" s="194">
        <f>SUM(G57:G61)</f>
        <v>0</v>
      </c>
      <c r="J57" s="194">
        <f>SUM(H57:H61)</f>
        <v>0</v>
      </c>
    </row>
    <row r="58" spans="2:10" ht="15" customHeight="1">
      <c r="B58" s="135"/>
      <c r="C58" s="52" t="s">
        <v>39</v>
      </c>
      <c r="D58" s="53">
        <v>0</v>
      </c>
      <c r="E58" s="54">
        <f t="shared" ref="E58:E61" si="18">D58*1.21</f>
        <v>0</v>
      </c>
      <c r="F58" s="55">
        <v>0</v>
      </c>
      <c r="G58" s="54">
        <f t="shared" ref="G58:G61" si="19">D58*F58</f>
        <v>0</v>
      </c>
      <c r="H58" s="56">
        <f t="shared" ref="H58:H61" si="20">E58*F58</f>
        <v>0</v>
      </c>
      <c r="I58" s="195"/>
      <c r="J58" s="195"/>
    </row>
    <row r="59" spans="2:10" ht="15" customHeight="1">
      <c r="B59" s="135"/>
      <c r="C59" s="52" t="s">
        <v>40</v>
      </c>
      <c r="D59" s="53">
        <v>0</v>
      </c>
      <c r="E59" s="54">
        <f t="shared" si="18"/>
        <v>0</v>
      </c>
      <c r="F59" s="55">
        <v>13640</v>
      </c>
      <c r="G59" s="54">
        <f t="shared" si="19"/>
        <v>0</v>
      </c>
      <c r="H59" s="56">
        <f t="shared" si="20"/>
        <v>0</v>
      </c>
      <c r="I59" s="195"/>
      <c r="J59" s="195"/>
    </row>
    <row r="60" spans="2:10" ht="15" customHeight="1">
      <c r="B60" s="135"/>
      <c r="C60" s="52" t="s">
        <v>41</v>
      </c>
      <c r="D60" s="53">
        <v>0</v>
      </c>
      <c r="E60" s="54">
        <f t="shared" si="18"/>
        <v>0</v>
      </c>
      <c r="F60" s="55">
        <v>0</v>
      </c>
      <c r="G60" s="54">
        <f t="shared" si="19"/>
        <v>0</v>
      </c>
      <c r="H60" s="56">
        <f t="shared" si="20"/>
        <v>0</v>
      </c>
      <c r="I60" s="195"/>
      <c r="J60" s="195"/>
    </row>
    <row r="61" spans="2:10" ht="15" customHeight="1" thickBot="1">
      <c r="B61" s="136"/>
      <c r="C61" s="57" t="s">
        <v>42</v>
      </c>
      <c r="D61" s="58">
        <v>0</v>
      </c>
      <c r="E61" s="59">
        <f t="shared" si="18"/>
        <v>0</v>
      </c>
      <c r="F61" s="60">
        <v>64</v>
      </c>
      <c r="G61" s="59">
        <f t="shared" si="19"/>
        <v>0</v>
      </c>
      <c r="H61" s="61">
        <f t="shared" si="20"/>
        <v>0</v>
      </c>
      <c r="I61" s="196"/>
      <c r="J61" s="196"/>
    </row>
    <row r="62" spans="2:10" ht="5.25" customHeight="1" thickBot="1"/>
    <row r="63" spans="2:10" ht="15" customHeight="1" thickBot="1">
      <c r="B63" s="189" t="s">
        <v>121</v>
      </c>
      <c r="C63" s="190"/>
      <c r="D63" s="190"/>
      <c r="E63" s="190"/>
      <c r="F63" s="190"/>
      <c r="G63" s="190"/>
      <c r="H63" s="190"/>
      <c r="I63" s="190"/>
      <c r="J63" s="191"/>
    </row>
    <row r="64" spans="2:10" ht="45.75" customHeight="1" thickBot="1">
      <c r="B64" s="192" t="s">
        <v>50</v>
      </c>
      <c r="C64" s="193"/>
      <c r="D64" s="43" t="s">
        <v>48</v>
      </c>
      <c r="E64" s="42" t="s">
        <v>49</v>
      </c>
      <c r="F64" s="42" t="s">
        <v>47</v>
      </c>
      <c r="G64" s="42" t="s">
        <v>54</v>
      </c>
      <c r="H64" s="41" t="s">
        <v>55</v>
      </c>
      <c r="I64" s="44" t="s">
        <v>52</v>
      </c>
      <c r="J64" s="44" t="s">
        <v>53</v>
      </c>
    </row>
    <row r="65" spans="2:10" ht="15" customHeight="1">
      <c r="B65" s="134" t="s">
        <v>51</v>
      </c>
      <c r="C65" s="47" t="s">
        <v>38</v>
      </c>
      <c r="D65" s="48">
        <v>0</v>
      </c>
      <c r="E65" s="49">
        <f>D65*1.21</f>
        <v>0</v>
      </c>
      <c r="F65" s="50">
        <v>60</v>
      </c>
      <c r="G65" s="49">
        <f>D65*F65</f>
        <v>0</v>
      </c>
      <c r="H65" s="51">
        <f>E65*F65</f>
        <v>0</v>
      </c>
      <c r="I65" s="194">
        <f>SUM(G65:G69)</f>
        <v>0</v>
      </c>
      <c r="J65" s="194">
        <f>SUM(H65:H69)</f>
        <v>0</v>
      </c>
    </row>
    <row r="66" spans="2:10" ht="15" customHeight="1">
      <c r="B66" s="135"/>
      <c r="C66" s="52" t="s">
        <v>39</v>
      </c>
      <c r="D66" s="53">
        <v>0</v>
      </c>
      <c r="E66" s="54">
        <f t="shared" ref="E66:E69" si="21">D66*1.21</f>
        <v>0</v>
      </c>
      <c r="F66" s="55">
        <v>0</v>
      </c>
      <c r="G66" s="54">
        <f t="shared" ref="G66:G69" si="22">D66*F66</f>
        <v>0</v>
      </c>
      <c r="H66" s="56">
        <f t="shared" ref="H66:H69" si="23">E66*F66</f>
        <v>0</v>
      </c>
      <c r="I66" s="195"/>
      <c r="J66" s="195"/>
    </row>
    <row r="67" spans="2:10" ht="15" customHeight="1">
      <c r="B67" s="135"/>
      <c r="C67" s="52" t="s">
        <v>40</v>
      </c>
      <c r="D67" s="53">
        <v>0</v>
      </c>
      <c r="E67" s="54">
        <f t="shared" si="21"/>
        <v>0</v>
      </c>
      <c r="F67" s="55">
        <v>13912</v>
      </c>
      <c r="G67" s="54">
        <f t="shared" si="22"/>
        <v>0</v>
      </c>
      <c r="H67" s="56">
        <f t="shared" si="23"/>
        <v>0</v>
      </c>
      <c r="I67" s="195"/>
      <c r="J67" s="195"/>
    </row>
    <row r="68" spans="2:10" ht="15" customHeight="1">
      <c r="B68" s="135"/>
      <c r="C68" s="52" t="s">
        <v>41</v>
      </c>
      <c r="D68" s="53">
        <v>0</v>
      </c>
      <c r="E68" s="54">
        <f t="shared" si="21"/>
        <v>0</v>
      </c>
      <c r="F68" s="55">
        <v>0</v>
      </c>
      <c r="G68" s="54">
        <f t="shared" si="22"/>
        <v>0</v>
      </c>
      <c r="H68" s="56">
        <f t="shared" si="23"/>
        <v>0</v>
      </c>
      <c r="I68" s="195"/>
      <c r="J68" s="195"/>
    </row>
    <row r="69" spans="2:10" ht="15" customHeight="1" thickBot="1">
      <c r="B69" s="136"/>
      <c r="C69" s="57" t="s">
        <v>42</v>
      </c>
      <c r="D69" s="58">
        <v>0</v>
      </c>
      <c r="E69" s="59">
        <f t="shared" si="21"/>
        <v>0</v>
      </c>
      <c r="F69" s="60">
        <v>60</v>
      </c>
      <c r="G69" s="59">
        <f t="shared" si="22"/>
        <v>0</v>
      </c>
      <c r="H69" s="61">
        <f t="shared" si="23"/>
        <v>0</v>
      </c>
      <c r="I69" s="196"/>
      <c r="J69" s="196"/>
    </row>
  </sheetData>
  <mergeCells count="43">
    <mergeCell ref="B63:J63"/>
    <mergeCell ref="B64:C64"/>
    <mergeCell ref="B65:B69"/>
    <mergeCell ref="I65:I69"/>
    <mergeCell ref="J65:J69"/>
    <mergeCell ref="B55:J55"/>
    <mergeCell ref="B56:C56"/>
    <mergeCell ref="B57:B61"/>
    <mergeCell ref="I57:I61"/>
    <mergeCell ref="J57:J61"/>
    <mergeCell ref="B47:J47"/>
    <mergeCell ref="B48:C48"/>
    <mergeCell ref="B49:B53"/>
    <mergeCell ref="I49:I53"/>
    <mergeCell ref="J49:J53"/>
    <mergeCell ref="B41:B45"/>
    <mergeCell ref="I41:I45"/>
    <mergeCell ref="J41:J45"/>
    <mergeCell ref="B24:C24"/>
    <mergeCell ref="B25:B29"/>
    <mergeCell ref="I25:I29"/>
    <mergeCell ref="J25:J29"/>
    <mergeCell ref="B31:J31"/>
    <mergeCell ref="B32:C32"/>
    <mergeCell ref="B33:B37"/>
    <mergeCell ref="I33:I37"/>
    <mergeCell ref="J33:J37"/>
    <mergeCell ref="B39:J39"/>
    <mergeCell ref="B40:C40"/>
    <mergeCell ref="B23:J23"/>
    <mergeCell ref="B8:C8"/>
    <mergeCell ref="B9:B13"/>
    <mergeCell ref="B7:J7"/>
    <mergeCell ref="B2:J2"/>
    <mergeCell ref="B3:J3"/>
    <mergeCell ref="J9:J13"/>
    <mergeCell ref="I9:I13"/>
    <mergeCell ref="B5:J5"/>
    <mergeCell ref="B15:J15"/>
    <mergeCell ref="B16:C16"/>
    <mergeCell ref="B17:B21"/>
    <mergeCell ref="I17:I21"/>
    <mergeCell ref="J17:J21"/>
  </mergeCells>
  <pageMargins left="0.23622047244094491" right="0.23622047244094491" top="0.55118110236220474" bottom="0.35433070866141736" header="0.31496062992125984" footer="0.31496062992125984"/>
  <pageSetup paperSize="9" scale="67" orientation="portrait" r:id="rId1"/>
  <headerFooter>
    <oddHeader xml:space="preserve">&amp;L&amp;"Arial,Obyčejné"&amp;10&amp;K01+048PŘÍLOHA č. 8 Zadávací dokumentace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Sortiment prádla</vt:lpstr>
      <vt:lpstr>Náklady manipulace</vt:lpstr>
      <vt:lpstr>Harmonogram svozů</vt:lpstr>
      <vt:lpstr>Nabídková cena</vt:lpstr>
      <vt:lpstr>'Harmonogram svozů'!Oblast_tisku</vt:lpstr>
      <vt:lpstr>'Nabídková cena'!Oblast_tisku</vt:lpstr>
      <vt:lpstr>'Sortiment prádla'!Oblast_tisku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Kodýtková Zdeňka</dc:creator>
  <cp:lastModifiedBy>Lucie Bouzková</cp:lastModifiedBy>
  <cp:lastPrinted>2013-06-04T05:59:57Z</cp:lastPrinted>
  <dcterms:created xsi:type="dcterms:W3CDTF">2012-08-03T09:55:04Z</dcterms:created>
  <dcterms:modified xsi:type="dcterms:W3CDTF">2013-10-02T15:26:19Z</dcterms:modified>
</cp:coreProperties>
</file>