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-120" yWindow="-120" windowWidth="29040" windowHeight="15720" tabRatio="766"/>
  </bookViews>
  <sheets>
    <sheet name="HN" sheetId="42" r:id="rId1"/>
    <sheet name="SN" sheetId="46" r:id="rId2"/>
    <sheet name="RN" sheetId="47" r:id="rId3"/>
    <sheet name="DN" sheetId="48" r:id="rId4"/>
    <sheet name="KN" sheetId="49" r:id="rId5"/>
    <sheet name="Ceník" sheetId="44" r:id="rId6"/>
    <sheet name="Souhrn" sheetId="4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44" l="1"/>
  <c r="J36" i="44" s="1"/>
  <c r="K36" i="44" s="1"/>
  <c r="F6" i="44"/>
  <c r="F7" i="44"/>
  <c r="F8" i="44"/>
  <c r="F9" i="44"/>
  <c r="F10" i="44"/>
  <c r="F11" i="44"/>
  <c r="F12" i="44"/>
  <c r="F13" i="44"/>
  <c r="F14" i="44"/>
  <c r="F15" i="44"/>
  <c r="F16" i="44"/>
  <c r="F17" i="44"/>
  <c r="F18" i="44"/>
  <c r="F19" i="44"/>
  <c r="F20" i="44"/>
  <c r="F21" i="44"/>
  <c r="F22" i="44"/>
  <c r="F23" i="44"/>
  <c r="F24" i="44"/>
  <c r="F25" i="44"/>
  <c r="F26" i="44"/>
  <c r="F27" i="44"/>
  <c r="F28" i="44"/>
  <c r="F29" i="44"/>
  <c r="F30" i="44"/>
  <c r="F31" i="44"/>
  <c r="F32" i="44"/>
  <c r="F5" i="44"/>
  <c r="J40" i="49"/>
  <c r="K40" i="49" s="1"/>
  <c r="J39" i="49"/>
  <c r="K39" i="49" s="1"/>
  <c r="J38" i="49"/>
  <c r="K38" i="49" s="1"/>
  <c r="J37" i="49"/>
  <c r="J32" i="49"/>
  <c r="K32" i="49" s="1"/>
  <c r="J31" i="49"/>
  <c r="K31" i="49" s="1"/>
  <c r="J30" i="49"/>
  <c r="K30" i="49" s="1"/>
  <c r="J29" i="49"/>
  <c r="K29" i="49" s="1"/>
  <c r="J28" i="49"/>
  <c r="K28" i="49" s="1"/>
  <c r="J27" i="49"/>
  <c r="K27" i="49" s="1"/>
  <c r="J26" i="49"/>
  <c r="K26" i="49" s="1"/>
  <c r="J25" i="49"/>
  <c r="K25" i="49" s="1"/>
  <c r="J24" i="49"/>
  <c r="K24" i="49" s="1"/>
  <c r="J23" i="49"/>
  <c r="K23" i="49" s="1"/>
  <c r="J22" i="49"/>
  <c r="K22" i="49" s="1"/>
  <c r="J21" i="49"/>
  <c r="K21" i="49" s="1"/>
  <c r="J20" i="49"/>
  <c r="K20" i="49" s="1"/>
  <c r="J19" i="49"/>
  <c r="K19" i="49" s="1"/>
  <c r="J18" i="49"/>
  <c r="K18" i="49" s="1"/>
  <c r="J17" i="49"/>
  <c r="K17" i="49" s="1"/>
  <c r="J16" i="49"/>
  <c r="K16" i="49" s="1"/>
  <c r="J15" i="49"/>
  <c r="K15" i="49" s="1"/>
  <c r="J14" i="49"/>
  <c r="K14" i="49" s="1"/>
  <c r="J13" i="49"/>
  <c r="K13" i="49" s="1"/>
  <c r="J12" i="49"/>
  <c r="K12" i="49" s="1"/>
  <c r="J11" i="49"/>
  <c r="K11" i="49" s="1"/>
  <c r="J10" i="49"/>
  <c r="K10" i="49" s="1"/>
  <c r="J9" i="49"/>
  <c r="K9" i="49" s="1"/>
  <c r="J8" i="49"/>
  <c r="K8" i="49" s="1"/>
  <c r="J7" i="49"/>
  <c r="K7" i="49" s="1"/>
  <c r="J6" i="49"/>
  <c r="K6" i="49" s="1"/>
  <c r="J5" i="49"/>
  <c r="K5" i="49" s="1"/>
  <c r="J40" i="48"/>
  <c r="K39" i="48"/>
  <c r="J39" i="48"/>
  <c r="J38" i="48"/>
  <c r="K38" i="48" s="1"/>
  <c r="J37" i="48"/>
  <c r="K37" i="48" s="1"/>
  <c r="K40" i="48" s="1"/>
  <c r="J32" i="48"/>
  <c r="K32" i="48" s="1"/>
  <c r="J31" i="48"/>
  <c r="K31" i="48" s="1"/>
  <c r="K30" i="48"/>
  <c r="J30" i="48"/>
  <c r="J29" i="48"/>
  <c r="K29" i="48" s="1"/>
  <c r="J28" i="48"/>
  <c r="K28" i="48" s="1"/>
  <c r="J27" i="48"/>
  <c r="K27" i="48" s="1"/>
  <c r="J26" i="48"/>
  <c r="K26" i="48" s="1"/>
  <c r="J25" i="48"/>
  <c r="K25" i="48" s="1"/>
  <c r="J24" i="48"/>
  <c r="K24" i="48" s="1"/>
  <c r="J23" i="48"/>
  <c r="K23" i="48" s="1"/>
  <c r="J22" i="48"/>
  <c r="K22" i="48" s="1"/>
  <c r="J21" i="48"/>
  <c r="K21" i="48" s="1"/>
  <c r="J20" i="48"/>
  <c r="K20" i="48" s="1"/>
  <c r="J19" i="48"/>
  <c r="K19" i="48" s="1"/>
  <c r="J18" i="48"/>
  <c r="K18" i="48" s="1"/>
  <c r="J17" i="48"/>
  <c r="K17" i="48" s="1"/>
  <c r="J16" i="48"/>
  <c r="K16" i="48" s="1"/>
  <c r="J15" i="48"/>
  <c r="K15" i="48" s="1"/>
  <c r="J14" i="48"/>
  <c r="K14" i="48" s="1"/>
  <c r="J13" i="48"/>
  <c r="K13" i="48" s="1"/>
  <c r="J12" i="48"/>
  <c r="K12" i="48" s="1"/>
  <c r="J11" i="48"/>
  <c r="K11" i="48" s="1"/>
  <c r="J10" i="48"/>
  <c r="K10" i="48" s="1"/>
  <c r="J9" i="48"/>
  <c r="K9" i="48" s="1"/>
  <c r="J8" i="48"/>
  <c r="K8" i="48" s="1"/>
  <c r="J7" i="48"/>
  <c r="J6" i="48"/>
  <c r="K6" i="48" s="1"/>
  <c r="J5" i="48"/>
  <c r="K5" i="48" s="1"/>
  <c r="J39" i="47"/>
  <c r="K39" i="47" s="1"/>
  <c r="J38" i="47"/>
  <c r="K38" i="47" s="1"/>
  <c r="J37" i="47"/>
  <c r="K37" i="47" s="1"/>
  <c r="J32" i="47"/>
  <c r="K32" i="47" s="1"/>
  <c r="J31" i="47"/>
  <c r="K31" i="47" s="1"/>
  <c r="J30" i="47"/>
  <c r="K30" i="47" s="1"/>
  <c r="J29" i="47"/>
  <c r="K29" i="47" s="1"/>
  <c r="J28" i="47"/>
  <c r="K28" i="47" s="1"/>
  <c r="J27" i="47"/>
  <c r="K27" i="47" s="1"/>
  <c r="J26" i="47"/>
  <c r="K26" i="47" s="1"/>
  <c r="J25" i="47"/>
  <c r="K25" i="47" s="1"/>
  <c r="J24" i="47"/>
  <c r="K24" i="47" s="1"/>
  <c r="J23" i="47"/>
  <c r="K23" i="47" s="1"/>
  <c r="J22" i="47"/>
  <c r="K22" i="47" s="1"/>
  <c r="J21" i="47"/>
  <c r="K21" i="47" s="1"/>
  <c r="J20" i="47"/>
  <c r="K20" i="47" s="1"/>
  <c r="J19" i="47"/>
  <c r="K19" i="47" s="1"/>
  <c r="J18" i="47"/>
  <c r="K18" i="47" s="1"/>
  <c r="J17" i="47"/>
  <c r="K17" i="47" s="1"/>
  <c r="J16" i="47"/>
  <c r="K16" i="47" s="1"/>
  <c r="J15" i="47"/>
  <c r="K15" i="47" s="1"/>
  <c r="J14" i="47"/>
  <c r="K14" i="47" s="1"/>
  <c r="J13" i="47"/>
  <c r="K13" i="47" s="1"/>
  <c r="J12" i="47"/>
  <c r="K12" i="47" s="1"/>
  <c r="J11" i="47"/>
  <c r="K11" i="47" s="1"/>
  <c r="J10" i="47"/>
  <c r="K10" i="47" s="1"/>
  <c r="J9" i="47"/>
  <c r="K9" i="47" s="1"/>
  <c r="J8" i="47"/>
  <c r="J7" i="47"/>
  <c r="K7" i="47" s="1"/>
  <c r="J6" i="47"/>
  <c r="K6" i="47" s="1"/>
  <c r="J5" i="47"/>
  <c r="K5" i="47" s="1"/>
  <c r="J39" i="46"/>
  <c r="K39" i="46" s="1"/>
  <c r="J37" i="46"/>
  <c r="K37" i="46" s="1"/>
  <c r="J40" i="46"/>
  <c r="K40" i="46" s="1"/>
  <c r="J38" i="46"/>
  <c r="J32" i="46"/>
  <c r="K32" i="46" s="1"/>
  <c r="J31" i="46"/>
  <c r="K31" i="46" s="1"/>
  <c r="J30" i="46"/>
  <c r="K30" i="46" s="1"/>
  <c r="J29" i="46"/>
  <c r="K29" i="46" s="1"/>
  <c r="J28" i="46"/>
  <c r="K28" i="46" s="1"/>
  <c r="J27" i="46"/>
  <c r="K27" i="46" s="1"/>
  <c r="J26" i="46"/>
  <c r="K26" i="46" s="1"/>
  <c r="J25" i="46"/>
  <c r="K25" i="46" s="1"/>
  <c r="J24" i="46"/>
  <c r="K24" i="46" s="1"/>
  <c r="J23" i="46"/>
  <c r="K23" i="46" s="1"/>
  <c r="J22" i="46"/>
  <c r="K22" i="46" s="1"/>
  <c r="J21" i="46"/>
  <c r="K21" i="46" s="1"/>
  <c r="J20" i="46"/>
  <c r="K20" i="46" s="1"/>
  <c r="J19" i="46"/>
  <c r="K19" i="46" s="1"/>
  <c r="J18" i="46"/>
  <c r="K18" i="46" s="1"/>
  <c r="J17" i="46"/>
  <c r="K17" i="46" s="1"/>
  <c r="J16" i="46"/>
  <c r="K16" i="46" s="1"/>
  <c r="J15" i="46"/>
  <c r="K15" i="46" s="1"/>
  <c r="J14" i="46"/>
  <c r="K14" i="46" s="1"/>
  <c r="J13" i="46"/>
  <c r="K13" i="46" s="1"/>
  <c r="J12" i="46"/>
  <c r="K12" i="46" s="1"/>
  <c r="J11" i="46"/>
  <c r="K11" i="46" s="1"/>
  <c r="J10" i="46"/>
  <c r="K10" i="46" s="1"/>
  <c r="J9" i="46"/>
  <c r="K9" i="46" s="1"/>
  <c r="J8" i="46"/>
  <c r="K8" i="46" s="1"/>
  <c r="J7" i="46"/>
  <c r="K7" i="46" s="1"/>
  <c r="J6" i="46"/>
  <c r="K6" i="46" s="1"/>
  <c r="J5" i="46"/>
  <c r="K5" i="46" s="1"/>
  <c r="J6" i="42"/>
  <c r="K6" i="42" s="1"/>
  <c r="J7" i="42"/>
  <c r="K7" i="42" s="1"/>
  <c r="J8" i="42"/>
  <c r="K8" i="42" s="1"/>
  <c r="J9" i="42"/>
  <c r="K9" i="42" s="1"/>
  <c r="J10" i="42"/>
  <c r="K10" i="42" s="1"/>
  <c r="J11" i="42"/>
  <c r="K11" i="42" s="1"/>
  <c r="J12" i="42"/>
  <c r="K12" i="42" s="1"/>
  <c r="J13" i="42"/>
  <c r="K13" i="42" s="1"/>
  <c r="J14" i="42"/>
  <c r="K14" i="42" s="1"/>
  <c r="J15" i="42"/>
  <c r="K15" i="42" s="1"/>
  <c r="J16" i="42"/>
  <c r="K16" i="42" s="1"/>
  <c r="J17" i="42"/>
  <c r="K17" i="42" s="1"/>
  <c r="J18" i="42"/>
  <c r="K18" i="42" s="1"/>
  <c r="J19" i="42"/>
  <c r="K19" i="42" s="1"/>
  <c r="J20" i="42"/>
  <c r="K20" i="42" s="1"/>
  <c r="J21" i="42"/>
  <c r="K21" i="42" s="1"/>
  <c r="J22" i="42"/>
  <c r="K22" i="42" s="1"/>
  <c r="J23" i="42"/>
  <c r="K23" i="42" s="1"/>
  <c r="J24" i="42"/>
  <c r="K24" i="42" s="1"/>
  <c r="J25" i="42"/>
  <c r="K25" i="42" s="1"/>
  <c r="J26" i="42"/>
  <c r="K26" i="42" s="1"/>
  <c r="J27" i="42"/>
  <c r="K27" i="42" s="1"/>
  <c r="J28" i="42"/>
  <c r="K28" i="42" s="1"/>
  <c r="J29" i="42"/>
  <c r="K29" i="42" s="1"/>
  <c r="J30" i="42"/>
  <c r="K30" i="42" s="1"/>
  <c r="J31" i="42"/>
  <c r="K31" i="42" s="1"/>
  <c r="J32" i="42"/>
  <c r="K32" i="42" s="1"/>
  <c r="J5" i="42"/>
  <c r="K5" i="42" s="1"/>
  <c r="K40" i="47" l="1"/>
  <c r="J41" i="49"/>
  <c r="K33" i="49"/>
  <c r="J33" i="49"/>
  <c r="K37" i="49"/>
  <c r="K41" i="49" s="1"/>
  <c r="J33" i="48"/>
  <c r="J42" i="48" s="1"/>
  <c r="K7" i="48"/>
  <c r="K33" i="48" s="1"/>
  <c r="K42" i="48" s="1"/>
  <c r="J40" i="47"/>
  <c r="J33" i="47"/>
  <c r="J42" i="47" s="1"/>
  <c r="K8" i="47"/>
  <c r="K33" i="47" s="1"/>
  <c r="K42" i="47" s="1"/>
  <c r="J41" i="46"/>
  <c r="K33" i="46"/>
  <c r="J33" i="46"/>
  <c r="K38" i="46"/>
  <c r="K41" i="46" s="1"/>
  <c r="J33" i="42"/>
  <c r="K33" i="42"/>
  <c r="J43" i="46" l="1"/>
  <c r="J43" i="49"/>
  <c r="K43" i="49"/>
  <c r="K43" i="46"/>
  <c r="J6" i="44"/>
  <c r="K6" i="44" s="1"/>
  <c r="J7" i="44"/>
  <c r="K7" i="44" s="1"/>
  <c r="J8" i="44"/>
  <c r="K8" i="44" s="1"/>
  <c r="J9" i="44"/>
  <c r="K9" i="44" s="1"/>
  <c r="J10" i="44"/>
  <c r="K10" i="44" s="1"/>
  <c r="J11" i="44"/>
  <c r="K11" i="44" s="1"/>
  <c r="J12" i="44"/>
  <c r="K12" i="44" s="1"/>
  <c r="J13" i="44"/>
  <c r="K13" i="44" s="1"/>
  <c r="J14" i="44"/>
  <c r="K14" i="44" s="1"/>
  <c r="J15" i="44"/>
  <c r="K15" i="44" s="1"/>
  <c r="J16" i="44"/>
  <c r="K16" i="44" s="1"/>
  <c r="J17" i="44"/>
  <c r="K17" i="44" s="1"/>
  <c r="J18" i="44"/>
  <c r="K18" i="44" s="1"/>
  <c r="J19" i="44"/>
  <c r="K19" i="44" s="1"/>
  <c r="J20" i="44"/>
  <c r="K20" i="44" s="1"/>
  <c r="J21" i="44"/>
  <c r="K21" i="44" s="1"/>
  <c r="J22" i="44"/>
  <c r="K22" i="44" s="1"/>
  <c r="J23" i="44"/>
  <c r="K23" i="44" s="1"/>
  <c r="J24" i="44"/>
  <c r="K24" i="44" s="1"/>
  <c r="J25" i="44"/>
  <c r="K25" i="44" s="1"/>
  <c r="J26" i="44"/>
  <c r="K26" i="44" s="1"/>
  <c r="J27" i="44"/>
  <c r="K27" i="44" s="1"/>
  <c r="J28" i="44"/>
  <c r="K28" i="44" s="1"/>
  <c r="J29" i="44"/>
  <c r="K29" i="44" s="1"/>
  <c r="J30" i="44"/>
  <c r="K30" i="44" s="1"/>
  <c r="J31" i="44"/>
  <c r="K31" i="44" s="1"/>
  <c r="J32" i="44"/>
  <c r="K32" i="44" s="1"/>
  <c r="J5" i="44"/>
  <c r="K5" i="44" s="1"/>
  <c r="J38" i="42" l="1"/>
  <c r="K38" i="42" s="1"/>
  <c r="J37" i="42" l="1"/>
  <c r="K37" i="42" s="1"/>
  <c r="K39" i="42" l="1"/>
  <c r="K41" i="42" s="1"/>
  <c r="L6" i="43" s="1"/>
  <c r="J39" i="42"/>
  <c r="J41" i="42" s="1"/>
  <c r="K6" i="43" s="1"/>
  <c r="L7" i="43" l="1"/>
  <c r="K7" i="43" l="1"/>
</calcChain>
</file>

<file path=xl/sharedStrings.xml><?xml version="1.0" encoding="utf-8"?>
<sst xmlns="http://schemas.openxmlformats.org/spreadsheetml/2006/main" count="765" uniqueCount="90">
  <si>
    <t>kg</t>
  </si>
  <si>
    <t>Sjednocený název</t>
  </si>
  <si>
    <t>Kyslík medicinální plynný</t>
  </si>
  <si>
    <t>Kyslík medicinální kapalný</t>
  </si>
  <si>
    <t>Oxid uhličitý potravinářský</t>
  </si>
  <si>
    <t>soutěžené jednotky</t>
  </si>
  <si>
    <t>Vodní objem lahve (litry)</t>
  </si>
  <si>
    <t>Obsah v lahvi (m3)</t>
  </si>
  <si>
    <t>Obsah v lahvi (kg)</t>
  </si>
  <si>
    <t>Plnící tlak (barů)</t>
  </si>
  <si>
    <t>Technické údaje lahví</t>
  </si>
  <si>
    <t>Sjednocený název - médium</t>
  </si>
  <si>
    <t>Nabídková cena celkem bez DPH</t>
  </si>
  <si>
    <t>Oxid dusný medicinální (velký)</t>
  </si>
  <si>
    <t>Oxid dusný medicinální (malý)</t>
  </si>
  <si>
    <t xml:space="preserve"> -</t>
  </si>
  <si>
    <t>POZNÁMKA :</t>
  </si>
  <si>
    <t>roční celkový nájem</t>
  </si>
  <si>
    <t>Doprava cisterny (vč.všech souvisejících nákladů) - počet závozů / rok</t>
  </si>
  <si>
    <t>Doprava lahví (vč.všech souvisejících nákladů) - počet závozů / rok</t>
  </si>
  <si>
    <t>Roční nájem zásobníků kapalného medicinálního kyslíku - počet zásobníků; celková kapacita zásobníků</t>
  </si>
  <si>
    <t>CELKEM za MÉDIA za roční dodávky</t>
  </si>
  <si>
    <t>CELKEM za ROČNÍ DOPRAVNÉ A NÁJEMNÉ</t>
  </si>
  <si>
    <t>Poznámka</t>
  </si>
  <si>
    <t>jednotka=jeden zásobník s příslušenstvím</t>
  </si>
  <si>
    <t>Kyslík technický (průmyslový) plynný</t>
  </si>
  <si>
    <t>Nabídková cena celkem v Kč bez DPH</t>
  </si>
  <si>
    <t>Nabídková cena celkem v Kč vč DPH</t>
  </si>
  <si>
    <t>Sazba DPH v % (21; 15)</t>
  </si>
  <si>
    <t>Nabídková cena za soutěženou jednotku média v Kč bez DPH</t>
  </si>
  <si>
    <t>Nabídková cena za soutěženou jednotku v Kč bez DPH</t>
  </si>
  <si>
    <t>jeden závoz</t>
  </si>
  <si>
    <t xml:space="preserve">Oxid uhličitý medicinální </t>
  </si>
  <si>
    <t>Acetylen technický</t>
  </si>
  <si>
    <t>Směs 50% oxidu dusného a 50% kyslíku</t>
  </si>
  <si>
    <t>Vzduch mediciální  syntetický</t>
  </si>
  <si>
    <t>roční nájem za všechny  lahve - průměrný  počet s tolerancí (+/-) 10%</t>
  </si>
  <si>
    <t>Nabídková cena celkem s DPH</t>
  </si>
  <si>
    <t>tyto hodnoty odpovídají ročnímu poptávanému množství</t>
  </si>
  <si>
    <t>Dodavatel vyplňuje žlutě podbarvené buňky tohoto Formuláře</t>
  </si>
  <si>
    <t>Kyslík medicinální plynný int. Ventil</t>
  </si>
  <si>
    <t>Kyslík medicinální plynný svazek 12 lahví</t>
  </si>
  <si>
    <t>Oxid uhličitý svařovací</t>
  </si>
  <si>
    <t>Argon 4.8</t>
  </si>
  <si>
    <t>Argon 4.6</t>
  </si>
  <si>
    <t>Kalibrační plyn</t>
  </si>
  <si>
    <t>x</t>
  </si>
  <si>
    <t>30-37</t>
  </si>
  <si>
    <t>12x50</t>
  </si>
  <si>
    <t>ks</t>
  </si>
  <si>
    <t>Kyslík medicinální plynný int. ventil</t>
  </si>
  <si>
    <t>Vzduch medicinální syntetický</t>
  </si>
  <si>
    <t xml:space="preserve"> Roční předpokládané  soutěžené množství lahví / kapalného kyslíku</t>
  </si>
  <si>
    <t>Nabídková cena za 1ks lahve / 1 kg v Kč bez DPH</t>
  </si>
  <si>
    <t>Roční nájem za všechny lahve - průměrný počet s tolerancí (+/-) 10%</t>
  </si>
  <si>
    <t xml:space="preserve">Soutěžené jednotky </t>
  </si>
  <si>
    <t>Obchodní název nabízené lahve příslušného média;  množství média v lahvi; ev. plnící tlak</t>
  </si>
  <si>
    <t>Název položky</t>
  </si>
  <si>
    <t>Soutěžené jednotky</t>
  </si>
  <si>
    <t>Soutěžené množství</t>
  </si>
  <si>
    <t>Nabídková cena za soutěženou jednotku v Kč bez DPH za den</t>
  </si>
  <si>
    <t>Nabídková cena celkem bez DPH za rok</t>
  </si>
  <si>
    <t>Nabídková cena celkem s DPH za rok</t>
  </si>
  <si>
    <t>¬</t>
  </si>
  <si>
    <t>jednotka = jeden závoz</t>
  </si>
  <si>
    <t>jednotka = jedna láhev za rok</t>
  </si>
  <si>
    <t>Nabídková cena celkem v Kč s DPH</t>
  </si>
  <si>
    <t>jednotka = jeden zásobník s příslušenstvím</t>
  </si>
  <si>
    <t>zásobník 18 500 kg</t>
  </si>
  <si>
    <t>zásobník 3 000kg</t>
  </si>
  <si>
    <t>Zásobník na medicinální kapalný kyslík je ve vlastnictví Rokycanské nemocnice, a.s.</t>
  </si>
  <si>
    <t>Zásobník na medicinální kapalný kyslík je ve vlastnictví Domažlické nemocnice, a.s.</t>
  </si>
  <si>
    <t>NABÍDKOVÁ CENA CELKEM pro Nemocnici následné péče LDN Horažďovice, s.r.o. (roční dodávky MÉDIÍ, DOPRAVNÉ a NÁJEMNÉ)</t>
  </si>
  <si>
    <t>FORMULÁŘ pro rekapitulaci nabídkové ceny - Nemocnice následné péče LDN Horažďovice, s.r.o.</t>
  </si>
  <si>
    <t>FORMULÁŘ pro rekapitulaci nabídkové ceny - Stodská nemocnice, a.s.</t>
  </si>
  <si>
    <t>NABÍDKOVÁ CENA CELKEM pro Stodskou nemocnici, a.s. (roční dodávky MÉDIÍ, DOPRAVNÉ a NÁJEMNÉ)</t>
  </si>
  <si>
    <t>FORMULÁŘ pro rekapitulaci nabídkové ceny - Rokycanská nemocnice, a.s.</t>
  </si>
  <si>
    <t>NABÍDKOVÁ CENA CELKEM pro Rokycanskou nemocnici, a.s. (roční dodávky MÉDIÍ, DOPRAVNÉ a NÁJEMNÉ)</t>
  </si>
  <si>
    <t>FORMULÁŘ pro rekapitulaci nabídkové ceny - Domažlická nemocnice, a.s.</t>
  </si>
  <si>
    <t>NABÍDKOVÁ CENA CELKEM pro Domažlickou nemocnici, a.s. (roční dodávky MÉDIÍ, DOPRAVNÉ a NÁJEMNÉ)</t>
  </si>
  <si>
    <t>FORMULÁŘ pro rekapitulaci nabídkové ceny - Klatovská nemocnice, a.s.</t>
  </si>
  <si>
    <t>NABÍDKOVÁ CENA CELKEM pro Klatovskou nemocnici, a.s. (roční dodávky MÉDIÍ, DOPRAVNÉ a NÁJEMNÉ)</t>
  </si>
  <si>
    <t>Roční předpokládané množství lahví</t>
  </si>
  <si>
    <t>Obchodní název nabízené lahve příslušného média; množství média v láhvi; ev. plnící tlak</t>
  </si>
  <si>
    <t>NABÍDKOVÁ CENA CELKEM za roční dodávky MÉDIÍ, DOPRAVNÉ a NÁJEMNÉ</t>
  </si>
  <si>
    <t>Tyto hodnoty odpovídají ročnímu poptávanému množství, proto je nutné do krycího listu přenést údaje, které odpovídají 36 měsícům.</t>
  </si>
  <si>
    <t>FORMULÁŘ pro rekapitulaci nabídkové ceny pro všechny zúčastněné (dílčí zadavatele) nemocnice Plzeňského kraje</t>
  </si>
  <si>
    <t>FORMULÁŘ pro rekapitulaci nabídkové ceny za všechny zúčastněné (dílčí zadavatele) nemocnice Plzeňského kraje za 36 měsíců</t>
  </si>
  <si>
    <t>NABÍDKOVÁ CENA CELKEM za všechny zúčastněné (dílčí zadavatele) nemocnice Plzeňského kraje za 36 měsíců</t>
  </si>
  <si>
    <t>tyto hodnoty odpovídají 36 měsícům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</si>
</sst>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36"/>
      <color theme="1"/>
      <name val="Symbol"/>
      <family val="1"/>
      <charset val="2"/>
    </font>
    <font>
      <b/>
      <sz val="14"/>
      <color rgb="FFFF000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80">
    <xf numFmtId="0" fontId="0" fillId="0" borderId="0" xfId="0"/>
    <xf numFmtId="9" fontId="0" fillId="2" borderId="17" xfId="0" applyNumberFormat="1" applyFill="1" applyBorder="1" applyAlignment="1" applyProtection="1">
      <alignment horizontal="center"/>
      <protection locked="0"/>
    </xf>
    <xf numFmtId="4" fontId="0" fillId="2" borderId="16" xfId="0" applyNumberFormat="1" applyFill="1" applyBorder="1" applyAlignment="1" applyProtection="1">
      <alignment horizontal="center" vertical="center"/>
      <protection locked="0"/>
    </xf>
    <xf numFmtId="9" fontId="0" fillId="2" borderId="17" xfId="0" applyNumberFormat="1" applyFill="1" applyBorder="1" applyAlignment="1" applyProtection="1">
      <alignment horizontal="center" vertical="center"/>
      <protection locked="0"/>
    </xf>
    <xf numFmtId="4" fontId="0" fillId="2" borderId="18" xfId="0" applyNumberFormat="1" applyFill="1" applyBorder="1" applyAlignment="1" applyProtection="1">
      <alignment horizontal="center"/>
      <protection locked="0"/>
    </xf>
    <xf numFmtId="9" fontId="0" fillId="2" borderId="25" xfId="0" applyNumberFormat="1" applyFill="1" applyBorder="1" applyAlignment="1" applyProtection="1">
      <alignment horizontal="center"/>
      <protection locked="0"/>
    </xf>
    <xf numFmtId="4" fontId="0" fillId="2" borderId="26" xfId="0" applyNumberFormat="1" applyFill="1" applyBorder="1" applyAlignment="1" applyProtection="1">
      <alignment horizontal="center"/>
      <protection locked="0"/>
    </xf>
    <xf numFmtId="4" fontId="0" fillId="2" borderId="28" xfId="0" applyNumberFormat="1" applyFill="1" applyBorder="1" applyAlignment="1" applyProtection="1">
      <alignment horizontal="center"/>
      <protection locked="0"/>
    </xf>
    <xf numFmtId="9" fontId="0" fillId="2" borderId="2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4" fontId="0" fillId="2" borderId="33" xfId="0" applyNumberFormat="1" applyFill="1" applyBorder="1" applyAlignment="1" applyProtection="1">
      <alignment horizontal="center"/>
      <protection locked="0"/>
    </xf>
    <xf numFmtId="9" fontId="0" fillId="2" borderId="34" xfId="0" applyNumberFormat="1" applyFill="1" applyBorder="1" applyAlignment="1" applyProtection="1">
      <alignment horizontal="center"/>
      <protection locked="0"/>
    </xf>
    <xf numFmtId="4" fontId="0" fillId="2" borderId="37" xfId="0" applyNumberFormat="1" applyFill="1" applyBorder="1" applyAlignment="1" applyProtection="1">
      <alignment horizontal="center"/>
      <protection locked="0"/>
    </xf>
    <xf numFmtId="9" fontId="0" fillId="2" borderId="38" xfId="0" applyNumberFormat="1" applyFill="1" applyBorder="1" applyAlignment="1" applyProtection="1">
      <alignment horizontal="center"/>
      <protection locked="0"/>
    </xf>
    <xf numFmtId="49" fontId="4" fillId="0" borderId="9" xfId="0" applyNumberFormat="1" applyFont="1" applyBorder="1"/>
    <xf numFmtId="0" fontId="2" fillId="0" borderId="10" xfId="0" applyFont="1" applyBorder="1" applyAlignment="1">
      <alignment horizontal="center"/>
    </xf>
    <xf numFmtId="4" fontId="0" fillId="0" borderId="10" xfId="0" applyNumberFormat="1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4" fontId="8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0" xfId="0" applyFont="1"/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left" wrapText="1"/>
    </xf>
    <xf numFmtId="0" fontId="6" fillId="0" borderId="24" xfId="0" applyFont="1" applyBorder="1" applyAlignment="1">
      <alignment horizontal="center"/>
    </xf>
    <xf numFmtId="4" fontId="0" fillId="4" borderId="24" xfId="0" applyNumberFormat="1" applyFill="1" applyBorder="1"/>
    <xf numFmtId="0" fontId="0" fillId="0" borderId="20" xfId="0" applyBorder="1" applyAlignment="1">
      <alignment horizontal="center"/>
    </xf>
    <xf numFmtId="4" fontId="0" fillId="0" borderId="22" xfId="0" applyNumberFormat="1" applyBorder="1" applyAlignment="1">
      <alignment horizontal="right"/>
    </xf>
    <xf numFmtId="4" fontId="9" fillId="0" borderId="38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4" fontId="0" fillId="4" borderId="1" xfId="0" applyNumberFormat="1" applyFill="1" applyBorder="1"/>
    <xf numFmtId="0" fontId="0" fillId="0" borderId="3" xfId="0" applyBorder="1" applyAlignment="1">
      <alignment horizontal="center"/>
    </xf>
    <xf numFmtId="4" fontId="0" fillId="0" borderId="4" xfId="0" applyNumberFormat="1" applyBorder="1" applyAlignment="1">
      <alignment horizontal="right"/>
    </xf>
    <xf numFmtId="4" fontId="9" fillId="0" borderId="23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49" fontId="6" fillId="0" borderId="1" xfId="0" applyNumberFormat="1" applyFont="1" applyBorder="1" applyAlignment="1">
      <alignment horizontal="left" vertical="center" wrapText="1"/>
    </xf>
    <xf numFmtId="4" fontId="0" fillId="4" borderId="8" xfId="0" applyNumberFormat="1" applyFill="1" applyBorder="1"/>
    <xf numFmtId="0" fontId="6" fillId="0" borderId="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" fontId="0" fillId="0" borderId="13" xfId="0" applyNumberFormat="1" applyBorder="1" applyAlignment="1">
      <alignment horizontal="right"/>
    </xf>
    <xf numFmtId="4" fontId="9" fillId="0" borderId="39" xfId="0" applyNumberFormat="1" applyFont="1" applyBorder="1" applyAlignment="1">
      <alignment horizontal="right"/>
    </xf>
    <xf numFmtId="49" fontId="1" fillId="5" borderId="9" xfId="0" applyNumberFormat="1" applyFont="1" applyFill="1" applyBorder="1" applyAlignment="1">
      <alignment wrapText="1"/>
    </xf>
    <xf numFmtId="0" fontId="3" fillId="5" borderId="10" xfId="0" applyFont="1" applyFill="1" applyBorder="1" applyAlignment="1">
      <alignment horizontal="center"/>
    </xf>
    <xf numFmtId="4" fontId="1" fillId="5" borderId="10" xfId="0" applyNumberFormat="1" applyFont="1" applyFill="1" applyBorder="1"/>
    <xf numFmtId="0" fontId="1" fillId="5" borderId="10" xfId="0" applyFont="1" applyFill="1" applyBorder="1" applyAlignment="1">
      <alignment horizontal="center"/>
    </xf>
    <xf numFmtId="4" fontId="1" fillId="5" borderId="10" xfId="1" applyNumberFormat="1" applyFont="1" applyFill="1" applyBorder="1" applyAlignment="1" applyProtection="1">
      <alignment horizontal="right"/>
    </xf>
    <xf numFmtId="4" fontId="1" fillId="5" borderId="2" xfId="1" applyNumberFormat="1" applyFont="1" applyFill="1" applyBorder="1" applyAlignment="1" applyProtection="1">
      <alignment horizontal="right"/>
    </xf>
    <xf numFmtId="4" fontId="1" fillId="5" borderId="11" xfId="1" applyNumberFormat="1" applyFont="1" applyFill="1" applyBorder="1" applyAlignment="1" applyProtection="1">
      <alignment horizontal="right"/>
    </xf>
    <xf numFmtId="4" fontId="0" fillId="0" borderId="0" xfId="0" applyNumberFormat="1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4" borderId="24" xfId="0" applyFill="1" applyBorder="1" applyAlignment="1">
      <alignment horizontal="center"/>
    </xf>
    <xf numFmtId="4" fontId="0" fillId="0" borderId="22" xfId="0" applyNumberFormat="1" applyBorder="1"/>
    <xf numFmtId="4" fontId="0" fillId="0" borderId="38" xfId="0" applyNumberFormat="1" applyBorder="1"/>
    <xf numFmtId="0" fontId="0" fillId="4" borderId="8" xfId="0" applyFill="1" applyBorder="1" applyAlignment="1">
      <alignment horizontal="center"/>
    </xf>
    <xf numFmtId="4" fontId="0" fillId="0" borderId="4" xfId="0" applyNumberFormat="1" applyBorder="1"/>
    <xf numFmtId="4" fontId="0" fillId="0" borderId="23" xfId="0" applyNumberFormat="1" applyBorder="1"/>
    <xf numFmtId="4" fontId="1" fillId="7" borderId="10" xfId="0" applyNumberFormat="1" applyFont="1" applyFill="1" applyBorder="1"/>
    <xf numFmtId="0" fontId="1" fillId="7" borderId="10" xfId="0" applyFont="1" applyFill="1" applyBorder="1" applyAlignment="1">
      <alignment horizontal="center"/>
    </xf>
    <xf numFmtId="4" fontId="0" fillId="7" borderId="10" xfId="0" applyNumberFormat="1" applyFill="1" applyBorder="1" applyAlignment="1">
      <alignment horizontal="center"/>
    </xf>
    <xf numFmtId="4" fontId="0" fillId="7" borderId="11" xfId="0" applyNumberFormat="1" applyFill="1" applyBorder="1" applyAlignment="1">
      <alignment horizontal="center"/>
    </xf>
    <xf numFmtId="4" fontId="1" fillId="7" borderId="11" xfId="0" applyNumberFormat="1" applyFont="1" applyFill="1" applyBorder="1" applyAlignment="1">
      <alignment horizontal="right"/>
    </xf>
    <xf numFmtId="4" fontId="1" fillId="0" borderId="0" xfId="0" applyNumberFormat="1" applyFont="1"/>
    <xf numFmtId="4" fontId="1" fillId="7" borderId="2" xfId="0" applyNumberFormat="1" applyFont="1" applyFill="1" applyBorder="1" applyAlignment="1">
      <alignment vertical="center"/>
    </xf>
    <xf numFmtId="4" fontId="1" fillId="7" borderId="11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9" fontId="11" fillId="0" borderId="0" xfId="0" applyNumberFormat="1" applyFont="1" applyAlignment="1">
      <alignment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0" fillId="2" borderId="14" xfId="1" applyNumberFormat="1" applyFont="1" applyFill="1" applyBorder="1" applyAlignment="1" applyProtection="1">
      <alignment horizontal="center"/>
      <protection locked="0"/>
    </xf>
    <xf numFmtId="9" fontId="0" fillId="2" borderId="15" xfId="2" applyFont="1" applyFill="1" applyBorder="1" applyAlignment="1" applyProtection="1">
      <alignment horizontal="center"/>
      <protection locked="0"/>
    </xf>
    <xf numFmtId="4" fontId="0" fillId="2" borderId="16" xfId="1" applyNumberFormat="1" applyFont="1" applyFill="1" applyBorder="1" applyAlignment="1" applyProtection="1">
      <alignment horizontal="center"/>
      <protection locked="0"/>
    </xf>
    <xf numFmtId="9" fontId="0" fillId="2" borderId="23" xfId="2" applyFont="1" applyFill="1" applyBorder="1" applyAlignment="1" applyProtection="1">
      <alignment horizontal="center"/>
      <protection locked="0"/>
    </xf>
    <xf numFmtId="4" fontId="0" fillId="2" borderId="18" xfId="1" applyNumberFormat="1" applyFont="1" applyFill="1" applyBorder="1" applyAlignment="1" applyProtection="1">
      <alignment horizontal="center"/>
      <protection locked="0"/>
    </xf>
    <xf numFmtId="9" fontId="0" fillId="2" borderId="25" xfId="2" applyFont="1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49" fontId="6" fillId="0" borderId="24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6" fillId="0" borderId="1" xfId="0" applyNumberFormat="1" applyFont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0" fillId="0" borderId="4" xfId="0" applyNumberFormat="1" applyBorder="1" applyAlignment="1">
      <alignment horizontal="right" vertical="center"/>
    </xf>
    <xf numFmtId="4" fontId="0" fillId="0" borderId="23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/>
    <xf numFmtId="3" fontId="0" fillId="0" borderId="0" xfId="0" applyNumberFormat="1" applyAlignment="1">
      <alignment horizontal="center"/>
    </xf>
    <xf numFmtId="0" fontId="0" fillId="4" borderId="1" xfId="0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2" xfId="0" applyNumberFormat="1" applyFont="1" applyBorder="1" applyAlignment="1">
      <alignment vertical="center"/>
    </xf>
    <xf numFmtId="0" fontId="5" fillId="0" borderId="0" xfId="0" applyFont="1" applyAlignment="1">
      <alignment wrapText="1"/>
    </xf>
    <xf numFmtId="3" fontId="0" fillId="0" borderId="24" xfId="0" applyNumberFormat="1" applyBorder="1" applyAlignment="1">
      <alignment horizontal="center"/>
    </xf>
    <xf numFmtId="4" fontId="0" fillId="0" borderId="24" xfId="0" applyNumberFormat="1" applyBorder="1"/>
    <xf numFmtId="49" fontId="0" fillId="2" borderId="43" xfId="0" applyNumberFormat="1" applyFill="1" applyBorder="1" applyProtection="1">
      <protection locked="0"/>
    </xf>
    <xf numFmtId="0" fontId="1" fillId="6" borderId="12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1" fillId="6" borderId="21" xfId="0" applyFont="1" applyFill="1" applyBorder="1"/>
    <xf numFmtId="0" fontId="15" fillId="0" borderId="0" xfId="0" applyFont="1" applyAlignment="1">
      <alignment horizontal="center"/>
    </xf>
    <xf numFmtId="0" fontId="15" fillId="0" borderId="0" xfId="0" applyFont="1"/>
    <xf numFmtId="49" fontId="0" fillId="0" borderId="37" xfId="0" applyNumberFormat="1" applyBorder="1" applyAlignment="1">
      <alignment horizontal="left"/>
    </xf>
    <xf numFmtId="49" fontId="0" fillId="0" borderId="24" xfId="0" applyNumberFormat="1" applyBorder="1"/>
    <xf numFmtId="49" fontId="0" fillId="0" borderId="33" xfId="0" applyNumberFormat="1" applyBorder="1" applyAlignment="1">
      <alignment horizontal="left"/>
    </xf>
    <xf numFmtId="49" fontId="0" fillId="0" borderId="8" xfId="0" applyNumberFormat="1" applyBorder="1"/>
    <xf numFmtId="49" fontId="1" fillId="7" borderId="9" xfId="0" applyNumberFormat="1" applyFont="1" applyFill="1" applyBorder="1" applyAlignment="1">
      <alignment wrapText="1"/>
    </xf>
    <xf numFmtId="0" fontId="0" fillId="7" borderId="10" xfId="0" applyFill="1" applyBorder="1" applyAlignment="1">
      <alignment wrapText="1"/>
    </xf>
    <xf numFmtId="49" fontId="1" fillId="7" borderId="9" xfId="0" applyNumberFormat="1" applyFont="1" applyFill="1" applyBorder="1" applyAlignment="1">
      <alignment vertical="center" wrapText="1"/>
    </xf>
    <xf numFmtId="49" fontId="1" fillId="7" borderId="10" xfId="0" applyNumberFormat="1" applyFont="1" applyFill="1" applyBorder="1" applyAlignment="1">
      <alignment vertical="center" wrapText="1"/>
    </xf>
    <xf numFmtId="49" fontId="1" fillId="7" borderId="11" xfId="0" applyNumberFormat="1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vertical="center" wrapText="1"/>
    </xf>
    <xf numFmtId="49" fontId="1" fillId="0" borderId="29" xfId="0" applyNumberFormat="1" applyFont="1" applyBorder="1" applyAlignment="1">
      <alignment wrapText="1"/>
    </xf>
    <xf numFmtId="49" fontId="1" fillId="3" borderId="18" xfId="0" applyNumberFormat="1" applyFont="1" applyFill="1" applyBorder="1" applyAlignment="1">
      <alignment vertical="center" wrapText="1"/>
    </xf>
    <xf numFmtId="49" fontId="1" fillId="0" borderId="31" xfId="0" applyNumberFormat="1" applyFont="1" applyBorder="1" applyAlignment="1">
      <alignment wrapText="1"/>
    </xf>
    <xf numFmtId="4" fontId="1" fillId="3" borderId="29" xfId="0" applyNumberFormat="1" applyFont="1" applyFill="1" applyBorder="1" applyAlignment="1">
      <alignment horizontal="center" vertical="center" wrapText="1"/>
    </xf>
    <xf numFmtId="4" fontId="1" fillId="3" borderId="31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" fontId="1" fillId="3" borderId="24" xfId="0" applyNumberFormat="1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9" fontId="0" fillId="0" borderId="40" xfId="0" applyNumberFormat="1" applyBorder="1" applyAlignment="1">
      <alignment horizontal="left"/>
    </xf>
    <xf numFmtId="49" fontId="0" fillId="0" borderId="21" xfId="0" applyNumberFormat="1" applyBorder="1" applyAlignment="1">
      <alignment horizontal="left"/>
    </xf>
    <xf numFmtId="49" fontId="0" fillId="0" borderId="22" xfId="0" applyNumberFormat="1" applyBorder="1" applyAlignment="1">
      <alignment horizontal="left"/>
    </xf>
    <xf numFmtId="49" fontId="0" fillId="0" borderId="16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49" fontId="14" fillId="0" borderId="44" xfId="0" applyNumberFormat="1" applyFont="1" applyBorder="1"/>
    <xf numFmtId="49" fontId="14" fillId="0" borderId="0" xfId="0" applyNumberFormat="1" applyFont="1"/>
    <xf numFmtId="0" fontId="1" fillId="6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3" borderId="19" xfId="0" applyNumberFormat="1" applyFont="1" applyFill="1" applyBorder="1" applyAlignment="1">
      <alignment vertical="center" wrapText="1"/>
    </xf>
    <xf numFmtId="49" fontId="1" fillId="0" borderId="12" xfId="0" applyNumberFormat="1" applyFont="1" applyBorder="1" applyAlignment="1">
      <alignment wrapText="1"/>
    </xf>
    <xf numFmtId="49" fontId="1" fillId="0" borderId="13" xfId="0" applyNumberFormat="1" applyFont="1" applyBorder="1" applyAlignment="1">
      <alignment wrapText="1"/>
    </xf>
    <xf numFmtId="49" fontId="1" fillId="3" borderId="20" xfId="0" applyNumberFormat="1" applyFont="1" applyFill="1" applyBorder="1" applyAlignment="1">
      <alignment vertical="center" wrapText="1"/>
    </xf>
    <xf numFmtId="49" fontId="1" fillId="0" borderId="21" xfId="0" applyNumberFormat="1" applyFont="1" applyBorder="1" applyAlignment="1">
      <alignment wrapText="1"/>
    </xf>
    <xf numFmtId="49" fontId="1" fillId="0" borderId="22" xfId="0" applyNumberFormat="1" applyFont="1" applyBorder="1" applyAlignment="1">
      <alignment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Border="1"/>
    <xf numFmtId="49" fontId="14" fillId="0" borderId="10" xfId="0" applyNumberFormat="1" applyFont="1" applyBorder="1"/>
    <xf numFmtId="49" fontId="14" fillId="0" borderId="11" xfId="0" applyNumberFormat="1" applyFont="1" applyBorder="1"/>
    <xf numFmtId="49" fontId="1" fillId="5" borderId="9" xfId="0" applyNumberFormat="1" applyFont="1" applyFill="1" applyBorder="1" applyAlignment="1">
      <alignment vertical="center" wrapText="1"/>
    </xf>
    <xf numFmtId="49" fontId="0" fillId="5" borderId="10" xfId="0" applyNumberFormat="1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0" fillId="5" borderId="11" xfId="0" applyFill="1" applyBorder="1" applyAlignment="1">
      <alignment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N44"/>
  <sheetViews>
    <sheetView tabSelected="1" zoomScale="80" zoomScaleNormal="80" workbookViewId="0">
      <selection activeCell="N41" sqref="N41"/>
    </sheetView>
  </sheetViews>
  <sheetFormatPr defaultColWidth="9.109375" defaultRowHeight="14.4" x14ac:dyDescent="0.3"/>
  <cols>
    <col min="1" max="1" width="41.44140625" style="20" customWidth="1"/>
    <col min="2" max="2" width="9.88671875" style="21" bestFit="1" customWidth="1"/>
    <col min="3" max="3" width="9.6640625" style="21" bestFit="1" customWidth="1"/>
    <col min="4" max="4" width="12.33203125" style="21" bestFit="1" customWidth="1"/>
    <col min="5" max="5" width="10.109375" style="21" bestFit="1" customWidth="1"/>
    <col min="6" max="6" width="14.44140625" style="57" customWidth="1"/>
    <col min="7" max="7" width="21.6640625" style="19" customWidth="1"/>
    <col min="8" max="8" width="19" style="19" customWidth="1"/>
    <col min="9" max="9" width="11.6640625" style="19" customWidth="1"/>
    <col min="10" max="10" width="18.5546875" customWidth="1"/>
    <col min="11" max="12" width="17.5546875" customWidth="1"/>
    <col min="13" max="13" width="20.109375" customWidth="1"/>
    <col min="14" max="14" width="42.109375" customWidth="1"/>
    <col min="15" max="15" width="13.109375" customWidth="1"/>
  </cols>
  <sheetData>
    <row r="1" spans="1:14" ht="16.2" thickBot="1" x14ac:dyDescent="0.35">
      <c r="A1" s="15" t="s">
        <v>73</v>
      </c>
      <c r="B1" s="16"/>
      <c r="C1" s="16"/>
      <c r="D1" s="16"/>
      <c r="E1" s="16"/>
      <c r="F1" s="17"/>
      <c r="G1" s="18"/>
    </row>
    <row r="2" spans="1:14" ht="15" thickBot="1" x14ac:dyDescent="0.35">
      <c r="F2" s="22"/>
      <c r="G2" s="23"/>
      <c r="J2" s="24"/>
      <c r="K2" s="24"/>
      <c r="L2" s="24"/>
    </row>
    <row r="3" spans="1:14" ht="25.5" customHeight="1" x14ac:dyDescent="0.3">
      <c r="A3" s="128" t="s">
        <v>11</v>
      </c>
      <c r="B3" s="136" t="s">
        <v>10</v>
      </c>
      <c r="C3" s="136"/>
      <c r="D3" s="136"/>
      <c r="E3" s="137"/>
      <c r="F3" s="138" t="s">
        <v>52</v>
      </c>
      <c r="G3" s="139" t="s">
        <v>55</v>
      </c>
      <c r="H3" s="141" t="s">
        <v>53</v>
      </c>
      <c r="I3" s="122" t="s">
        <v>28</v>
      </c>
      <c r="J3" s="124" t="s">
        <v>26</v>
      </c>
      <c r="K3" s="122" t="s">
        <v>66</v>
      </c>
      <c r="N3" s="126" t="s">
        <v>56</v>
      </c>
    </row>
    <row r="4" spans="1:14" ht="64.5" customHeight="1" thickBot="1" x14ac:dyDescent="0.35">
      <c r="A4" s="130"/>
      <c r="B4" s="25" t="s">
        <v>7</v>
      </c>
      <c r="C4" s="25" t="s">
        <v>8</v>
      </c>
      <c r="D4" s="25" t="s">
        <v>6</v>
      </c>
      <c r="E4" s="26" t="s">
        <v>9</v>
      </c>
      <c r="F4" s="133"/>
      <c r="G4" s="140"/>
      <c r="H4" s="142"/>
      <c r="I4" s="123"/>
      <c r="J4" s="125"/>
      <c r="K4" s="123"/>
      <c r="N4" s="127"/>
    </row>
    <row r="5" spans="1:14" ht="15.75" customHeight="1" x14ac:dyDescent="0.3">
      <c r="A5" s="27" t="s">
        <v>3</v>
      </c>
      <c r="B5" s="28" t="s">
        <v>15</v>
      </c>
      <c r="C5" s="28" t="s">
        <v>15</v>
      </c>
      <c r="D5" s="28" t="s">
        <v>15</v>
      </c>
      <c r="E5" s="28" t="s">
        <v>15</v>
      </c>
      <c r="F5" s="29"/>
      <c r="G5" s="30" t="s">
        <v>0</v>
      </c>
      <c r="H5" s="83"/>
      <c r="I5" s="84"/>
      <c r="J5" s="31">
        <f>H5*F5</f>
        <v>0</v>
      </c>
      <c r="K5" s="32">
        <f>J5*I5+J5</f>
        <v>0</v>
      </c>
      <c r="N5" s="89"/>
    </row>
    <row r="6" spans="1:14" ht="15.75" customHeight="1" x14ac:dyDescent="0.3">
      <c r="A6" s="33" t="s">
        <v>50</v>
      </c>
      <c r="B6" s="34">
        <v>0.4</v>
      </c>
      <c r="C6" s="34" t="s">
        <v>46</v>
      </c>
      <c r="D6" s="34">
        <v>2</v>
      </c>
      <c r="E6" s="34">
        <v>200</v>
      </c>
      <c r="F6" s="35"/>
      <c r="G6" s="36" t="s">
        <v>49</v>
      </c>
      <c r="H6" s="85"/>
      <c r="I6" s="86"/>
      <c r="J6" s="37">
        <f t="shared" ref="J6:J32" si="0">H6*F6</f>
        <v>0</v>
      </c>
      <c r="K6" s="38">
        <f t="shared" ref="K6:K32" si="1">J6*I6+J6</f>
        <v>0</v>
      </c>
      <c r="N6" s="9"/>
    </row>
    <row r="7" spans="1:14" ht="15.75" customHeight="1" x14ac:dyDescent="0.3">
      <c r="A7" s="33" t="s">
        <v>2</v>
      </c>
      <c r="B7" s="34">
        <v>0.4</v>
      </c>
      <c r="C7" s="34" t="s">
        <v>46</v>
      </c>
      <c r="D7" s="34">
        <v>2</v>
      </c>
      <c r="E7" s="34">
        <v>200</v>
      </c>
      <c r="F7" s="35"/>
      <c r="G7" s="36" t="s">
        <v>49</v>
      </c>
      <c r="H7" s="85"/>
      <c r="I7" s="86"/>
      <c r="J7" s="37">
        <f t="shared" si="0"/>
        <v>0</v>
      </c>
      <c r="K7" s="38">
        <f t="shared" si="1"/>
        <v>0</v>
      </c>
      <c r="N7" s="9"/>
    </row>
    <row r="8" spans="1:14" ht="15.75" customHeight="1" x14ac:dyDescent="0.3">
      <c r="A8" s="33" t="s">
        <v>50</v>
      </c>
      <c r="B8" s="34">
        <v>2.2000000000000002</v>
      </c>
      <c r="C8" s="34" t="s">
        <v>46</v>
      </c>
      <c r="D8" s="34">
        <v>10</v>
      </c>
      <c r="E8" s="34">
        <v>200</v>
      </c>
      <c r="F8" s="35"/>
      <c r="G8" s="36" t="s">
        <v>49</v>
      </c>
      <c r="H8" s="85"/>
      <c r="I8" s="86"/>
      <c r="J8" s="37">
        <f t="shared" si="0"/>
        <v>0</v>
      </c>
      <c r="K8" s="38">
        <f t="shared" si="1"/>
        <v>0</v>
      </c>
      <c r="N8" s="9"/>
    </row>
    <row r="9" spans="1:14" ht="15.75" customHeight="1" x14ac:dyDescent="0.3">
      <c r="A9" s="33" t="s">
        <v>2</v>
      </c>
      <c r="B9" s="34">
        <v>2.2000000000000002</v>
      </c>
      <c r="C9" s="34" t="s">
        <v>46</v>
      </c>
      <c r="D9" s="34">
        <v>10</v>
      </c>
      <c r="E9" s="34">
        <v>200</v>
      </c>
      <c r="F9" s="35">
        <v>1</v>
      </c>
      <c r="G9" s="36" t="s">
        <v>49</v>
      </c>
      <c r="H9" s="85"/>
      <c r="I9" s="86"/>
      <c r="J9" s="37">
        <f t="shared" si="0"/>
        <v>0</v>
      </c>
      <c r="K9" s="38">
        <f t="shared" si="1"/>
        <v>0</v>
      </c>
      <c r="N9" s="9"/>
    </row>
    <row r="10" spans="1:14" ht="15.75" customHeight="1" x14ac:dyDescent="0.3">
      <c r="A10" s="33" t="s">
        <v>2</v>
      </c>
      <c r="B10" s="34">
        <v>10.8</v>
      </c>
      <c r="C10" s="34" t="s">
        <v>46</v>
      </c>
      <c r="D10" s="34">
        <v>50</v>
      </c>
      <c r="E10" s="34">
        <v>200</v>
      </c>
      <c r="F10" s="35"/>
      <c r="G10" s="36" t="s">
        <v>49</v>
      </c>
      <c r="H10" s="85"/>
      <c r="I10" s="86"/>
      <c r="J10" s="37">
        <f t="shared" si="0"/>
        <v>0</v>
      </c>
      <c r="K10" s="38">
        <f t="shared" si="1"/>
        <v>0</v>
      </c>
      <c r="N10" s="9"/>
    </row>
    <row r="11" spans="1:14" ht="15.75" customHeight="1" x14ac:dyDescent="0.3">
      <c r="A11" s="33" t="s">
        <v>41</v>
      </c>
      <c r="B11" s="34">
        <v>129.6</v>
      </c>
      <c r="C11" s="34" t="s">
        <v>46</v>
      </c>
      <c r="D11" s="34" t="s">
        <v>48</v>
      </c>
      <c r="E11" s="34">
        <v>200</v>
      </c>
      <c r="F11" s="35"/>
      <c r="G11" s="36" t="s">
        <v>49</v>
      </c>
      <c r="H11" s="85"/>
      <c r="I11" s="86"/>
      <c r="J11" s="37">
        <f t="shared" si="0"/>
        <v>0</v>
      </c>
      <c r="K11" s="38">
        <f t="shared" si="1"/>
        <v>0</v>
      </c>
      <c r="N11" s="9"/>
    </row>
    <row r="12" spans="1:14" ht="15.75" customHeight="1" x14ac:dyDescent="0.3">
      <c r="A12" s="39" t="s">
        <v>25</v>
      </c>
      <c r="B12" s="34">
        <v>4.3</v>
      </c>
      <c r="C12" s="40" t="s">
        <v>46</v>
      </c>
      <c r="D12" s="34">
        <v>20</v>
      </c>
      <c r="E12" s="34">
        <v>200</v>
      </c>
      <c r="F12" s="35"/>
      <c r="G12" s="36" t="s">
        <v>49</v>
      </c>
      <c r="H12" s="85"/>
      <c r="I12" s="86"/>
      <c r="J12" s="37">
        <f t="shared" si="0"/>
        <v>0</v>
      </c>
      <c r="K12" s="38">
        <f t="shared" si="1"/>
        <v>0</v>
      </c>
      <c r="N12" s="9"/>
    </row>
    <row r="13" spans="1:14" ht="15.75" customHeight="1" x14ac:dyDescent="0.3">
      <c r="A13" s="39" t="s">
        <v>25</v>
      </c>
      <c r="B13" s="34">
        <v>10.8</v>
      </c>
      <c r="C13" s="40" t="s">
        <v>46</v>
      </c>
      <c r="D13" s="34">
        <v>50</v>
      </c>
      <c r="E13" s="34">
        <v>200</v>
      </c>
      <c r="F13" s="35">
        <v>1</v>
      </c>
      <c r="G13" s="36" t="s">
        <v>49</v>
      </c>
      <c r="H13" s="85"/>
      <c r="I13" s="86"/>
      <c r="J13" s="37">
        <f t="shared" si="0"/>
        <v>0</v>
      </c>
      <c r="K13" s="38">
        <f t="shared" si="1"/>
        <v>0</v>
      </c>
      <c r="N13" s="9"/>
    </row>
    <row r="14" spans="1:14" ht="15.75" customHeight="1" x14ac:dyDescent="0.3">
      <c r="A14" s="33" t="s">
        <v>14</v>
      </c>
      <c r="B14" s="34" t="s">
        <v>46</v>
      </c>
      <c r="C14" s="34">
        <v>7.5</v>
      </c>
      <c r="D14" s="34">
        <v>10</v>
      </c>
      <c r="E14" s="34">
        <v>60</v>
      </c>
      <c r="F14" s="35"/>
      <c r="G14" s="36" t="s">
        <v>49</v>
      </c>
      <c r="H14" s="85"/>
      <c r="I14" s="86"/>
      <c r="J14" s="37">
        <f t="shared" si="0"/>
        <v>0</v>
      </c>
      <c r="K14" s="38">
        <f t="shared" si="1"/>
        <v>0</v>
      </c>
      <c r="N14" s="9"/>
    </row>
    <row r="15" spans="1:14" ht="15.75" customHeight="1" x14ac:dyDescent="0.3">
      <c r="A15" s="33" t="s">
        <v>13</v>
      </c>
      <c r="B15" s="34" t="s">
        <v>46</v>
      </c>
      <c r="C15" s="34" t="s">
        <v>47</v>
      </c>
      <c r="D15" s="34">
        <v>40</v>
      </c>
      <c r="E15" s="34">
        <v>60</v>
      </c>
      <c r="F15" s="35"/>
      <c r="G15" s="36" t="s">
        <v>49</v>
      </c>
      <c r="H15" s="85"/>
      <c r="I15" s="86"/>
      <c r="J15" s="37">
        <f t="shared" si="0"/>
        <v>0</v>
      </c>
      <c r="K15" s="38">
        <f t="shared" si="1"/>
        <v>0</v>
      </c>
      <c r="N15" s="9"/>
    </row>
    <row r="16" spans="1:14" ht="15.75" customHeight="1" x14ac:dyDescent="0.3">
      <c r="A16" s="39" t="s">
        <v>32</v>
      </c>
      <c r="B16" s="34" t="s">
        <v>46</v>
      </c>
      <c r="C16" s="34">
        <v>1.5</v>
      </c>
      <c r="D16" s="34">
        <v>2</v>
      </c>
      <c r="E16" s="34">
        <v>60</v>
      </c>
      <c r="F16" s="35">
        <v>1</v>
      </c>
      <c r="G16" s="36" t="s">
        <v>49</v>
      </c>
      <c r="H16" s="85"/>
      <c r="I16" s="86"/>
      <c r="J16" s="37">
        <f t="shared" si="0"/>
        <v>0</v>
      </c>
      <c r="K16" s="38">
        <f t="shared" si="1"/>
        <v>0</v>
      </c>
      <c r="N16" s="9"/>
    </row>
    <row r="17" spans="1:14" ht="15.75" customHeight="1" x14ac:dyDescent="0.3">
      <c r="A17" s="33" t="s">
        <v>32</v>
      </c>
      <c r="B17" s="34" t="s">
        <v>46</v>
      </c>
      <c r="C17" s="34">
        <v>30</v>
      </c>
      <c r="D17" s="34">
        <v>50</v>
      </c>
      <c r="E17" s="34">
        <v>60</v>
      </c>
      <c r="F17" s="35"/>
      <c r="G17" s="36" t="s">
        <v>49</v>
      </c>
      <c r="H17" s="85"/>
      <c r="I17" s="86"/>
      <c r="J17" s="37">
        <f t="shared" si="0"/>
        <v>0</v>
      </c>
      <c r="K17" s="38">
        <f t="shared" si="1"/>
        <v>0</v>
      </c>
      <c r="N17" s="9"/>
    </row>
    <row r="18" spans="1:14" s="41" customFormat="1" ht="15.75" customHeight="1" x14ac:dyDescent="0.3">
      <c r="A18" s="39" t="s">
        <v>32</v>
      </c>
      <c r="B18" s="34" t="s">
        <v>46</v>
      </c>
      <c r="C18" s="34">
        <v>7.5</v>
      </c>
      <c r="D18" s="34">
        <v>10</v>
      </c>
      <c r="E18" s="34">
        <v>60</v>
      </c>
      <c r="F18" s="35"/>
      <c r="G18" s="36" t="s">
        <v>49</v>
      </c>
      <c r="H18" s="85"/>
      <c r="I18" s="86"/>
      <c r="J18" s="37">
        <f t="shared" si="0"/>
        <v>0</v>
      </c>
      <c r="K18" s="38">
        <f t="shared" si="1"/>
        <v>0</v>
      </c>
      <c r="N18" s="9"/>
    </row>
    <row r="19" spans="1:14" s="41" customFormat="1" ht="15.75" customHeight="1" x14ac:dyDescent="0.3">
      <c r="A19" s="42" t="s">
        <v>4</v>
      </c>
      <c r="B19" s="40" t="s">
        <v>46</v>
      </c>
      <c r="C19" s="34">
        <v>15</v>
      </c>
      <c r="D19" s="34">
        <v>20</v>
      </c>
      <c r="E19" s="34">
        <v>60</v>
      </c>
      <c r="F19" s="35"/>
      <c r="G19" s="36" t="s">
        <v>49</v>
      </c>
      <c r="H19" s="85"/>
      <c r="I19" s="86"/>
      <c r="J19" s="37">
        <f t="shared" si="0"/>
        <v>0</v>
      </c>
      <c r="K19" s="38">
        <f t="shared" si="1"/>
        <v>0</v>
      </c>
      <c r="N19" s="9"/>
    </row>
    <row r="20" spans="1:14" s="41" customFormat="1" ht="15.75" customHeight="1" x14ac:dyDescent="0.3">
      <c r="A20" s="39" t="s">
        <v>32</v>
      </c>
      <c r="B20" s="40" t="s">
        <v>46</v>
      </c>
      <c r="C20" s="34">
        <v>30</v>
      </c>
      <c r="D20" s="34">
        <v>40</v>
      </c>
      <c r="E20" s="34">
        <v>60</v>
      </c>
      <c r="F20" s="35"/>
      <c r="G20" s="36" t="s">
        <v>49</v>
      </c>
      <c r="H20" s="85"/>
      <c r="I20" s="86"/>
      <c r="J20" s="37">
        <f t="shared" si="0"/>
        <v>0</v>
      </c>
      <c r="K20" s="38">
        <f t="shared" si="1"/>
        <v>0</v>
      </c>
      <c r="N20" s="9"/>
    </row>
    <row r="21" spans="1:14" s="41" customFormat="1" ht="15.75" customHeight="1" x14ac:dyDescent="0.3">
      <c r="A21" s="33" t="s">
        <v>42</v>
      </c>
      <c r="B21" s="34" t="s">
        <v>46</v>
      </c>
      <c r="C21" s="34">
        <v>20</v>
      </c>
      <c r="D21" s="34">
        <v>40</v>
      </c>
      <c r="E21" s="34">
        <v>60</v>
      </c>
      <c r="F21" s="35"/>
      <c r="G21" s="36" t="s">
        <v>49</v>
      </c>
      <c r="H21" s="85"/>
      <c r="I21" s="86"/>
      <c r="J21" s="37">
        <f t="shared" si="0"/>
        <v>0</v>
      </c>
      <c r="K21" s="38">
        <f t="shared" si="1"/>
        <v>0</v>
      </c>
      <c r="N21" s="9"/>
    </row>
    <row r="22" spans="1:14" s="41" customFormat="1" ht="15.75" customHeight="1" x14ac:dyDescent="0.3">
      <c r="A22" s="33" t="s">
        <v>42</v>
      </c>
      <c r="B22" s="40" t="s">
        <v>46</v>
      </c>
      <c r="C22" s="34">
        <v>30</v>
      </c>
      <c r="D22" s="34">
        <v>50</v>
      </c>
      <c r="E22" s="34">
        <v>60</v>
      </c>
      <c r="F22" s="35"/>
      <c r="G22" s="36" t="s">
        <v>49</v>
      </c>
      <c r="H22" s="85"/>
      <c r="I22" s="86"/>
      <c r="J22" s="37">
        <f t="shared" si="0"/>
        <v>0</v>
      </c>
      <c r="K22" s="38">
        <f t="shared" si="1"/>
        <v>0</v>
      </c>
      <c r="N22" s="9"/>
    </row>
    <row r="23" spans="1:14" ht="15.75" customHeight="1" x14ac:dyDescent="0.3">
      <c r="A23" s="33" t="s">
        <v>33</v>
      </c>
      <c r="B23" s="34" t="s">
        <v>46</v>
      </c>
      <c r="C23" s="34">
        <v>1.8</v>
      </c>
      <c r="D23" s="34">
        <v>10</v>
      </c>
      <c r="E23" s="34">
        <v>60</v>
      </c>
      <c r="F23" s="35"/>
      <c r="G23" s="36" t="s">
        <v>49</v>
      </c>
      <c r="H23" s="85"/>
      <c r="I23" s="86"/>
      <c r="J23" s="37">
        <f t="shared" si="0"/>
        <v>0</v>
      </c>
      <c r="K23" s="38">
        <f t="shared" si="1"/>
        <v>0</v>
      </c>
      <c r="N23" s="9"/>
    </row>
    <row r="24" spans="1:14" ht="15.75" customHeight="1" x14ac:dyDescent="0.3">
      <c r="A24" s="33" t="s">
        <v>33</v>
      </c>
      <c r="B24" s="34" t="s">
        <v>46</v>
      </c>
      <c r="C24" s="34">
        <v>10</v>
      </c>
      <c r="D24" s="34">
        <v>50</v>
      </c>
      <c r="E24" s="34" t="s">
        <v>46</v>
      </c>
      <c r="F24" s="35">
        <v>1</v>
      </c>
      <c r="G24" s="36" t="s">
        <v>49</v>
      </c>
      <c r="H24" s="85"/>
      <c r="I24" s="86"/>
      <c r="J24" s="37">
        <f t="shared" si="0"/>
        <v>0</v>
      </c>
      <c r="K24" s="38">
        <f t="shared" si="1"/>
        <v>0</v>
      </c>
      <c r="N24" s="9"/>
    </row>
    <row r="25" spans="1:14" ht="15.75" customHeight="1" x14ac:dyDescent="0.3">
      <c r="A25" s="33" t="s">
        <v>34</v>
      </c>
      <c r="B25" s="34">
        <v>1.4</v>
      </c>
      <c r="C25" s="34" t="s">
        <v>46</v>
      </c>
      <c r="D25" s="34">
        <v>5</v>
      </c>
      <c r="E25" s="34">
        <v>200</v>
      </c>
      <c r="F25" s="43"/>
      <c r="G25" s="36" t="s">
        <v>49</v>
      </c>
      <c r="H25" s="85"/>
      <c r="I25" s="86"/>
      <c r="J25" s="37">
        <f t="shared" si="0"/>
        <v>0</v>
      </c>
      <c r="K25" s="38">
        <f t="shared" si="1"/>
        <v>0</v>
      </c>
      <c r="N25" s="9"/>
    </row>
    <row r="26" spans="1:14" ht="15.75" customHeight="1" x14ac:dyDescent="0.3">
      <c r="A26" s="33" t="s">
        <v>34</v>
      </c>
      <c r="B26" s="34">
        <v>2.8</v>
      </c>
      <c r="C26" s="34" t="s">
        <v>46</v>
      </c>
      <c r="D26" s="34">
        <v>10</v>
      </c>
      <c r="E26" s="34">
        <v>200</v>
      </c>
      <c r="F26" s="35"/>
      <c r="G26" s="36" t="s">
        <v>49</v>
      </c>
      <c r="H26" s="85"/>
      <c r="I26" s="86"/>
      <c r="J26" s="37">
        <f t="shared" si="0"/>
        <v>0</v>
      </c>
      <c r="K26" s="38">
        <f t="shared" si="1"/>
        <v>0</v>
      </c>
      <c r="N26" s="9"/>
    </row>
    <row r="27" spans="1:14" ht="15.75" customHeight="1" x14ac:dyDescent="0.3">
      <c r="A27" s="33" t="s">
        <v>51</v>
      </c>
      <c r="B27" s="34">
        <v>2</v>
      </c>
      <c r="C27" s="34" t="s">
        <v>46</v>
      </c>
      <c r="D27" s="34">
        <v>10</v>
      </c>
      <c r="E27" s="34">
        <v>200</v>
      </c>
      <c r="F27" s="35"/>
      <c r="G27" s="36" t="s">
        <v>49</v>
      </c>
      <c r="H27" s="85"/>
      <c r="I27" s="86"/>
      <c r="J27" s="37">
        <f t="shared" si="0"/>
        <v>0</v>
      </c>
      <c r="K27" s="38">
        <f t="shared" si="1"/>
        <v>0</v>
      </c>
      <c r="N27" s="9"/>
    </row>
    <row r="28" spans="1:14" ht="15.75" customHeight="1" x14ac:dyDescent="0.3">
      <c r="A28" s="33" t="s">
        <v>51</v>
      </c>
      <c r="B28" s="34">
        <v>10</v>
      </c>
      <c r="C28" s="34" t="s">
        <v>46</v>
      </c>
      <c r="D28" s="34">
        <v>50</v>
      </c>
      <c r="E28" s="34">
        <v>200</v>
      </c>
      <c r="F28" s="35"/>
      <c r="G28" s="36" t="s">
        <v>49</v>
      </c>
      <c r="H28" s="85"/>
      <c r="I28" s="86"/>
      <c r="J28" s="37">
        <f t="shared" si="0"/>
        <v>0</v>
      </c>
      <c r="K28" s="38">
        <f t="shared" si="1"/>
        <v>0</v>
      </c>
      <c r="N28" s="9"/>
    </row>
    <row r="29" spans="1:14" ht="15.75" customHeight="1" x14ac:dyDescent="0.3">
      <c r="A29" s="44" t="s">
        <v>43</v>
      </c>
      <c r="B29" s="34">
        <v>2</v>
      </c>
      <c r="C29" s="34" t="s">
        <v>46</v>
      </c>
      <c r="D29" s="34">
        <v>10</v>
      </c>
      <c r="E29" s="34">
        <v>200</v>
      </c>
      <c r="F29" s="35"/>
      <c r="G29" s="36" t="s">
        <v>49</v>
      </c>
      <c r="H29" s="85"/>
      <c r="I29" s="86"/>
      <c r="J29" s="37">
        <f t="shared" si="0"/>
        <v>0</v>
      </c>
      <c r="K29" s="38">
        <f t="shared" si="1"/>
        <v>0</v>
      </c>
      <c r="N29" s="9"/>
    </row>
    <row r="30" spans="1:14" ht="15.75" customHeight="1" x14ac:dyDescent="0.3">
      <c r="A30" s="44" t="s">
        <v>43</v>
      </c>
      <c r="B30" s="34">
        <v>4</v>
      </c>
      <c r="C30" s="34" t="s">
        <v>46</v>
      </c>
      <c r="D30" s="34">
        <v>20</v>
      </c>
      <c r="E30" s="34">
        <v>200</v>
      </c>
      <c r="F30" s="35"/>
      <c r="G30" s="36" t="s">
        <v>49</v>
      </c>
      <c r="H30" s="85"/>
      <c r="I30" s="86"/>
      <c r="J30" s="37">
        <f t="shared" si="0"/>
        <v>0</v>
      </c>
      <c r="K30" s="38">
        <f t="shared" si="1"/>
        <v>0</v>
      </c>
      <c r="N30" s="9"/>
    </row>
    <row r="31" spans="1:14" ht="15.75" customHeight="1" x14ac:dyDescent="0.3">
      <c r="A31" s="44" t="s">
        <v>44</v>
      </c>
      <c r="B31" s="34">
        <v>4</v>
      </c>
      <c r="C31" s="34" t="s">
        <v>46</v>
      </c>
      <c r="D31" s="34">
        <v>20</v>
      </c>
      <c r="E31" s="34">
        <v>200</v>
      </c>
      <c r="F31" s="35"/>
      <c r="G31" s="36" t="s">
        <v>49</v>
      </c>
      <c r="H31" s="85"/>
      <c r="I31" s="86"/>
      <c r="J31" s="37">
        <f t="shared" si="0"/>
        <v>0</v>
      </c>
      <c r="K31" s="38">
        <f t="shared" si="1"/>
        <v>0</v>
      </c>
      <c r="N31" s="9"/>
    </row>
    <row r="32" spans="1:14" ht="15.75" customHeight="1" thickBot="1" x14ac:dyDescent="0.35">
      <c r="A32" s="45" t="s">
        <v>45</v>
      </c>
      <c r="B32" s="46">
        <v>7.5</v>
      </c>
      <c r="C32" s="46" t="s">
        <v>46</v>
      </c>
      <c r="D32" s="46">
        <v>50</v>
      </c>
      <c r="E32" s="46">
        <v>150</v>
      </c>
      <c r="F32" s="43"/>
      <c r="G32" s="47" t="s">
        <v>49</v>
      </c>
      <c r="H32" s="87"/>
      <c r="I32" s="88"/>
      <c r="J32" s="48">
        <f t="shared" si="0"/>
        <v>0</v>
      </c>
      <c r="K32" s="49">
        <f t="shared" si="1"/>
        <v>0</v>
      </c>
      <c r="N32" s="10"/>
    </row>
    <row r="33" spans="1:14" ht="15" thickBot="1" x14ac:dyDescent="0.35">
      <c r="A33" s="50" t="s">
        <v>21</v>
      </c>
      <c r="B33" s="51"/>
      <c r="C33" s="51"/>
      <c r="D33" s="51"/>
      <c r="E33" s="51"/>
      <c r="F33" s="52"/>
      <c r="G33" s="53"/>
      <c r="H33" s="54"/>
      <c r="I33" s="54"/>
      <c r="J33" s="55">
        <f>SUM(J5:J32)</f>
        <v>0</v>
      </c>
      <c r="K33" s="56">
        <f>SUM(K5:K32)</f>
        <v>0</v>
      </c>
    </row>
    <row r="34" spans="1:14" ht="15" thickBot="1" x14ac:dyDescent="0.35">
      <c r="I34" s="58"/>
    </row>
    <row r="35" spans="1:14" ht="15" customHeight="1" x14ac:dyDescent="0.3">
      <c r="A35" s="128" t="s">
        <v>57</v>
      </c>
      <c r="B35" s="129"/>
      <c r="C35" s="129"/>
      <c r="D35" s="129"/>
      <c r="E35" s="129"/>
      <c r="F35" s="132" t="s">
        <v>59</v>
      </c>
      <c r="G35" s="132" t="s">
        <v>58</v>
      </c>
      <c r="H35" s="134" t="s">
        <v>60</v>
      </c>
      <c r="I35" s="134" t="s">
        <v>28</v>
      </c>
      <c r="J35" s="134" t="s">
        <v>61</v>
      </c>
      <c r="K35" s="122" t="s">
        <v>62</v>
      </c>
      <c r="L35" s="59"/>
    </row>
    <row r="36" spans="1:14" ht="42.75" customHeight="1" thickBot="1" x14ac:dyDescent="0.35">
      <c r="A36" s="130"/>
      <c r="B36" s="131"/>
      <c r="C36" s="131"/>
      <c r="D36" s="131"/>
      <c r="E36" s="131"/>
      <c r="F36" s="133"/>
      <c r="G36" s="133"/>
      <c r="H36" s="135"/>
      <c r="I36" s="135"/>
      <c r="J36" s="135"/>
      <c r="K36" s="123"/>
      <c r="L36" s="59"/>
      <c r="N36" t="s">
        <v>23</v>
      </c>
    </row>
    <row r="37" spans="1:14" x14ac:dyDescent="0.3">
      <c r="A37" s="113" t="s">
        <v>19</v>
      </c>
      <c r="B37" s="114"/>
      <c r="C37" s="114"/>
      <c r="D37" s="114"/>
      <c r="E37" s="114"/>
      <c r="F37" s="60">
        <v>4</v>
      </c>
      <c r="G37" s="30" t="s">
        <v>31</v>
      </c>
      <c r="H37" s="13"/>
      <c r="I37" s="14"/>
      <c r="J37" s="61">
        <f t="shared" ref="J37" si="2">F37*H37</f>
        <v>0</v>
      </c>
      <c r="K37" s="62">
        <f>J37*I37+J37</f>
        <v>0</v>
      </c>
      <c r="L37" s="57"/>
      <c r="N37" t="s">
        <v>64</v>
      </c>
    </row>
    <row r="38" spans="1:14" ht="15" thickBot="1" x14ac:dyDescent="0.35">
      <c r="A38" s="115" t="s">
        <v>54</v>
      </c>
      <c r="B38" s="116"/>
      <c r="C38" s="116"/>
      <c r="D38" s="116"/>
      <c r="E38" s="116"/>
      <c r="F38" s="63">
        <v>4</v>
      </c>
      <c r="G38" s="47" t="s">
        <v>17</v>
      </c>
      <c r="H38" s="11"/>
      <c r="I38" s="12"/>
      <c r="J38" s="64">
        <f>F38*H38*365</f>
        <v>0</v>
      </c>
      <c r="K38" s="65">
        <f>J38*I38+J38</f>
        <v>0</v>
      </c>
      <c r="L38" s="57"/>
      <c r="N38" t="s">
        <v>65</v>
      </c>
    </row>
    <row r="39" spans="1:14" ht="15" thickBot="1" x14ac:dyDescent="0.35">
      <c r="A39" s="117" t="s">
        <v>22</v>
      </c>
      <c r="B39" s="118"/>
      <c r="C39" s="118"/>
      <c r="D39" s="118"/>
      <c r="E39" s="118"/>
      <c r="F39" s="66"/>
      <c r="G39" s="67"/>
      <c r="H39" s="68"/>
      <c r="I39" s="69"/>
      <c r="J39" s="70">
        <f>SUM(J37:J38)</f>
        <v>0</v>
      </c>
      <c r="K39" s="70">
        <f>SUM(K37:K38)</f>
        <v>0</v>
      </c>
      <c r="L39" s="71"/>
    </row>
    <row r="40" spans="1:14" ht="15" thickBot="1" x14ac:dyDescent="0.35"/>
    <row r="41" spans="1:14" ht="60.9" customHeight="1" thickBot="1" x14ac:dyDescent="0.35">
      <c r="A41" s="119" t="s">
        <v>72</v>
      </c>
      <c r="B41" s="120"/>
      <c r="C41" s="120"/>
      <c r="D41" s="120"/>
      <c r="E41" s="120"/>
      <c r="F41" s="120"/>
      <c r="G41" s="120"/>
      <c r="H41" s="120"/>
      <c r="I41" s="121"/>
      <c r="J41" s="72">
        <f>J33+J39</f>
        <v>0</v>
      </c>
      <c r="K41" s="73">
        <f>K33+K39</f>
        <v>0</v>
      </c>
      <c r="L41" s="74"/>
      <c r="M41" s="75" t="s">
        <v>63</v>
      </c>
      <c r="N41" s="76" t="s">
        <v>85</v>
      </c>
    </row>
    <row r="43" spans="1:14" ht="18" x14ac:dyDescent="0.35">
      <c r="A43" s="77" t="s">
        <v>16</v>
      </c>
      <c r="B43" s="78" t="s">
        <v>39</v>
      </c>
      <c r="C43" s="79"/>
      <c r="D43" s="79"/>
      <c r="E43" s="79"/>
      <c r="F43" s="80"/>
      <c r="G43" s="81"/>
    </row>
    <row r="44" spans="1:14" x14ac:dyDescent="0.3">
      <c r="B44" s="82"/>
    </row>
  </sheetData>
  <sheetProtection algorithmName="SHA-512" hashValue="ejghylZ5cqS80VgJmE/rb+iLVimnHo7L3vCJ2Ip3wvisVd+EsVyJWxHlFB1qAN49mA9UQvtIGxgmBXGB5jD1tw==" saltValue="zwbTNGtOATmG2Y10Om9RfA==" spinCount="100000" sheet="1" objects="1" scenarios="1"/>
  <mergeCells count="20">
    <mergeCell ref="J3:J4"/>
    <mergeCell ref="N3:N4"/>
    <mergeCell ref="A35:E36"/>
    <mergeCell ref="F35:F36"/>
    <mergeCell ref="G35:G36"/>
    <mergeCell ref="H35:H36"/>
    <mergeCell ref="I35:I36"/>
    <mergeCell ref="J35:J36"/>
    <mergeCell ref="A3:A4"/>
    <mergeCell ref="B3:E3"/>
    <mergeCell ref="F3:F4"/>
    <mergeCell ref="G3:G4"/>
    <mergeCell ref="H3:H4"/>
    <mergeCell ref="K35:K36"/>
    <mergeCell ref="K3:K4"/>
    <mergeCell ref="A37:E37"/>
    <mergeCell ref="A38:E38"/>
    <mergeCell ref="A39:E39"/>
    <mergeCell ref="A41:I41"/>
    <mergeCell ref="I3:I4"/>
  </mergeCells>
  <pageMargins left="0" right="0" top="0.59055118110236227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="80" zoomScaleNormal="80" workbookViewId="0">
      <selection activeCell="H5" sqref="H5"/>
    </sheetView>
  </sheetViews>
  <sheetFormatPr defaultColWidth="9.109375" defaultRowHeight="14.4" x14ac:dyDescent="0.3"/>
  <cols>
    <col min="1" max="1" width="41.44140625" style="20" customWidth="1"/>
    <col min="2" max="2" width="9.88671875" style="21" bestFit="1" customWidth="1"/>
    <col min="3" max="3" width="9.6640625" style="21" bestFit="1" customWidth="1"/>
    <col min="4" max="4" width="12.33203125" style="21" bestFit="1" customWidth="1"/>
    <col min="5" max="5" width="10.109375" style="21" bestFit="1" customWidth="1"/>
    <col min="6" max="6" width="14.44140625" style="57" customWidth="1"/>
    <col min="7" max="7" width="21.6640625" style="19" customWidth="1"/>
    <col min="8" max="8" width="19" style="19" customWidth="1"/>
    <col min="9" max="9" width="11.6640625" style="19" customWidth="1"/>
    <col min="10" max="10" width="18.5546875" customWidth="1"/>
    <col min="11" max="12" width="17.5546875" customWidth="1"/>
    <col min="13" max="13" width="20.109375" customWidth="1"/>
    <col min="14" max="14" width="42.109375" customWidth="1"/>
    <col min="15" max="15" width="13.109375" customWidth="1"/>
  </cols>
  <sheetData>
    <row r="1" spans="1:14" ht="16.2" thickBot="1" x14ac:dyDescent="0.35">
      <c r="A1" s="15" t="s">
        <v>74</v>
      </c>
      <c r="B1" s="16"/>
      <c r="C1" s="16"/>
      <c r="D1" s="16"/>
      <c r="E1" s="16"/>
      <c r="F1" s="17"/>
      <c r="G1" s="18"/>
    </row>
    <row r="2" spans="1:14" ht="15" thickBot="1" x14ac:dyDescent="0.35">
      <c r="F2" s="22"/>
      <c r="G2" s="23"/>
      <c r="J2" s="24"/>
      <c r="K2" s="24"/>
      <c r="L2" s="24"/>
    </row>
    <row r="3" spans="1:14" ht="25.5" customHeight="1" x14ac:dyDescent="0.3">
      <c r="A3" s="128" t="s">
        <v>11</v>
      </c>
      <c r="B3" s="136" t="s">
        <v>10</v>
      </c>
      <c r="C3" s="136"/>
      <c r="D3" s="136"/>
      <c r="E3" s="137"/>
      <c r="F3" s="138" t="s">
        <v>52</v>
      </c>
      <c r="G3" s="139" t="s">
        <v>55</v>
      </c>
      <c r="H3" s="141" t="s">
        <v>53</v>
      </c>
      <c r="I3" s="122" t="s">
        <v>28</v>
      </c>
      <c r="J3" s="124" t="s">
        <v>26</v>
      </c>
      <c r="K3" s="122" t="s">
        <v>66</v>
      </c>
      <c r="N3" s="126" t="s">
        <v>56</v>
      </c>
    </row>
    <row r="4" spans="1:14" ht="64.5" customHeight="1" thickBot="1" x14ac:dyDescent="0.35">
      <c r="A4" s="130"/>
      <c r="B4" s="25" t="s">
        <v>7</v>
      </c>
      <c r="C4" s="25" t="s">
        <v>8</v>
      </c>
      <c r="D4" s="25" t="s">
        <v>6</v>
      </c>
      <c r="E4" s="26" t="s">
        <v>9</v>
      </c>
      <c r="F4" s="133"/>
      <c r="G4" s="140"/>
      <c r="H4" s="142"/>
      <c r="I4" s="123"/>
      <c r="J4" s="125"/>
      <c r="K4" s="123"/>
      <c r="N4" s="127"/>
    </row>
    <row r="5" spans="1:14" ht="15.75" customHeight="1" x14ac:dyDescent="0.3">
      <c r="A5" s="90" t="s">
        <v>3</v>
      </c>
      <c r="B5" s="28" t="s">
        <v>15</v>
      </c>
      <c r="C5" s="28" t="s">
        <v>15</v>
      </c>
      <c r="D5" s="28" t="s">
        <v>15</v>
      </c>
      <c r="E5" s="28" t="s">
        <v>15</v>
      </c>
      <c r="F5" s="35">
        <v>40000</v>
      </c>
      <c r="G5" s="30" t="s">
        <v>0</v>
      </c>
      <c r="H5" s="83"/>
      <c r="I5" s="84"/>
      <c r="J5" s="31">
        <f>H5*F5</f>
        <v>0</v>
      </c>
      <c r="K5" s="32">
        <f>J5*I5+J5</f>
        <v>0</v>
      </c>
      <c r="N5" s="89"/>
    </row>
    <row r="6" spans="1:14" ht="15.75" customHeight="1" x14ac:dyDescent="0.3">
      <c r="A6" s="91" t="s">
        <v>50</v>
      </c>
      <c r="B6" s="34">
        <v>0.4</v>
      </c>
      <c r="C6" s="34" t="s">
        <v>46</v>
      </c>
      <c r="D6" s="34">
        <v>2</v>
      </c>
      <c r="E6" s="34">
        <v>200</v>
      </c>
      <c r="F6" s="35">
        <v>64</v>
      </c>
      <c r="G6" s="36" t="s">
        <v>49</v>
      </c>
      <c r="H6" s="85"/>
      <c r="I6" s="86"/>
      <c r="J6" s="37">
        <f t="shared" ref="J6:J32" si="0">H6*F6</f>
        <v>0</v>
      </c>
      <c r="K6" s="38">
        <f t="shared" ref="K6:K32" si="1">J6*I6+J6</f>
        <v>0</v>
      </c>
      <c r="N6" s="9"/>
    </row>
    <row r="7" spans="1:14" ht="15.75" customHeight="1" x14ac:dyDescent="0.3">
      <c r="A7" s="91" t="s">
        <v>2</v>
      </c>
      <c r="B7" s="34">
        <v>0.4</v>
      </c>
      <c r="C7" s="34" t="s">
        <v>46</v>
      </c>
      <c r="D7" s="34">
        <v>2</v>
      </c>
      <c r="E7" s="34">
        <v>200</v>
      </c>
      <c r="F7" s="35">
        <v>28</v>
      </c>
      <c r="G7" s="36" t="s">
        <v>49</v>
      </c>
      <c r="H7" s="85"/>
      <c r="I7" s="86"/>
      <c r="J7" s="37">
        <f t="shared" si="0"/>
        <v>0</v>
      </c>
      <c r="K7" s="38">
        <f t="shared" si="1"/>
        <v>0</v>
      </c>
      <c r="N7" s="9"/>
    </row>
    <row r="8" spans="1:14" ht="15.75" customHeight="1" x14ac:dyDescent="0.3">
      <c r="A8" s="91" t="s">
        <v>50</v>
      </c>
      <c r="B8" s="34">
        <v>2.2000000000000002</v>
      </c>
      <c r="C8" s="34" t="s">
        <v>46</v>
      </c>
      <c r="D8" s="34">
        <v>10</v>
      </c>
      <c r="E8" s="34">
        <v>200</v>
      </c>
      <c r="F8" s="35">
        <v>16</v>
      </c>
      <c r="G8" s="36" t="s">
        <v>49</v>
      </c>
      <c r="H8" s="85"/>
      <c r="I8" s="86"/>
      <c r="J8" s="37">
        <f t="shared" si="0"/>
        <v>0</v>
      </c>
      <c r="K8" s="38">
        <f t="shared" si="1"/>
        <v>0</v>
      </c>
      <c r="N8" s="9"/>
    </row>
    <row r="9" spans="1:14" ht="15.75" customHeight="1" x14ac:dyDescent="0.3">
      <c r="A9" s="91" t="s">
        <v>2</v>
      </c>
      <c r="B9" s="34">
        <v>2.2000000000000002</v>
      </c>
      <c r="C9" s="34" t="s">
        <v>46</v>
      </c>
      <c r="D9" s="34">
        <v>10</v>
      </c>
      <c r="E9" s="34">
        <v>200</v>
      </c>
      <c r="F9" s="35">
        <v>12</v>
      </c>
      <c r="G9" s="36" t="s">
        <v>49</v>
      </c>
      <c r="H9" s="85"/>
      <c r="I9" s="86"/>
      <c r="J9" s="37">
        <f t="shared" si="0"/>
        <v>0</v>
      </c>
      <c r="K9" s="38">
        <f t="shared" si="1"/>
        <v>0</v>
      </c>
      <c r="N9" s="9"/>
    </row>
    <row r="10" spans="1:14" ht="15.75" customHeight="1" x14ac:dyDescent="0.3">
      <c r="A10" s="91" t="s">
        <v>2</v>
      </c>
      <c r="B10" s="34">
        <v>10.8</v>
      </c>
      <c r="C10" s="34" t="s">
        <v>46</v>
      </c>
      <c r="D10" s="34">
        <v>50</v>
      </c>
      <c r="E10" s="34">
        <v>200</v>
      </c>
      <c r="F10" s="35">
        <v>10</v>
      </c>
      <c r="G10" s="36" t="s">
        <v>49</v>
      </c>
      <c r="H10" s="85"/>
      <c r="I10" s="86"/>
      <c r="J10" s="37">
        <f t="shared" si="0"/>
        <v>0</v>
      </c>
      <c r="K10" s="38">
        <f t="shared" si="1"/>
        <v>0</v>
      </c>
      <c r="N10" s="9"/>
    </row>
    <row r="11" spans="1:14" ht="15.75" customHeight="1" x14ac:dyDescent="0.3">
      <c r="A11" s="91" t="s">
        <v>41</v>
      </c>
      <c r="B11" s="34">
        <v>129.6</v>
      </c>
      <c r="C11" s="34" t="s">
        <v>46</v>
      </c>
      <c r="D11" s="34" t="s">
        <v>48</v>
      </c>
      <c r="E11" s="34">
        <v>200</v>
      </c>
      <c r="F11" s="35"/>
      <c r="G11" s="36" t="s">
        <v>49</v>
      </c>
      <c r="H11" s="85"/>
      <c r="I11" s="86"/>
      <c r="J11" s="37">
        <f t="shared" si="0"/>
        <v>0</v>
      </c>
      <c r="K11" s="38">
        <f t="shared" si="1"/>
        <v>0</v>
      </c>
      <c r="N11" s="9"/>
    </row>
    <row r="12" spans="1:14" ht="15.75" customHeight="1" x14ac:dyDescent="0.3">
      <c r="A12" s="92" t="s">
        <v>25</v>
      </c>
      <c r="B12" s="34">
        <v>4.3</v>
      </c>
      <c r="C12" s="40" t="s">
        <v>46</v>
      </c>
      <c r="D12" s="34">
        <v>20</v>
      </c>
      <c r="E12" s="34">
        <v>200</v>
      </c>
      <c r="F12" s="35"/>
      <c r="G12" s="36" t="s">
        <v>49</v>
      </c>
      <c r="H12" s="85"/>
      <c r="I12" s="86"/>
      <c r="J12" s="37">
        <f t="shared" si="0"/>
        <v>0</v>
      </c>
      <c r="K12" s="38">
        <f t="shared" si="1"/>
        <v>0</v>
      </c>
      <c r="N12" s="9"/>
    </row>
    <row r="13" spans="1:14" ht="15.75" customHeight="1" x14ac:dyDescent="0.3">
      <c r="A13" s="92" t="s">
        <v>25</v>
      </c>
      <c r="B13" s="34">
        <v>10.8</v>
      </c>
      <c r="C13" s="40" t="s">
        <v>46</v>
      </c>
      <c r="D13" s="34">
        <v>50</v>
      </c>
      <c r="E13" s="34">
        <v>200</v>
      </c>
      <c r="F13" s="35"/>
      <c r="G13" s="36" t="s">
        <v>49</v>
      </c>
      <c r="H13" s="85"/>
      <c r="I13" s="86"/>
      <c r="J13" s="37">
        <f t="shared" si="0"/>
        <v>0</v>
      </c>
      <c r="K13" s="38">
        <f t="shared" si="1"/>
        <v>0</v>
      </c>
      <c r="N13" s="9"/>
    </row>
    <row r="14" spans="1:14" ht="15.75" customHeight="1" x14ac:dyDescent="0.3">
      <c r="A14" s="91" t="s">
        <v>14</v>
      </c>
      <c r="B14" s="34" t="s">
        <v>46</v>
      </c>
      <c r="C14" s="34">
        <v>7.5</v>
      </c>
      <c r="D14" s="34">
        <v>10</v>
      </c>
      <c r="E14" s="34">
        <v>60</v>
      </c>
      <c r="F14" s="35">
        <v>7</v>
      </c>
      <c r="G14" s="36" t="s">
        <v>49</v>
      </c>
      <c r="H14" s="85"/>
      <c r="I14" s="86"/>
      <c r="J14" s="37">
        <f t="shared" si="0"/>
        <v>0</v>
      </c>
      <c r="K14" s="38">
        <f t="shared" si="1"/>
        <v>0</v>
      </c>
      <c r="N14" s="9"/>
    </row>
    <row r="15" spans="1:14" ht="15.75" customHeight="1" x14ac:dyDescent="0.3">
      <c r="A15" s="91" t="s">
        <v>13</v>
      </c>
      <c r="B15" s="34" t="s">
        <v>46</v>
      </c>
      <c r="C15" s="34" t="s">
        <v>47</v>
      </c>
      <c r="D15" s="34">
        <v>40</v>
      </c>
      <c r="E15" s="34">
        <v>60</v>
      </c>
      <c r="F15" s="35">
        <v>6</v>
      </c>
      <c r="G15" s="36" t="s">
        <v>49</v>
      </c>
      <c r="H15" s="85"/>
      <c r="I15" s="86"/>
      <c r="J15" s="37">
        <f t="shared" si="0"/>
        <v>0</v>
      </c>
      <c r="K15" s="38">
        <f t="shared" si="1"/>
        <v>0</v>
      </c>
      <c r="N15" s="9"/>
    </row>
    <row r="16" spans="1:14" ht="15.75" customHeight="1" x14ac:dyDescent="0.3">
      <c r="A16" s="92" t="s">
        <v>32</v>
      </c>
      <c r="B16" s="34" t="s">
        <v>46</v>
      </c>
      <c r="C16" s="34">
        <v>1.5</v>
      </c>
      <c r="D16" s="34">
        <v>2</v>
      </c>
      <c r="E16" s="34">
        <v>60</v>
      </c>
      <c r="F16" s="35">
        <v>1</v>
      </c>
      <c r="G16" s="36" t="s">
        <v>49</v>
      </c>
      <c r="H16" s="85"/>
      <c r="I16" s="86"/>
      <c r="J16" s="37">
        <f t="shared" si="0"/>
        <v>0</v>
      </c>
      <c r="K16" s="38">
        <f t="shared" si="1"/>
        <v>0</v>
      </c>
      <c r="N16" s="9"/>
    </row>
    <row r="17" spans="1:14" ht="15.75" customHeight="1" x14ac:dyDescent="0.3">
      <c r="A17" s="91" t="s">
        <v>32</v>
      </c>
      <c r="B17" s="34" t="s">
        <v>46</v>
      </c>
      <c r="C17" s="34">
        <v>30</v>
      </c>
      <c r="D17" s="34">
        <v>50</v>
      </c>
      <c r="E17" s="34">
        <v>60</v>
      </c>
      <c r="F17" s="35"/>
      <c r="G17" s="36" t="s">
        <v>49</v>
      </c>
      <c r="H17" s="85"/>
      <c r="I17" s="86"/>
      <c r="J17" s="37">
        <f t="shared" si="0"/>
        <v>0</v>
      </c>
      <c r="K17" s="38">
        <f t="shared" si="1"/>
        <v>0</v>
      </c>
      <c r="N17" s="9"/>
    </row>
    <row r="18" spans="1:14" s="41" customFormat="1" ht="15.75" customHeight="1" x14ac:dyDescent="0.3">
      <c r="A18" s="92" t="s">
        <v>32</v>
      </c>
      <c r="B18" s="34" t="s">
        <v>46</v>
      </c>
      <c r="C18" s="34">
        <v>7.5</v>
      </c>
      <c r="D18" s="34">
        <v>10</v>
      </c>
      <c r="E18" s="34">
        <v>60</v>
      </c>
      <c r="F18" s="35">
        <v>8</v>
      </c>
      <c r="G18" s="36" t="s">
        <v>49</v>
      </c>
      <c r="H18" s="85"/>
      <c r="I18" s="86"/>
      <c r="J18" s="37">
        <f t="shared" si="0"/>
        <v>0</v>
      </c>
      <c r="K18" s="38">
        <f t="shared" si="1"/>
        <v>0</v>
      </c>
      <c r="N18" s="9"/>
    </row>
    <row r="19" spans="1:14" s="41" customFormat="1" ht="15.75" customHeight="1" x14ac:dyDescent="0.3">
      <c r="A19" s="93" t="s">
        <v>4</v>
      </c>
      <c r="B19" s="40" t="s">
        <v>46</v>
      </c>
      <c r="C19" s="34">
        <v>15</v>
      </c>
      <c r="D19" s="34">
        <v>20</v>
      </c>
      <c r="E19" s="34">
        <v>60</v>
      </c>
      <c r="F19" s="35"/>
      <c r="G19" s="36" t="s">
        <v>49</v>
      </c>
      <c r="H19" s="85"/>
      <c r="I19" s="86"/>
      <c r="J19" s="37">
        <f t="shared" si="0"/>
        <v>0</v>
      </c>
      <c r="K19" s="38">
        <f t="shared" si="1"/>
        <v>0</v>
      </c>
      <c r="N19" s="9"/>
    </row>
    <row r="20" spans="1:14" s="41" customFormat="1" ht="15.75" customHeight="1" x14ac:dyDescent="0.3">
      <c r="A20" s="92" t="s">
        <v>32</v>
      </c>
      <c r="B20" s="40" t="s">
        <v>46</v>
      </c>
      <c r="C20" s="34">
        <v>30</v>
      </c>
      <c r="D20" s="34">
        <v>40</v>
      </c>
      <c r="E20" s="34">
        <v>60</v>
      </c>
      <c r="F20" s="35"/>
      <c r="G20" s="36" t="s">
        <v>49</v>
      </c>
      <c r="H20" s="85"/>
      <c r="I20" s="86"/>
      <c r="J20" s="37">
        <f t="shared" si="0"/>
        <v>0</v>
      </c>
      <c r="K20" s="38">
        <f t="shared" si="1"/>
        <v>0</v>
      </c>
      <c r="N20" s="9"/>
    </row>
    <row r="21" spans="1:14" s="41" customFormat="1" ht="15.75" customHeight="1" x14ac:dyDescent="0.3">
      <c r="A21" s="91" t="s">
        <v>42</v>
      </c>
      <c r="B21" s="34" t="s">
        <v>46</v>
      </c>
      <c r="C21" s="34">
        <v>20</v>
      </c>
      <c r="D21" s="34">
        <v>40</v>
      </c>
      <c r="E21" s="34">
        <v>60</v>
      </c>
      <c r="F21" s="35">
        <v>1</v>
      </c>
      <c r="G21" s="36" t="s">
        <v>49</v>
      </c>
      <c r="H21" s="85"/>
      <c r="I21" s="86"/>
      <c r="J21" s="37">
        <f t="shared" si="0"/>
        <v>0</v>
      </c>
      <c r="K21" s="38">
        <f t="shared" si="1"/>
        <v>0</v>
      </c>
      <c r="N21" s="9"/>
    </row>
    <row r="22" spans="1:14" s="41" customFormat="1" ht="15.75" customHeight="1" x14ac:dyDescent="0.3">
      <c r="A22" s="91" t="s">
        <v>42</v>
      </c>
      <c r="B22" s="40" t="s">
        <v>46</v>
      </c>
      <c r="C22" s="34">
        <v>30</v>
      </c>
      <c r="D22" s="34">
        <v>50</v>
      </c>
      <c r="E22" s="34">
        <v>60</v>
      </c>
      <c r="F22" s="35"/>
      <c r="G22" s="36" t="s">
        <v>49</v>
      </c>
      <c r="H22" s="85"/>
      <c r="I22" s="86"/>
      <c r="J22" s="37">
        <f t="shared" si="0"/>
        <v>0</v>
      </c>
      <c r="K22" s="38">
        <f t="shared" si="1"/>
        <v>0</v>
      </c>
      <c r="N22" s="9"/>
    </row>
    <row r="23" spans="1:14" ht="15.75" customHeight="1" x14ac:dyDescent="0.3">
      <c r="A23" s="91" t="s">
        <v>33</v>
      </c>
      <c r="B23" s="34" t="s">
        <v>46</v>
      </c>
      <c r="C23" s="34">
        <v>1.8</v>
      </c>
      <c r="D23" s="34">
        <v>10</v>
      </c>
      <c r="E23" s="34">
        <v>60</v>
      </c>
      <c r="F23" s="35"/>
      <c r="G23" s="36" t="s">
        <v>49</v>
      </c>
      <c r="H23" s="85"/>
      <c r="I23" s="86"/>
      <c r="J23" s="37">
        <f t="shared" si="0"/>
        <v>0</v>
      </c>
      <c r="K23" s="38">
        <f t="shared" si="1"/>
        <v>0</v>
      </c>
      <c r="N23" s="9"/>
    </row>
    <row r="24" spans="1:14" ht="15.75" customHeight="1" x14ac:dyDescent="0.3">
      <c r="A24" s="91" t="s">
        <v>33</v>
      </c>
      <c r="B24" s="34" t="s">
        <v>46</v>
      </c>
      <c r="C24" s="34">
        <v>10</v>
      </c>
      <c r="D24" s="34">
        <v>50</v>
      </c>
      <c r="E24" s="34" t="s">
        <v>46</v>
      </c>
      <c r="F24" s="35">
        <v>1</v>
      </c>
      <c r="G24" s="36" t="s">
        <v>49</v>
      </c>
      <c r="H24" s="85"/>
      <c r="I24" s="86"/>
      <c r="J24" s="37">
        <f t="shared" si="0"/>
        <v>0</v>
      </c>
      <c r="K24" s="38">
        <f t="shared" si="1"/>
        <v>0</v>
      </c>
      <c r="N24" s="9"/>
    </row>
    <row r="25" spans="1:14" ht="15.75" customHeight="1" x14ac:dyDescent="0.3">
      <c r="A25" s="91" t="s">
        <v>34</v>
      </c>
      <c r="B25" s="34">
        <v>1.4</v>
      </c>
      <c r="C25" s="34" t="s">
        <v>46</v>
      </c>
      <c r="D25" s="34">
        <v>5</v>
      </c>
      <c r="E25" s="34">
        <v>200</v>
      </c>
      <c r="F25" s="43"/>
      <c r="G25" s="36" t="s">
        <v>49</v>
      </c>
      <c r="H25" s="85"/>
      <c r="I25" s="86"/>
      <c r="J25" s="37">
        <f t="shared" si="0"/>
        <v>0</v>
      </c>
      <c r="K25" s="38">
        <f t="shared" si="1"/>
        <v>0</v>
      </c>
      <c r="N25" s="9"/>
    </row>
    <row r="26" spans="1:14" ht="15.75" customHeight="1" x14ac:dyDescent="0.3">
      <c r="A26" s="91" t="s">
        <v>34</v>
      </c>
      <c r="B26" s="34">
        <v>2.8</v>
      </c>
      <c r="C26" s="34" t="s">
        <v>46</v>
      </c>
      <c r="D26" s="34">
        <v>10</v>
      </c>
      <c r="E26" s="34">
        <v>200</v>
      </c>
      <c r="F26" s="35">
        <v>2</v>
      </c>
      <c r="G26" s="36" t="s">
        <v>49</v>
      </c>
      <c r="H26" s="85"/>
      <c r="I26" s="86"/>
      <c r="J26" s="37">
        <f t="shared" si="0"/>
        <v>0</v>
      </c>
      <c r="K26" s="38">
        <f t="shared" si="1"/>
        <v>0</v>
      </c>
      <c r="N26" s="9"/>
    </row>
    <row r="27" spans="1:14" ht="15.75" customHeight="1" x14ac:dyDescent="0.3">
      <c r="A27" s="91" t="s">
        <v>51</v>
      </c>
      <c r="B27" s="34">
        <v>2</v>
      </c>
      <c r="C27" s="34" t="s">
        <v>46</v>
      </c>
      <c r="D27" s="34">
        <v>10</v>
      </c>
      <c r="E27" s="34">
        <v>200</v>
      </c>
      <c r="F27" s="35">
        <v>1</v>
      </c>
      <c r="G27" s="36" t="s">
        <v>49</v>
      </c>
      <c r="H27" s="85"/>
      <c r="I27" s="86"/>
      <c r="J27" s="37">
        <f t="shared" si="0"/>
        <v>0</v>
      </c>
      <c r="K27" s="38">
        <f t="shared" si="1"/>
        <v>0</v>
      </c>
      <c r="N27" s="9"/>
    </row>
    <row r="28" spans="1:14" ht="15.75" customHeight="1" x14ac:dyDescent="0.3">
      <c r="A28" s="91" t="s">
        <v>51</v>
      </c>
      <c r="B28" s="34">
        <v>10</v>
      </c>
      <c r="C28" s="34" t="s">
        <v>46</v>
      </c>
      <c r="D28" s="34">
        <v>50</v>
      </c>
      <c r="E28" s="34">
        <v>200</v>
      </c>
      <c r="F28" s="35"/>
      <c r="G28" s="36" t="s">
        <v>49</v>
      </c>
      <c r="H28" s="85"/>
      <c r="I28" s="86"/>
      <c r="J28" s="37">
        <f t="shared" si="0"/>
        <v>0</v>
      </c>
      <c r="K28" s="38">
        <f t="shared" si="1"/>
        <v>0</v>
      </c>
      <c r="N28" s="9"/>
    </row>
    <row r="29" spans="1:14" ht="15.75" customHeight="1" x14ac:dyDescent="0.3">
      <c r="A29" s="44" t="s">
        <v>43</v>
      </c>
      <c r="B29" s="34">
        <v>2</v>
      </c>
      <c r="C29" s="34" t="s">
        <v>46</v>
      </c>
      <c r="D29" s="34">
        <v>10</v>
      </c>
      <c r="E29" s="34">
        <v>200</v>
      </c>
      <c r="F29" s="35">
        <v>1</v>
      </c>
      <c r="G29" s="36" t="s">
        <v>49</v>
      </c>
      <c r="H29" s="85"/>
      <c r="I29" s="86"/>
      <c r="J29" s="37">
        <f t="shared" si="0"/>
        <v>0</v>
      </c>
      <c r="K29" s="38">
        <f t="shared" si="1"/>
        <v>0</v>
      </c>
      <c r="N29" s="9"/>
    </row>
    <row r="30" spans="1:14" ht="15.75" customHeight="1" x14ac:dyDescent="0.3">
      <c r="A30" s="44" t="s">
        <v>43</v>
      </c>
      <c r="B30" s="34">
        <v>4</v>
      </c>
      <c r="C30" s="34" t="s">
        <v>46</v>
      </c>
      <c r="D30" s="34">
        <v>20</v>
      </c>
      <c r="E30" s="34">
        <v>200</v>
      </c>
      <c r="F30" s="35"/>
      <c r="G30" s="36" t="s">
        <v>49</v>
      </c>
      <c r="H30" s="85"/>
      <c r="I30" s="86"/>
      <c r="J30" s="37">
        <f t="shared" si="0"/>
        <v>0</v>
      </c>
      <c r="K30" s="38">
        <f t="shared" si="1"/>
        <v>0</v>
      </c>
      <c r="N30" s="9"/>
    </row>
    <row r="31" spans="1:14" ht="15.75" customHeight="1" x14ac:dyDescent="0.3">
      <c r="A31" s="44" t="s">
        <v>44</v>
      </c>
      <c r="B31" s="34">
        <v>4</v>
      </c>
      <c r="C31" s="34" t="s">
        <v>46</v>
      </c>
      <c r="D31" s="34">
        <v>20</v>
      </c>
      <c r="E31" s="34">
        <v>200</v>
      </c>
      <c r="F31" s="35"/>
      <c r="G31" s="36" t="s">
        <v>49</v>
      </c>
      <c r="H31" s="85"/>
      <c r="I31" s="86"/>
      <c r="J31" s="37">
        <f t="shared" si="0"/>
        <v>0</v>
      </c>
      <c r="K31" s="38">
        <f t="shared" si="1"/>
        <v>0</v>
      </c>
      <c r="N31" s="9"/>
    </row>
    <row r="32" spans="1:14" ht="15.75" customHeight="1" thickBot="1" x14ac:dyDescent="0.35">
      <c r="A32" s="45" t="s">
        <v>45</v>
      </c>
      <c r="B32" s="46">
        <v>7.5</v>
      </c>
      <c r="C32" s="46" t="s">
        <v>46</v>
      </c>
      <c r="D32" s="46">
        <v>50</v>
      </c>
      <c r="E32" s="46">
        <v>150</v>
      </c>
      <c r="F32" s="43">
        <v>1</v>
      </c>
      <c r="G32" s="47" t="s">
        <v>49</v>
      </c>
      <c r="H32" s="87"/>
      <c r="I32" s="88"/>
      <c r="J32" s="48">
        <f t="shared" si="0"/>
        <v>0</v>
      </c>
      <c r="K32" s="49">
        <f t="shared" si="1"/>
        <v>0</v>
      </c>
      <c r="N32" s="10"/>
    </row>
    <row r="33" spans="1:14" ht="15" thickBot="1" x14ac:dyDescent="0.35">
      <c r="A33" s="50" t="s">
        <v>21</v>
      </c>
      <c r="B33" s="51"/>
      <c r="C33" s="51"/>
      <c r="D33" s="51"/>
      <c r="E33" s="51"/>
      <c r="F33" s="52"/>
      <c r="G33" s="53"/>
      <c r="H33" s="54"/>
      <c r="I33" s="54"/>
      <c r="J33" s="55">
        <f>SUM(J5:J32)</f>
        <v>0</v>
      </c>
      <c r="K33" s="56">
        <f>SUM(K5:K32)</f>
        <v>0</v>
      </c>
    </row>
    <row r="34" spans="1:14" ht="15" thickBot="1" x14ac:dyDescent="0.35">
      <c r="I34" s="58"/>
    </row>
    <row r="35" spans="1:14" ht="15" customHeight="1" x14ac:dyDescent="0.3">
      <c r="A35" s="128" t="s">
        <v>57</v>
      </c>
      <c r="B35" s="129"/>
      <c r="C35" s="129"/>
      <c r="D35" s="129"/>
      <c r="E35" s="129"/>
      <c r="F35" s="132" t="s">
        <v>59</v>
      </c>
      <c r="G35" s="132" t="s">
        <v>58</v>
      </c>
      <c r="H35" s="134" t="s">
        <v>60</v>
      </c>
      <c r="I35" s="134" t="s">
        <v>28</v>
      </c>
      <c r="J35" s="134" t="s">
        <v>61</v>
      </c>
      <c r="K35" s="122" t="s">
        <v>62</v>
      </c>
      <c r="L35" s="59"/>
    </row>
    <row r="36" spans="1:14" ht="42.75" customHeight="1" thickBot="1" x14ac:dyDescent="0.35">
      <c r="A36" s="130"/>
      <c r="B36" s="131"/>
      <c r="C36" s="131"/>
      <c r="D36" s="131"/>
      <c r="E36" s="131"/>
      <c r="F36" s="133"/>
      <c r="G36" s="133"/>
      <c r="H36" s="135"/>
      <c r="I36" s="135"/>
      <c r="J36" s="135"/>
      <c r="K36" s="123"/>
      <c r="L36" s="59"/>
      <c r="N36" t="s">
        <v>23</v>
      </c>
    </row>
    <row r="37" spans="1:14" ht="15" customHeight="1" x14ac:dyDescent="0.3">
      <c r="A37" s="143" t="s">
        <v>18</v>
      </c>
      <c r="B37" s="144"/>
      <c r="C37" s="144"/>
      <c r="D37" s="144"/>
      <c r="E37" s="145"/>
      <c r="F37" s="60">
        <v>18</v>
      </c>
      <c r="G37" s="30" t="s">
        <v>31</v>
      </c>
      <c r="H37" s="13"/>
      <c r="I37" s="1"/>
      <c r="J37" s="61">
        <f>F37*H37</f>
        <v>0</v>
      </c>
      <c r="K37" s="62">
        <f>J37*I37+J37</f>
        <v>0</v>
      </c>
      <c r="N37" t="s">
        <v>64</v>
      </c>
    </row>
    <row r="38" spans="1:14" x14ac:dyDescent="0.3">
      <c r="A38" s="113" t="s">
        <v>19</v>
      </c>
      <c r="B38" s="114"/>
      <c r="C38" s="114"/>
      <c r="D38" s="114"/>
      <c r="E38" s="114"/>
      <c r="F38" s="60">
        <v>18</v>
      </c>
      <c r="G38" s="30" t="s">
        <v>31</v>
      </c>
      <c r="H38" s="13"/>
      <c r="I38" s="14"/>
      <c r="J38" s="61">
        <f t="shared" ref="J38:J39" si="2">F38*H38</f>
        <v>0</v>
      </c>
      <c r="K38" s="62">
        <f>J38*I38+J38</f>
        <v>0</v>
      </c>
      <c r="L38" s="57"/>
      <c r="N38" t="s">
        <v>64</v>
      </c>
    </row>
    <row r="39" spans="1:14" ht="30" customHeight="1" x14ac:dyDescent="0.3">
      <c r="A39" s="146" t="s">
        <v>20</v>
      </c>
      <c r="B39" s="147"/>
      <c r="C39" s="147"/>
      <c r="D39" s="147"/>
      <c r="E39" s="147"/>
      <c r="F39" s="94">
        <v>1</v>
      </c>
      <c r="G39" s="95" t="s">
        <v>69</v>
      </c>
      <c r="H39" s="2"/>
      <c r="I39" s="3"/>
      <c r="J39" s="96">
        <f t="shared" si="2"/>
        <v>0</v>
      </c>
      <c r="K39" s="97">
        <f t="shared" ref="K39" si="3">J39*I39+J39</f>
        <v>0</v>
      </c>
      <c r="L39" s="41"/>
      <c r="N39" s="41" t="s">
        <v>67</v>
      </c>
    </row>
    <row r="40" spans="1:14" ht="15" thickBot="1" x14ac:dyDescent="0.35">
      <c r="A40" s="115" t="s">
        <v>54</v>
      </c>
      <c r="B40" s="116"/>
      <c r="C40" s="116"/>
      <c r="D40" s="116"/>
      <c r="E40" s="116"/>
      <c r="F40" s="63">
        <v>99</v>
      </c>
      <c r="G40" s="47" t="s">
        <v>17</v>
      </c>
      <c r="H40" s="11"/>
      <c r="I40" s="12"/>
      <c r="J40" s="64">
        <f>F40*H40*365</f>
        <v>0</v>
      </c>
      <c r="K40" s="65">
        <f>J40*I40+J40</f>
        <v>0</v>
      </c>
      <c r="L40" s="57"/>
      <c r="N40" t="s">
        <v>65</v>
      </c>
    </row>
    <row r="41" spans="1:14" ht="15" thickBot="1" x14ac:dyDescent="0.35">
      <c r="A41" s="117" t="s">
        <v>22</v>
      </c>
      <c r="B41" s="118"/>
      <c r="C41" s="118"/>
      <c r="D41" s="118"/>
      <c r="E41" s="118"/>
      <c r="F41" s="66"/>
      <c r="G41" s="67"/>
      <c r="H41" s="68"/>
      <c r="I41" s="69"/>
      <c r="J41" s="70">
        <f>SUM(J37:J40)</f>
        <v>0</v>
      </c>
      <c r="K41" s="70">
        <f>SUM(K37:K40)</f>
        <v>0</v>
      </c>
      <c r="L41" s="71"/>
    </row>
    <row r="42" spans="1:14" ht="15" thickBot="1" x14ac:dyDescent="0.35"/>
    <row r="43" spans="1:14" ht="60.9" customHeight="1" thickBot="1" x14ac:dyDescent="0.35">
      <c r="A43" s="119" t="s">
        <v>75</v>
      </c>
      <c r="B43" s="120"/>
      <c r="C43" s="120"/>
      <c r="D43" s="120"/>
      <c r="E43" s="120"/>
      <c r="F43" s="120"/>
      <c r="G43" s="120"/>
      <c r="H43" s="120"/>
      <c r="I43" s="121"/>
      <c r="J43" s="72">
        <f>J33+J41</f>
        <v>0</v>
      </c>
      <c r="K43" s="73">
        <f>K33+K41</f>
        <v>0</v>
      </c>
      <c r="L43" s="74"/>
      <c r="M43" s="75" t="s">
        <v>63</v>
      </c>
      <c r="N43" s="76" t="s">
        <v>85</v>
      </c>
    </row>
    <row r="45" spans="1:14" ht="18" x14ac:dyDescent="0.35">
      <c r="A45" s="77" t="s">
        <v>16</v>
      </c>
      <c r="B45" s="78" t="s">
        <v>39</v>
      </c>
      <c r="C45" s="79"/>
      <c r="D45" s="79"/>
      <c r="E45" s="79"/>
      <c r="F45" s="80"/>
      <c r="G45" s="81"/>
    </row>
    <row r="46" spans="1:14" x14ac:dyDescent="0.3">
      <c r="B46" s="82"/>
    </row>
  </sheetData>
  <sheetProtection algorithmName="SHA-512" hashValue="/J/vk03UePDlQibTv1FoqTEpPV+yGB7CyEmjptn2jCoZhcEHJvZ6J0ZVI++rk60Eaa/EJBlJfSeidnvpLKY0Aw==" saltValue="x/taKhOHbsNSlXd0cuYwVw==" spinCount="100000" sheet="1" objects="1" scenarios="1"/>
  <mergeCells count="22">
    <mergeCell ref="A38:E38"/>
    <mergeCell ref="A40:E40"/>
    <mergeCell ref="A41:E41"/>
    <mergeCell ref="A43:I43"/>
    <mergeCell ref="A37:E37"/>
    <mergeCell ref="A39:E39"/>
    <mergeCell ref="J3:J4"/>
    <mergeCell ref="K3:K4"/>
    <mergeCell ref="N3:N4"/>
    <mergeCell ref="A35:E36"/>
    <mergeCell ref="F35:F36"/>
    <mergeCell ref="G35:G36"/>
    <mergeCell ref="H35:H36"/>
    <mergeCell ref="I35:I36"/>
    <mergeCell ref="J35:J36"/>
    <mergeCell ref="K35:K36"/>
    <mergeCell ref="A3:A4"/>
    <mergeCell ref="B3:E3"/>
    <mergeCell ref="F3:F4"/>
    <mergeCell ref="G3:G4"/>
    <mergeCell ref="H3:H4"/>
    <mergeCell ref="I3:I4"/>
  </mergeCells>
  <pageMargins left="0" right="0" top="0.59055118110236227" bottom="0.39370078740157483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="80" zoomScaleNormal="80" workbookViewId="0">
      <selection activeCell="N42" sqref="N42"/>
    </sheetView>
  </sheetViews>
  <sheetFormatPr defaultColWidth="9.109375" defaultRowHeight="14.4" x14ac:dyDescent="0.3"/>
  <cols>
    <col min="1" max="1" width="41.44140625" style="20" customWidth="1"/>
    <col min="2" max="2" width="9.88671875" style="21" bestFit="1" customWidth="1"/>
    <col min="3" max="3" width="9.6640625" style="21" bestFit="1" customWidth="1"/>
    <col min="4" max="4" width="12.33203125" style="21" bestFit="1" customWidth="1"/>
    <col min="5" max="5" width="10.109375" style="21" bestFit="1" customWidth="1"/>
    <col min="6" max="6" width="14.44140625" style="57" customWidth="1"/>
    <col min="7" max="7" width="21.6640625" style="19" customWidth="1"/>
    <col min="8" max="8" width="19" style="19" customWidth="1"/>
    <col min="9" max="9" width="11.6640625" style="19" customWidth="1"/>
    <col min="10" max="10" width="18.5546875" customWidth="1"/>
    <col min="11" max="12" width="17.5546875" customWidth="1"/>
    <col min="13" max="13" width="20.109375" customWidth="1"/>
    <col min="14" max="14" width="42.109375" customWidth="1"/>
    <col min="15" max="15" width="13.109375" customWidth="1"/>
  </cols>
  <sheetData>
    <row r="1" spans="1:14" ht="16.2" thickBot="1" x14ac:dyDescent="0.35">
      <c r="A1" s="15" t="s">
        <v>76</v>
      </c>
      <c r="B1" s="16"/>
      <c r="C1" s="16"/>
      <c r="D1" s="16"/>
      <c r="E1" s="16"/>
      <c r="F1" s="17"/>
      <c r="G1" s="18"/>
    </row>
    <row r="2" spans="1:14" ht="15" thickBot="1" x14ac:dyDescent="0.35">
      <c r="F2" s="22"/>
      <c r="G2" s="23"/>
      <c r="J2" s="24"/>
      <c r="K2" s="24"/>
      <c r="L2" s="24"/>
    </row>
    <row r="3" spans="1:14" ht="25.5" customHeight="1" x14ac:dyDescent="0.3">
      <c r="A3" s="128" t="s">
        <v>11</v>
      </c>
      <c r="B3" s="136" t="s">
        <v>10</v>
      </c>
      <c r="C3" s="136"/>
      <c r="D3" s="136"/>
      <c r="E3" s="137"/>
      <c r="F3" s="138" t="s">
        <v>52</v>
      </c>
      <c r="G3" s="139" t="s">
        <v>55</v>
      </c>
      <c r="H3" s="141" t="s">
        <v>53</v>
      </c>
      <c r="I3" s="122" t="s">
        <v>28</v>
      </c>
      <c r="J3" s="124" t="s">
        <v>26</v>
      </c>
      <c r="K3" s="122" t="s">
        <v>66</v>
      </c>
      <c r="N3" s="126" t="s">
        <v>56</v>
      </c>
    </row>
    <row r="4" spans="1:14" ht="64.5" customHeight="1" thickBot="1" x14ac:dyDescent="0.35">
      <c r="A4" s="130"/>
      <c r="B4" s="25" t="s">
        <v>7</v>
      </c>
      <c r="C4" s="25" t="s">
        <v>8</v>
      </c>
      <c r="D4" s="25" t="s">
        <v>6</v>
      </c>
      <c r="E4" s="26" t="s">
        <v>9</v>
      </c>
      <c r="F4" s="133"/>
      <c r="G4" s="140"/>
      <c r="H4" s="142"/>
      <c r="I4" s="123"/>
      <c r="J4" s="125"/>
      <c r="K4" s="123"/>
      <c r="N4" s="127"/>
    </row>
    <row r="5" spans="1:14" ht="15.75" customHeight="1" x14ac:dyDescent="0.3">
      <c r="A5" s="90" t="s">
        <v>3</v>
      </c>
      <c r="B5" s="28" t="s">
        <v>15</v>
      </c>
      <c r="C5" s="28" t="s">
        <v>15</v>
      </c>
      <c r="D5" s="28" t="s">
        <v>15</v>
      </c>
      <c r="E5" s="28" t="s">
        <v>15</v>
      </c>
      <c r="F5" s="35">
        <v>35000</v>
      </c>
      <c r="G5" s="30" t="s">
        <v>0</v>
      </c>
      <c r="H5" s="83"/>
      <c r="I5" s="84"/>
      <c r="J5" s="31">
        <f>H5*F5</f>
        <v>0</v>
      </c>
      <c r="K5" s="32">
        <f>J5*I5+J5</f>
        <v>0</v>
      </c>
      <c r="N5" s="89"/>
    </row>
    <row r="6" spans="1:14" ht="15.75" customHeight="1" x14ac:dyDescent="0.3">
      <c r="A6" s="91" t="s">
        <v>50</v>
      </c>
      <c r="B6" s="34">
        <v>0.4</v>
      </c>
      <c r="C6" s="34" t="s">
        <v>46</v>
      </c>
      <c r="D6" s="34">
        <v>2</v>
      </c>
      <c r="E6" s="34">
        <v>200</v>
      </c>
      <c r="F6" s="35">
        <v>90</v>
      </c>
      <c r="G6" s="36" t="s">
        <v>49</v>
      </c>
      <c r="H6" s="85"/>
      <c r="I6" s="86"/>
      <c r="J6" s="37">
        <f t="shared" ref="J6:J32" si="0">H6*F6</f>
        <v>0</v>
      </c>
      <c r="K6" s="38">
        <f t="shared" ref="K6:K32" si="1">J6*I6+J6</f>
        <v>0</v>
      </c>
      <c r="N6" s="9"/>
    </row>
    <row r="7" spans="1:14" ht="15.75" customHeight="1" x14ac:dyDescent="0.3">
      <c r="A7" s="91" t="s">
        <v>2</v>
      </c>
      <c r="B7" s="34">
        <v>0.4</v>
      </c>
      <c r="C7" s="34" t="s">
        <v>46</v>
      </c>
      <c r="D7" s="34">
        <v>2</v>
      </c>
      <c r="E7" s="34">
        <v>200</v>
      </c>
      <c r="F7" s="35"/>
      <c r="G7" s="36" t="s">
        <v>49</v>
      </c>
      <c r="H7" s="85"/>
      <c r="I7" s="86"/>
      <c r="J7" s="37">
        <f t="shared" si="0"/>
        <v>0</v>
      </c>
      <c r="K7" s="38">
        <f t="shared" si="1"/>
        <v>0</v>
      </c>
      <c r="N7" s="9"/>
    </row>
    <row r="8" spans="1:14" ht="15.75" customHeight="1" x14ac:dyDescent="0.3">
      <c r="A8" s="91" t="s">
        <v>50</v>
      </c>
      <c r="B8" s="34">
        <v>2.2000000000000002</v>
      </c>
      <c r="C8" s="34" t="s">
        <v>46</v>
      </c>
      <c r="D8" s="34">
        <v>10</v>
      </c>
      <c r="E8" s="34">
        <v>200</v>
      </c>
      <c r="F8" s="35">
        <v>5</v>
      </c>
      <c r="G8" s="36" t="s">
        <v>49</v>
      </c>
      <c r="H8" s="85"/>
      <c r="I8" s="86"/>
      <c r="J8" s="37">
        <f t="shared" si="0"/>
        <v>0</v>
      </c>
      <c r="K8" s="38">
        <f t="shared" si="1"/>
        <v>0</v>
      </c>
      <c r="N8" s="9"/>
    </row>
    <row r="9" spans="1:14" ht="15.75" customHeight="1" x14ac:dyDescent="0.3">
      <c r="A9" s="91" t="s">
        <v>2</v>
      </c>
      <c r="B9" s="34">
        <v>2.2000000000000002</v>
      </c>
      <c r="C9" s="34" t="s">
        <v>46</v>
      </c>
      <c r="D9" s="34">
        <v>10</v>
      </c>
      <c r="E9" s="34">
        <v>200</v>
      </c>
      <c r="F9" s="35">
        <v>2</v>
      </c>
      <c r="G9" s="36" t="s">
        <v>49</v>
      </c>
      <c r="H9" s="85"/>
      <c r="I9" s="86"/>
      <c r="J9" s="37">
        <f t="shared" si="0"/>
        <v>0</v>
      </c>
      <c r="K9" s="38">
        <f t="shared" si="1"/>
        <v>0</v>
      </c>
      <c r="N9" s="9"/>
    </row>
    <row r="10" spans="1:14" ht="15.75" customHeight="1" x14ac:dyDescent="0.3">
      <c r="A10" s="91" t="s">
        <v>2</v>
      </c>
      <c r="B10" s="34">
        <v>10.8</v>
      </c>
      <c r="C10" s="34" t="s">
        <v>46</v>
      </c>
      <c r="D10" s="34">
        <v>50</v>
      </c>
      <c r="E10" s="34">
        <v>200</v>
      </c>
      <c r="F10" s="35">
        <v>4</v>
      </c>
      <c r="G10" s="36" t="s">
        <v>49</v>
      </c>
      <c r="H10" s="85"/>
      <c r="I10" s="86"/>
      <c r="J10" s="37">
        <f t="shared" si="0"/>
        <v>0</v>
      </c>
      <c r="K10" s="38">
        <f t="shared" si="1"/>
        <v>0</v>
      </c>
      <c r="N10" s="9"/>
    </row>
    <row r="11" spans="1:14" ht="15.75" customHeight="1" x14ac:dyDescent="0.3">
      <c r="A11" s="91" t="s">
        <v>41</v>
      </c>
      <c r="B11" s="34">
        <v>129.6</v>
      </c>
      <c r="C11" s="34" t="s">
        <v>46</v>
      </c>
      <c r="D11" s="34" t="s">
        <v>48</v>
      </c>
      <c r="E11" s="34">
        <v>200</v>
      </c>
      <c r="F11" s="35"/>
      <c r="G11" s="36" t="s">
        <v>49</v>
      </c>
      <c r="H11" s="85"/>
      <c r="I11" s="86"/>
      <c r="J11" s="37">
        <f t="shared" si="0"/>
        <v>0</v>
      </c>
      <c r="K11" s="38">
        <f t="shared" si="1"/>
        <v>0</v>
      </c>
      <c r="N11" s="9"/>
    </row>
    <row r="12" spans="1:14" ht="15.75" customHeight="1" x14ac:dyDescent="0.3">
      <c r="A12" s="92" t="s">
        <v>25</v>
      </c>
      <c r="B12" s="34">
        <v>4.3</v>
      </c>
      <c r="C12" s="40" t="s">
        <v>46</v>
      </c>
      <c r="D12" s="34">
        <v>20</v>
      </c>
      <c r="E12" s="34">
        <v>200</v>
      </c>
      <c r="F12" s="35"/>
      <c r="G12" s="36" t="s">
        <v>49</v>
      </c>
      <c r="H12" s="85"/>
      <c r="I12" s="86"/>
      <c r="J12" s="37">
        <f t="shared" si="0"/>
        <v>0</v>
      </c>
      <c r="K12" s="38">
        <f t="shared" si="1"/>
        <v>0</v>
      </c>
      <c r="N12" s="9"/>
    </row>
    <row r="13" spans="1:14" ht="15.75" customHeight="1" x14ac:dyDescent="0.3">
      <c r="A13" s="92" t="s">
        <v>25</v>
      </c>
      <c r="B13" s="34">
        <v>10.8</v>
      </c>
      <c r="C13" s="40" t="s">
        <v>46</v>
      </c>
      <c r="D13" s="34">
        <v>50</v>
      </c>
      <c r="E13" s="34">
        <v>200</v>
      </c>
      <c r="F13" s="35"/>
      <c r="G13" s="36" t="s">
        <v>49</v>
      </c>
      <c r="H13" s="85"/>
      <c r="I13" s="86"/>
      <c r="J13" s="37">
        <f t="shared" si="0"/>
        <v>0</v>
      </c>
      <c r="K13" s="38">
        <f t="shared" si="1"/>
        <v>0</v>
      </c>
      <c r="N13" s="9"/>
    </row>
    <row r="14" spans="1:14" ht="15.75" customHeight="1" x14ac:dyDescent="0.3">
      <c r="A14" s="91" t="s">
        <v>14</v>
      </c>
      <c r="B14" s="34" t="s">
        <v>46</v>
      </c>
      <c r="C14" s="34">
        <v>7.5</v>
      </c>
      <c r="D14" s="34">
        <v>10</v>
      </c>
      <c r="E14" s="34">
        <v>60</v>
      </c>
      <c r="F14" s="35"/>
      <c r="G14" s="36" t="s">
        <v>49</v>
      </c>
      <c r="H14" s="85"/>
      <c r="I14" s="86"/>
      <c r="J14" s="37">
        <f t="shared" si="0"/>
        <v>0</v>
      </c>
      <c r="K14" s="38">
        <f t="shared" si="1"/>
        <v>0</v>
      </c>
      <c r="N14" s="9"/>
    </row>
    <row r="15" spans="1:14" ht="15.75" customHeight="1" x14ac:dyDescent="0.3">
      <c r="A15" s="91" t="s">
        <v>13</v>
      </c>
      <c r="B15" s="34" t="s">
        <v>46</v>
      </c>
      <c r="C15" s="34" t="s">
        <v>47</v>
      </c>
      <c r="D15" s="34">
        <v>40</v>
      </c>
      <c r="E15" s="34">
        <v>60</v>
      </c>
      <c r="F15" s="35">
        <v>8</v>
      </c>
      <c r="G15" s="36" t="s">
        <v>49</v>
      </c>
      <c r="H15" s="85"/>
      <c r="I15" s="86"/>
      <c r="J15" s="37">
        <f t="shared" si="0"/>
        <v>0</v>
      </c>
      <c r="K15" s="38">
        <f t="shared" si="1"/>
        <v>0</v>
      </c>
      <c r="N15" s="9"/>
    </row>
    <row r="16" spans="1:14" ht="15.75" customHeight="1" x14ac:dyDescent="0.3">
      <c r="A16" s="92" t="s">
        <v>32</v>
      </c>
      <c r="B16" s="34" t="s">
        <v>46</v>
      </c>
      <c r="C16" s="34">
        <v>1.5</v>
      </c>
      <c r="D16" s="34">
        <v>2</v>
      </c>
      <c r="E16" s="34">
        <v>60</v>
      </c>
      <c r="F16" s="35"/>
      <c r="G16" s="36" t="s">
        <v>49</v>
      </c>
      <c r="H16" s="85"/>
      <c r="I16" s="86"/>
      <c r="J16" s="37">
        <f t="shared" si="0"/>
        <v>0</v>
      </c>
      <c r="K16" s="38">
        <f t="shared" si="1"/>
        <v>0</v>
      </c>
      <c r="N16" s="9"/>
    </row>
    <row r="17" spans="1:14" ht="15.75" customHeight="1" x14ac:dyDescent="0.3">
      <c r="A17" s="91" t="s">
        <v>32</v>
      </c>
      <c r="B17" s="34" t="s">
        <v>46</v>
      </c>
      <c r="C17" s="34">
        <v>30</v>
      </c>
      <c r="D17" s="34">
        <v>50</v>
      </c>
      <c r="E17" s="34">
        <v>60</v>
      </c>
      <c r="F17" s="35"/>
      <c r="G17" s="36" t="s">
        <v>49</v>
      </c>
      <c r="H17" s="85"/>
      <c r="I17" s="86"/>
      <c r="J17" s="37">
        <f t="shared" si="0"/>
        <v>0</v>
      </c>
      <c r="K17" s="38">
        <f t="shared" si="1"/>
        <v>0</v>
      </c>
      <c r="N17" s="9"/>
    </row>
    <row r="18" spans="1:14" s="41" customFormat="1" ht="15.75" customHeight="1" x14ac:dyDescent="0.3">
      <c r="A18" s="92" t="s">
        <v>32</v>
      </c>
      <c r="B18" s="34" t="s">
        <v>46</v>
      </c>
      <c r="C18" s="34">
        <v>7.5</v>
      </c>
      <c r="D18" s="34">
        <v>10</v>
      </c>
      <c r="E18" s="34">
        <v>60</v>
      </c>
      <c r="F18" s="35">
        <v>10</v>
      </c>
      <c r="G18" s="36" t="s">
        <v>49</v>
      </c>
      <c r="H18" s="85"/>
      <c r="I18" s="86"/>
      <c r="J18" s="37">
        <f t="shared" si="0"/>
        <v>0</v>
      </c>
      <c r="K18" s="38">
        <f t="shared" si="1"/>
        <v>0</v>
      </c>
      <c r="N18" s="9"/>
    </row>
    <row r="19" spans="1:14" s="41" customFormat="1" ht="15.75" customHeight="1" x14ac:dyDescent="0.3">
      <c r="A19" s="93" t="s">
        <v>4</v>
      </c>
      <c r="B19" s="40" t="s">
        <v>46</v>
      </c>
      <c r="C19" s="34">
        <v>15</v>
      </c>
      <c r="D19" s="34">
        <v>20</v>
      </c>
      <c r="E19" s="34">
        <v>60</v>
      </c>
      <c r="F19" s="35"/>
      <c r="G19" s="36" t="s">
        <v>49</v>
      </c>
      <c r="H19" s="85"/>
      <c r="I19" s="86"/>
      <c r="J19" s="37">
        <f t="shared" si="0"/>
        <v>0</v>
      </c>
      <c r="K19" s="38">
        <f t="shared" si="1"/>
        <v>0</v>
      </c>
      <c r="N19" s="9"/>
    </row>
    <row r="20" spans="1:14" s="41" customFormat="1" ht="15.75" customHeight="1" x14ac:dyDescent="0.3">
      <c r="A20" s="92" t="s">
        <v>32</v>
      </c>
      <c r="B20" s="40" t="s">
        <v>46</v>
      </c>
      <c r="C20" s="34">
        <v>30</v>
      </c>
      <c r="D20" s="34">
        <v>40</v>
      </c>
      <c r="E20" s="34">
        <v>60</v>
      </c>
      <c r="F20" s="35"/>
      <c r="G20" s="36" t="s">
        <v>49</v>
      </c>
      <c r="H20" s="85"/>
      <c r="I20" s="86"/>
      <c r="J20" s="37">
        <f t="shared" si="0"/>
        <v>0</v>
      </c>
      <c r="K20" s="38">
        <f t="shared" si="1"/>
        <v>0</v>
      </c>
      <c r="N20" s="9"/>
    </row>
    <row r="21" spans="1:14" s="41" customFormat="1" ht="15.75" customHeight="1" x14ac:dyDescent="0.3">
      <c r="A21" s="91" t="s">
        <v>42</v>
      </c>
      <c r="B21" s="34" t="s">
        <v>46</v>
      </c>
      <c r="C21" s="34">
        <v>20</v>
      </c>
      <c r="D21" s="34">
        <v>40</v>
      </c>
      <c r="E21" s="34">
        <v>60</v>
      </c>
      <c r="F21" s="35">
        <v>1</v>
      </c>
      <c r="G21" s="36" t="s">
        <v>49</v>
      </c>
      <c r="H21" s="85"/>
      <c r="I21" s="86"/>
      <c r="J21" s="37">
        <f t="shared" si="0"/>
        <v>0</v>
      </c>
      <c r="K21" s="38">
        <f t="shared" si="1"/>
        <v>0</v>
      </c>
      <c r="N21" s="9"/>
    </row>
    <row r="22" spans="1:14" s="41" customFormat="1" ht="15.75" customHeight="1" x14ac:dyDescent="0.3">
      <c r="A22" s="91" t="s">
        <v>42</v>
      </c>
      <c r="B22" s="40" t="s">
        <v>46</v>
      </c>
      <c r="C22" s="34">
        <v>30</v>
      </c>
      <c r="D22" s="34">
        <v>50</v>
      </c>
      <c r="E22" s="34">
        <v>60</v>
      </c>
      <c r="F22" s="35"/>
      <c r="G22" s="36" t="s">
        <v>49</v>
      </c>
      <c r="H22" s="85"/>
      <c r="I22" s="86"/>
      <c r="J22" s="37">
        <f t="shared" si="0"/>
        <v>0</v>
      </c>
      <c r="K22" s="38">
        <f t="shared" si="1"/>
        <v>0</v>
      </c>
      <c r="N22" s="9"/>
    </row>
    <row r="23" spans="1:14" ht="15.75" customHeight="1" x14ac:dyDescent="0.3">
      <c r="A23" s="91" t="s">
        <v>33</v>
      </c>
      <c r="B23" s="34" t="s">
        <v>46</v>
      </c>
      <c r="C23" s="34">
        <v>1.8</v>
      </c>
      <c r="D23" s="34">
        <v>10</v>
      </c>
      <c r="E23" s="34">
        <v>60</v>
      </c>
      <c r="F23" s="35">
        <v>2</v>
      </c>
      <c r="G23" s="36" t="s">
        <v>49</v>
      </c>
      <c r="H23" s="85"/>
      <c r="I23" s="86"/>
      <c r="J23" s="37">
        <f t="shared" si="0"/>
        <v>0</v>
      </c>
      <c r="K23" s="38">
        <f t="shared" si="1"/>
        <v>0</v>
      </c>
      <c r="N23" s="9"/>
    </row>
    <row r="24" spans="1:14" ht="15.75" customHeight="1" x14ac:dyDescent="0.3">
      <c r="A24" s="91" t="s">
        <v>33</v>
      </c>
      <c r="B24" s="34" t="s">
        <v>46</v>
      </c>
      <c r="C24" s="34">
        <v>10</v>
      </c>
      <c r="D24" s="34">
        <v>50</v>
      </c>
      <c r="E24" s="34" t="s">
        <v>46</v>
      </c>
      <c r="F24" s="35"/>
      <c r="G24" s="36" t="s">
        <v>49</v>
      </c>
      <c r="H24" s="85"/>
      <c r="I24" s="86"/>
      <c r="J24" s="37">
        <f t="shared" si="0"/>
        <v>0</v>
      </c>
      <c r="K24" s="38">
        <f t="shared" si="1"/>
        <v>0</v>
      </c>
      <c r="N24" s="9"/>
    </row>
    <row r="25" spans="1:14" ht="15.75" customHeight="1" x14ac:dyDescent="0.3">
      <c r="A25" s="91" t="s">
        <v>34</v>
      </c>
      <c r="B25" s="34">
        <v>1.4</v>
      </c>
      <c r="C25" s="34" t="s">
        <v>46</v>
      </c>
      <c r="D25" s="34">
        <v>5</v>
      </c>
      <c r="E25" s="34">
        <v>200</v>
      </c>
      <c r="F25" s="43"/>
      <c r="G25" s="36" t="s">
        <v>49</v>
      </c>
      <c r="H25" s="85"/>
      <c r="I25" s="86"/>
      <c r="J25" s="37">
        <f t="shared" si="0"/>
        <v>0</v>
      </c>
      <c r="K25" s="38">
        <f t="shared" si="1"/>
        <v>0</v>
      </c>
      <c r="N25" s="9"/>
    </row>
    <row r="26" spans="1:14" ht="15.75" customHeight="1" x14ac:dyDescent="0.3">
      <c r="A26" s="91" t="s">
        <v>34</v>
      </c>
      <c r="B26" s="34">
        <v>2.8</v>
      </c>
      <c r="C26" s="34" t="s">
        <v>46</v>
      </c>
      <c r="D26" s="34">
        <v>10</v>
      </c>
      <c r="E26" s="34">
        <v>200</v>
      </c>
      <c r="F26" s="35"/>
      <c r="G26" s="36" t="s">
        <v>49</v>
      </c>
      <c r="H26" s="85"/>
      <c r="I26" s="86"/>
      <c r="J26" s="37">
        <f t="shared" si="0"/>
        <v>0</v>
      </c>
      <c r="K26" s="38">
        <f t="shared" si="1"/>
        <v>0</v>
      </c>
      <c r="N26" s="9"/>
    </row>
    <row r="27" spans="1:14" ht="15.75" customHeight="1" x14ac:dyDescent="0.3">
      <c r="A27" s="91" t="s">
        <v>51</v>
      </c>
      <c r="B27" s="34">
        <v>2</v>
      </c>
      <c r="C27" s="34" t="s">
        <v>46</v>
      </c>
      <c r="D27" s="34">
        <v>10</v>
      </c>
      <c r="E27" s="34">
        <v>200</v>
      </c>
      <c r="F27" s="35"/>
      <c r="G27" s="36" t="s">
        <v>49</v>
      </c>
      <c r="H27" s="85"/>
      <c r="I27" s="86"/>
      <c r="J27" s="37">
        <f t="shared" si="0"/>
        <v>0</v>
      </c>
      <c r="K27" s="38">
        <f t="shared" si="1"/>
        <v>0</v>
      </c>
      <c r="N27" s="9"/>
    </row>
    <row r="28" spans="1:14" ht="15.75" customHeight="1" x14ac:dyDescent="0.3">
      <c r="A28" s="91" t="s">
        <v>51</v>
      </c>
      <c r="B28" s="34">
        <v>10</v>
      </c>
      <c r="C28" s="34" t="s">
        <v>46</v>
      </c>
      <c r="D28" s="34">
        <v>50</v>
      </c>
      <c r="E28" s="34">
        <v>200</v>
      </c>
      <c r="F28" s="35">
        <v>2</v>
      </c>
      <c r="G28" s="36" t="s">
        <v>49</v>
      </c>
      <c r="H28" s="85"/>
      <c r="I28" s="86"/>
      <c r="J28" s="37">
        <f t="shared" si="0"/>
        <v>0</v>
      </c>
      <c r="K28" s="38">
        <f t="shared" si="1"/>
        <v>0</v>
      </c>
      <c r="N28" s="9"/>
    </row>
    <row r="29" spans="1:14" ht="15.75" customHeight="1" x14ac:dyDescent="0.3">
      <c r="A29" s="44" t="s">
        <v>43</v>
      </c>
      <c r="B29" s="34">
        <v>2</v>
      </c>
      <c r="C29" s="34" t="s">
        <v>46</v>
      </c>
      <c r="D29" s="34">
        <v>10</v>
      </c>
      <c r="E29" s="34">
        <v>200</v>
      </c>
      <c r="F29" s="35">
        <v>5</v>
      </c>
      <c r="G29" s="36" t="s">
        <v>49</v>
      </c>
      <c r="H29" s="85"/>
      <c r="I29" s="86"/>
      <c r="J29" s="37">
        <f t="shared" si="0"/>
        <v>0</v>
      </c>
      <c r="K29" s="38">
        <f t="shared" si="1"/>
        <v>0</v>
      </c>
      <c r="N29" s="9"/>
    </row>
    <row r="30" spans="1:14" ht="15.75" customHeight="1" x14ac:dyDescent="0.3">
      <c r="A30" s="44" t="s">
        <v>43</v>
      </c>
      <c r="B30" s="34">
        <v>4</v>
      </c>
      <c r="C30" s="34" t="s">
        <v>46</v>
      </c>
      <c r="D30" s="34">
        <v>20</v>
      </c>
      <c r="E30" s="34">
        <v>200</v>
      </c>
      <c r="F30" s="35"/>
      <c r="G30" s="36" t="s">
        <v>49</v>
      </c>
      <c r="H30" s="85"/>
      <c r="I30" s="86"/>
      <c r="J30" s="37">
        <f t="shared" si="0"/>
        <v>0</v>
      </c>
      <c r="K30" s="38">
        <f t="shared" si="1"/>
        <v>0</v>
      </c>
      <c r="N30" s="9"/>
    </row>
    <row r="31" spans="1:14" ht="15.75" customHeight="1" x14ac:dyDescent="0.3">
      <c r="A31" s="44" t="s">
        <v>44</v>
      </c>
      <c r="B31" s="34">
        <v>4</v>
      </c>
      <c r="C31" s="34" t="s">
        <v>46</v>
      </c>
      <c r="D31" s="34">
        <v>20</v>
      </c>
      <c r="E31" s="34">
        <v>200</v>
      </c>
      <c r="F31" s="35"/>
      <c r="G31" s="36" t="s">
        <v>49</v>
      </c>
      <c r="H31" s="85"/>
      <c r="I31" s="86"/>
      <c r="J31" s="37">
        <f t="shared" si="0"/>
        <v>0</v>
      </c>
      <c r="K31" s="38">
        <f t="shared" si="1"/>
        <v>0</v>
      </c>
      <c r="N31" s="9"/>
    </row>
    <row r="32" spans="1:14" ht="15.75" customHeight="1" thickBot="1" x14ac:dyDescent="0.35">
      <c r="A32" s="45" t="s">
        <v>45</v>
      </c>
      <c r="B32" s="46">
        <v>7.5</v>
      </c>
      <c r="C32" s="46" t="s">
        <v>46</v>
      </c>
      <c r="D32" s="46">
        <v>50</v>
      </c>
      <c r="E32" s="46">
        <v>150</v>
      </c>
      <c r="F32" s="43"/>
      <c r="G32" s="47" t="s">
        <v>49</v>
      </c>
      <c r="H32" s="87"/>
      <c r="I32" s="88"/>
      <c r="J32" s="48">
        <f t="shared" si="0"/>
        <v>0</v>
      </c>
      <c r="K32" s="49">
        <f t="shared" si="1"/>
        <v>0</v>
      </c>
      <c r="N32" s="10"/>
    </row>
    <row r="33" spans="1:14" ht="15" thickBot="1" x14ac:dyDescent="0.35">
      <c r="A33" s="50" t="s">
        <v>21</v>
      </c>
      <c r="B33" s="51"/>
      <c r="C33" s="51"/>
      <c r="D33" s="51"/>
      <c r="E33" s="51"/>
      <c r="F33" s="52"/>
      <c r="G33" s="53"/>
      <c r="H33" s="54"/>
      <c r="I33" s="54"/>
      <c r="J33" s="55">
        <f>SUM(J5:J32)</f>
        <v>0</v>
      </c>
      <c r="K33" s="56">
        <f>SUM(K5:K32)</f>
        <v>0</v>
      </c>
    </row>
    <row r="34" spans="1:14" ht="15" thickBot="1" x14ac:dyDescent="0.35">
      <c r="I34" s="58"/>
    </row>
    <row r="35" spans="1:14" ht="15" customHeight="1" x14ac:dyDescent="0.3">
      <c r="A35" s="128" t="s">
        <v>57</v>
      </c>
      <c r="B35" s="129"/>
      <c r="C35" s="129"/>
      <c r="D35" s="129"/>
      <c r="E35" s="129"/>
      <c r="F35" s="132" t="s">
        <v>59</v>
      </c>
      <c r="G35" s="132" t="s">
        <v>58</v>
      </c>
      <c r="H35" s="134" t="s">
        <v>60</v>
      </c>
      <c r="I35" s="134" t="s">
        <v>28</v>
      </c>
      <c r="J35" s="134" t="s">
        <v>61</v>
      </c>
      <c r="K35" s="122" t="s">
        <v>62</v>
      </c>
      <c r="L35" s="59"/>
    </row>
    <row r="36" spans="1:14" ht="42.75" customHeight="1" thickBot="1" x14ac:dyDescent="0.35">
      <c r="A36" s="130"/>
      <c r="B36" s="131"/>
      <c r="C36" s="131"/>
      <c r="D36" s="131"/>
      <c r="E36" s="131"/>
      <c r="F36" s="133"/>
      <c r="G36" s="133"/>
      <c r="H36" s="135"/>
      <c r="I36" s="135"/>
      <c r="J36" s="135"/>
      <c r="K36" s="123"/>
      <c r="L36" s="59"/>
      <c r="N36" t="s">
        <v>23</v>
      </c>
    </row>
    <row r="37" spans="1:14" ht="15" customHeight="1" x14ac:dyDescent="0.3">
      <c r="A37" s="143" t="s">
        <v>18</v>
      </c>
      <c r="B37" s="144"/>
      <c r="C37" s="144"/>
      <c r="D37" s="144"/>
      <c r="E37" s="145"/>
      <c r="F37" s="60">
        <v>6</v>
      </c>
      <c r="G37" s="30" t="s">
        <v>31</v>
      </c>
      <c r="H37" s="13"/>
      <c r="I37" s="1"/>
      <c r="J37" s="61">
        <f>F37*H37</f>
        <v>0</v>
      </c>
      <c r="K37" s="62">
        <f>J37*I37+J37</f>
        <v>0</v>
      </c>
      <c r="N37" t="s">
        <v>64</v>
      </c>
    </row>
    <row r="38" spans="1:14" x14ac:dyDescent="0.3">
      <c r="A38" s="113" t="s">
        <v>19</v>
      </c>
      <c r="B38" s="114"/>
      <c r="C38" s="114"/>
      <c r="D38" s="114"/>
      <c r="E38" s="114"/>
      <c r="F38" s="60">
        <v>10</v>
      </c>
      <c r="G38" s="30" t="s">
        <v>31</v>
      </c>
      <c r="H38" s="13"/>
      <c r="I38" s="14"/>
      <c r="J38" s="61">
        <f t="shared" ref="J38" si="2">F38*H38</f>
        <v>0</v>
      </c>
      <c r="K38" s="62">
        <f>J38*I38+J38</f>
        <v>0</v>
      </c>
      <c r="L38" s="57"/>
      <c r="N38" t="s">
        <v>64</v>
      </c>
    </row>
    <row r="39" spans="1:14" ht="15" thickBot="1" x14ac:dyDescent="0.35">
      <c r="A39" s="115" t="s">
        <v>54</v>
      </c>
      <c r="B39" s="116"/>
      <c r="C39" s="116"/>
      <c r="D39" s="116"/>
      <c r="E39" s="116"/>
      <c r="F39" s="63">
        <v>79</v>
      </c>
      <c r="G39" s="47" t="s">
        <v>17</v>
      </c>
      <c r="H39" s="11"/>
      <c r="I39" s="12"/>
      <c r="J39" s="64">
        <f>F39*H39*365</f>
        <v>0</v>
      </c>
      <c r="K39" s="65">
        <f>J39*I39+J39</f>
        <v>0</v>
      </c>
      <c r="L39" s="57"/>
      <c r="N39" t="s">
        <v>65</v>
      </c>
    </row>
    <row r="40" spans="1:14" ht="15" thickBot="1" x14ac:dyDescent="0.35">
      <c r="A40" s="117" t="s">
        <v>22</v>
      </c>
      <c r="B40" s="118"/>
      <c r="C40" s="118"/>
      <c r="D40" s="118"/>
      <c r="E40" s="118"/>
      <c r="F40" s="66"/>
      <c r="G40" s="67"/>
      <c r="H40" s="68"/>
      <c r="I40" s="69"/>
      <c r="J40" s="70">
        <f>SUM(J37:J39)</f>
        <v>0</v>
      </c>
      <c r="K40" s="70">
        <f>SUM(K37:K39)</f>
        <v>0</v>
      </c>
      <c r="L40" s="71"/>
    </row>
    <row r="41" spans="1:14" ht="15" thickBot="1" x14ac:dyDescent="0.35"/>
    <row r="42" spans="1:14" ht="60.9" customHeight="1" thickBot="1" x14ac:dyDescent="0.35">
      <c r="A42" s="119" t="s">
        <v>77</v>
      </c>
      <c r="B42" s="120"/>
      <c r="C42" s="120"/>
      <c r="D42" s="120"/>
      <c r="E42" s="120"/>
      <c r="F42" s="120"/>
      <c r="G42" s="120"/>
      <c r="H42" s="120"/>
      <c r="I42" s="121"/>
      <c r="J42" s="72">
        <f>J33+J40</f>
        <v>0</v>
      </c>
      <c r="K42" s="73">
        <f>K33+K40</f>
        <v>0</v>
      </c>
      <c r="L42" s="74"/>
      <c r="M42" s="75" t="s">
        <v>63</v>
      </c>
      <c r="N42" s="76" t="s">
        <v>85</v>
      </c>
    </row>
    <row r="44" spans="1:14" ht="18.600000000000001" thickBot="1" x14ac:dyDescent="0.4">
      <c r="A44" s="77" t="s">
        <v>16</v>
      </c>
      <c r="B44" s="78" t="s">
        <v>39</v>
      </c>
      <c r="C44" s="79"/>
      <c r="D44" s="79"/>
      <c r="E44" s="79"/>
      <c r="F44" s="80"/>
      <c r="G44" s="81"/>
    </row>
    <row r="45" spans="1:14" x14ac:dyDescent="0.3">
      <c r="B45" s="82"/>
    </row>
    <row r="46" spans="1:14" ht="18" x14ac:dyDescent="0.35">
      <c r="B46" s="78" t="s">
        <v>70</v>
      </c>
    </row>
  </sheetData>
  <sheetProtection algorithmName="SHA-512" hashValue="kUOoI53gzrKnlJNHtH4fjLhMCRocRzyfMoP0SM1Tjdwsb3ABt/XrWz1KoQcbH4FbNUWF5nBuXBcU46geGn5fow==" saltValue="VE5L8lDZNxyF2GmX/Vygbw==" spinCount="100000" sheet="1" objects="1" scenarios="1"/>
  <mergeCells count="21">
    <mergeCell ref="A37:E37"/>
    <mergeCell ref="A38:E38"/>
    <mergeCell ref="A39:E39"/>
    <mergeCell ref="A40:E40"/>
    <mergeCell ref="A42:I42"/>
    <mergeCell ref="J3:J4"/>
    <mergeCell ref="K3:K4"/>
    <mergeCell ref="N3:N4"/>
    <mergeCell ref="A35:E36"/>
    <mergeCell ref="F35:F36"/>
    <mergeCell ref="G35:G36"/>
    <mergeCell ref="H35:H36"/>
    <mergeCell ref="I35:I36"/>
    <mergeCell ref="J35:J36"/>
    <mergeCell ref="K35:K36"/>
    <mergeCell ref="A3:A4"/>
    <mergeCell ref="B3:E3"/>
    <mergeCell ref="F3:F4"/>
    <mergeCell ref="G3:G4"/>
    <mergeCell ref="H3:H4"/>
    <mergeCell ref="I3:I4"/>
  </mergeCells>
  <pageMargins left="0" right="0" top="0.59055118110236227" bottom="0.3937007874015748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="80" zoomScaleNormal="80" workbookViewId="0">
      <selection activeCell="O42" sqref="O42"/>
    </sheetView>
  </sheetViews>
  <sheetFormatPr defaultColWidth="9.109375" defaultRowHeight="14.4" x14ac:dyDescent="0.3"/>
  <cols>
    <col min="1" max="1" width="41.44140625" style="20" customWidth="1"/>
    <col min="2" max="2" width="9.88671875" style="21" bestFit="1" customWidth="1"/>
    <col min="3" max="3" width="9.6640625" style="21" bestFit="1" customWidth="1"/>
    <col min="4" max="4" width="12.33203125" style="21" bestFit="1" customWidth="1"/>
    <col min="5" max="5" width="10.109375" style="21" bestFit="1" customWidth="1"/>
    <col min="6" max="6" width="14.44140625" style="57" customWidth="1"/>
    <col min="7" max="7" width="21.6640625" style="19" customWidth="1"/>
    <col min="8" max="8" width="19" style="19" customWidth="1"/>
    <col min="9" max="9" width="11.6640625" style="19" customWidth="1"/>
    <col min="10" max="10" width="18.5546875" customWidth="1"/>
    <col min="11" max="12" width="17.5546875" customWidth="1"/>
    <col min="13" max="13" width="20.109375" customWidth="1"/>
    <col min="14" max="14" width="42.109375" customWidth="1"/>
    <col min="15" max="15" width="13.109375" customWidth="1"/>
  </cols>
  <sheetData>
    <row r="1" spans="1:14" ht="16.2" thickBot="1" x14ac:dyDescent="0.35">
      <c r="A1" s="15" t="s">
        <v>78</v>
      </c>
      <c r="B1" s="16"/>
      <c r="C1" s="16"/>
      <c r="D1" s="16"/>
      <c r="E1" s="16"/>
      <c r="F1" s="17"/>
      <c r="G1" s="18"/>
    </row>
    <row r="2" spans="1:14" ht="15" thickBot="1" x14ac:dyDescent="0.35">
      <c r="F2" s="22"/>
      <c r="G2" s="23"/>
      <c r="J2" s="24"/>
      <c r="K2" s="24"/>
      <c r="L2" s="24"/>
    </row>
    <row r="3" spans="1:14" ht="25.5" customHeight="1" x14ac:dyDescent="0.3">
      <c r="A3" s="128" t="s">
        <v>11</v>
      </c>
      <c r="B3" s="136" t="s">
        <v>10</v>
      </c>
      <c r="C3" s="136"/>
      <c r="D3" s="136"/>
      <c r="E3" s="137"/>
      <c r="F3" s="138" t="s">
        <v>52</v>
      </c>
      <c r="G3" s="139" t="s">
        <v>55</v>
      </c>
      <c r="H3" s="141" t="s">
        <v>53</v>
      </c>
      <c r="I3" s="122" t="s">
        <v>28</v>
      </c>
      <c r="J3" s="124" t="s">
        <v>26</v>
      </c>
      <c r="K3" s="122" t="s">
        <v>66</v>
      </c>
      <c r="N3" s="126" t="s">
        <v>56</v>
      </c>
    </row>
    <row r="4" spans="1:14" ht="64.5" customHeight="1" thickBot="1" x14ac:dyDescent="0.35">
      <c r="A4" s="130"/>
      <c r="B4" s="25" t="s">
        <v>7</v>
      </c>
      <c r="C4" s="25" t="s">
        <v>8</v>
      </c>
      <c r="D4" s="25" t="s">
        <v>6</v>
      </c>
      <c r="E4" s="26" t="s">
        <v>9</v>
      </c>
      <c r="F4" s="133"/>
      <c r="G4" s="140"/>
      <c r="H4" s="142"/>
      <c r="I4" s="123"/>
      <c r="J4" s="125"/>
      <c r="K4" s="123"/>
      <c r="N4" s="127"/>
    </row>
    <row r="5" spans="1:14" ht="15.75" customHeight="1" x14ac:dyDescent="0.3">
      <c r="A5" s="90" t="s">
        <v>3</v>
      </c>
      <c r="B5" s="28" t="s">
        <v>15</v>
      </c>
      <c r="C5" s="28" t="s">
        <v>15</v>
      </c>
      <c r="D5" s="28" t="s">
        <v>15</v>
      </c>
      <c r="E5" s="28" t="s">
        <v>15</v>
      </c>
      <c r="F5" s="35">
        <v>70000</v>
      </c>
      <c r="G5" s="30" t="s">
        <v>0</v>
      </c>
      <c r="H5" s="83"/>
      <c r="I5" s="84"/>
      <c r="J5" s="31">
        <f>H5*F5</f>
        <v>0</v>
      </c>
      <c r="K5" s="32">
        <f>J5*I5+J5</f>
        <v>0</v>
      </c>
      <c r="N5" s="89"/>
    </row>
    <row r="6" spans="1:14" ht="15.75" customHeight="1" x14ac:dyDescent="0.3">
      <c r="A6" s="91" t="s">
        <v>50</v>
      </c>
      <c r="B6" s="34">
        <v>0.4</v>
      </c>
      <c r="C6" s="34" t="s">
        <v>46</v>
      </c>
      <c r="D6" s="34">
        <v>2</v>
      </c>
      <c r="E6" s="34">
        <v>200</v>
      </c>
      <c r="F6" s="35">
        <v>97</v>
      </c>
      <c r="G6" s="36" t="s">
        <v>49</v>
      </c>
      <c r="H6" s="85"/>
      <c r="I6" s="86"/>
      <c r="J6" s="37">
        <f t="shared" ref="J6:J32" si="0">H6*F6</f>
        <v>0</v>
      </c>
      <c r="K6" s="38">
        <f t="shared" ref="K6:K32" si="1">J6*I6+J6</f>
        <v>0</v>
      </c>
      <c r="N6" s="9"/>
    </row>
    <row r="7" spans="1:14" ht="15.75" customHeight="1" x14ac:dyDescent="0.3">
      <c r="A7" s="91" t="s">
        <v>2</v>
      </c>
      <c r="B7" s="34">
        <v>0.4</v>
      </c>
      <c r="C7" s="34" t="s">
        <v>46</v>
      </c>
      <c r="D7" s="34">
        <v>2</v>
      </c>
      <c r="E7" s="34">
        <v>200</v>
      </c>
      <c r="F7" s="35"/>
      <c r="G7" s="36" t="s">
        <v>49</v>
      </c>
      <c r="H7" s="85"/>
      <c r="I7" s="86"/>
      <c r="J7" s="37">
        <f t="shared" si="0"/>
        <v>0</v>
      </c>
      <c r="K7" s="38">
        <f t="shared" si="1"/>
        <v>0</v>
      </c>
      <c r="N7" s="9"/>
    </row>
    <row r="8" spans="1:14" ht="15.75" customHeight="1" x14ac:dyDescent="0.3">
      <c r="A8" s="91" t="s">
        <v>50</v>
      </c>
      <c r="B8" s="34">
        <v>2.2000000000000002</v>
      </c>
      <c r="C8" s="34" t="s">
        <v>46</v>
      </c>
      <c r="D8" s="34">
        <v>10</v>
      </c>
      <c r="E8" s="34">
        <v>200</v>
      </c>
      <c r="F8" s="35">
        <v>21</v>
      </c>
      <c r="G8" s="36" t="s">
        <v>49</v>
      </c>
      <c r="H8" s="85"/>
      <c r="I8" s="86"/>
      <c r="J8" s="37">
        <f t="shared" si="0"/>
        <v>0</v>
      </c>
      <c r="K8" s="38">
        <f t="shared" si="1"/>
        <v>0</v>
      </c>
      <c r="N8" s="9"/>
    </row>
    <row r="9" spans="1:14" ht="15.75" customHeight="1" x14ac:dyDescent="0.3">
      <c r="A9" s="91" t="s">
        <v>2</v>
      </c>
      <c r="B9" s="34">
        <v>2.2000000000000002</v>
      </c>
      <c r="C9" s="34" t="s">
        <v>46</v>
      </c>
      <c r="D9" s="34">
        <v>10</v>
      </c>
      <c r="E9" s="34">
        <v>200</v>
      </c>
      <c r="F9" s="35"/>
      <c r="G9" s="36" t="s">
        <v>49</v>
      </c>
      <c r="H9" s="85"/>
      <c r="I9" s="86"/>
      <c r="J9" s="37">
        <f t="shared" si="0"/>
        <v>0</v>
      </c>
      <c r="K9" s="38">
        <f t="shared" si="1"/>
        <v>0</v>
      </c>
      <c r="N9" s="9"/>
    </row>
    <row r="10" spans="1:14" ht="15.75" customHeight="1" x14ac:dyDescent="0.3">
      <c r="A10" s="91" t="s">
        <v>2</v>
      </c>
      <c r="B10" s="34">
        <v>10.8</v>
      </c>
      <c r="C10" s="34" t="s">
        <v>46</v>
      </c>
      <c r="D10" s="34">
        <v>50</v>
      </c>
      <c r="E10" s="34">
        <v>200</v>
      </c>
      <c r="F10" s="35"/>
      <c r="G10" s="36" t="s">
        <v>49</v>
      </c>
      <c r="H10" s="85"/>
      <c r="I10" s="86"/>
      <c r="J10" s="37">
        <f t="shared" si="0"/>
        <v>0</v>
      </c>
      <c r="K10" s="38">
        <f t="shared" si="1"/>
        <v>0</v>
      </c>
      <c r="N10" s="9"/>
    </row>
    <row r="11" spans="1:14" ht="15.75" customHeight="1" x14ac:dyDescent="0.3">
      <c r="A11" s="91" t="s">
        <v>41</v>
      </c>
      <c r="B11" s="34">
        <v>129.6</v>
      </c>
      <c r="C11" s="34" t="s">
        <v>46</v>
      </c>
      <c r="D11" s="34" t="s">
        <v>48</v>
      </c>
      <c r="E11" s="34">
        <v>200</v>
      </c>
      <c r="F11" s="35">
        <v>2</v>
      </c>
      <c r="G11" s="36" t="s">
        <v>49</v>
      </c>
      <c r="H11" s="85"/>
      <c r="I11" s="86"/>
      <c r="J11" s="37">
        <f t="shared" si="0"/>
        <v>0</v>
      </c>
      <c r="K11" s="38">
        <f t="shared" si="1"/>
        <v>0</v>
      </c>
      <c r="N11" s="9"/>
    </row>
    <row r="12" spans="1:14" ht="15.75" customHeight="1" x14ac:dyDescent="0.3">
      <c r="A12" s="92" t="s">
        <v>25</v>
      </c>
      <c r="B12" s="34">
        <v>4.3</v>
      </c>
      <c r="C12" s="40" t="s">
        <v>46</v>
      </c>
      <c r="D12" s="34">
        <v>20</v>
      </c>
      <c r="E12" s="34">
        <v>200</v>
      </c>
      <c r="F12" s="35"/>
      <c r="G12" s="36" t="s">
        <v>49</v>
      </c>
      <c r="H12" s="85"/>
      <c r="I12" s="86"/>
      <c r="J12" s="37">
        <f t="shared" si="0"/>
        <v>0</v>
      </c>
      <c r="K12" s="38">
        <f t="shared" si="1"/>
        <v>0</v>
      </c>
      <c r="N12" s="9"/>
    </row>
    <row r="13" spans="1:14" ht="15.75" customHeight="1" x14ac:dyDescent="0.3">
      <c r="A13" s="92" t="s">
        <v>25</v>
      </c>
      <c r="B13" s="34">
        <v>10.8</v>
      </c>
      <c r="C13" s="40" t="s">
        <v>46</v>
      </c>
      <c r="D13" s="34">
        <v>50</v>
      </c>
      <c r="E13" s="34">
        <v>200</v>
      </c>
      <c r="F13" s="35"/>
      <c r="G13" s="36" t="s">
        <v>49</v>
      </c>
      <c r="H13" s="85"/>
      <c r="I13" s="86"/>
      <c r="J13" s="37">
        <f t="shared" si="0"/>
        <v>0</v>
      </c>
      <c r="K13" s="38">
        <f t="shared" si="1"/>
        <v>0</v>
      </c>
      <c r="N13" s="9"/>
    </row>
    <row r="14" spans="1:14" ht="15.75" customHeight="1" x14ac:dyDescent="0.3">
      <c r="A14" s="91" t="s">
        <v>14</v>
      </c>
      <c r="B14" s="34" t="s">
        <v>46</v>
      </c>
      <c r="C14" s="34">
        <v>7.5</v>
      </c>
      <c r="D14" s="34">
        <v>10</v>
      </c>
      <c r="E14" s="34">
        <v>60</v>
      </c>
      <c r="F14" s="35"/>
      <c r="G14" s="36" t="s">
        <v>49</v>
      </c>
      <c r="H14" s="85"/>
      <c r="I14" s="86"/>
      <c r="J14" s="37">
        <f t="shared" si="0"/>
        <v>0</v>
      </c>
      <c r="K14" s="38">
        <f t="shared" si="1"/>
        <v>0</v>
      </c>
      <c r="N14" s="9"/>
    </row>
    <row r="15" spans="1:14" ht="15.75" customHeight="1" x14ac:dyDescent="0.3">
      <c r="A15" s="91" t="s">
        <v>13</v>
      </c>
      <c r="B15" s="34" t="s">
        <v>46</v>
      </c>
      <c r="C15" s="34" t="s">
        <v>47</v>
      </c>
      <c r="D15" s="34">
        <v>40</v>
      </c>
      <c r="E15" s="34">
        <v>60</v>
      </c>
      <c r="F15" s="35">
        <v>27</v>
      </c>
      <c r="G15" s="36" t="s">
        <v>49</v>
      </c>
      <c r="H15" s="85"/>
      <c r="I15" s="86"/>
      <c r="J15" s="37">
        <f t="shared" si="0"/>
        <v>0</v>
      </c>
      <c r="K15" s="38">
        <f t="shared" si="1"/>
        <v>0</v>
      </c>
      <c r="N15" s="9"/>
    </row>
    <row r="16" spans="1:14" ht="15.75" customHeight="1" x14ac:dyDescent="0.3">
      <c r="A16" s="92" t="s">
        <v>32</v>
      </c>
      <c r="B16" s="34" t="s">
        <v>46</v>
      </c>
      <c r="C16" s="34">
        <v>1.5</v>
      </c>
      <c r="D16" s="34">
        <v>2</v>
      </c>
      <c r="E16" s="34">
        <v>60</v>
      </c>
      <c r="F16" s="35"/>
      <c r="G16" s="36" t="s">
        <v>49</v>
      </c>
      <c r="H16" s="85"/>
      <c r="I16" s="86"/>
      <c r="J16" s="37">
        <f t="shared" si="0"/>
        <v>0</v>
      </c>
      <c r="K16" s="38">
        <f t="shared" si="1"/>
        <v>0</v>
      </c>
      <c r="N16" s="9"/>
    </row>
    <row r="17" spans="1:14" ht="15.75" customHeight="1" x14ac:dyDescent="0.3">
      <c r="A17" s="91" t="s">
        <v>32</v>
      </c>
      <c r="B17" s="34" t="s">
        <v>46</v>
      </c>
      <c r="C17" s="34">
        <v>30</v>
      </c>
      <c r="D17" s="34">
        <v>50</v>
      </c>
      <c r="E17" s="34">
        <v>60</v>
      </c>
      <c r="F17" s="35">
        <v>5</v>
      </c>
      <c r="G17" s="36" t="s">
        <v>49</v>
      </c>
      <c r="H17" s="85"/>
      <c r="I17" s="86"/>
      <c r="J17" s="37">
        <f t="shared" si="0"/>
        <v>0</v>
      </c>
      <c r="K17" s="38">
        <f t="shared" si="1"/>
        <v>0</v>
      </c>
      <c r="N17" s="9"/>
    </row>
    <row r="18" spans="1:14" s="41" customFormat="1" ht="15.75" customHeight="1" x14ac:dyDescent="0.3">
      <c r="A18" s="92" t="s">
        <v>32</v>
      </c>
      <c r="B18" s="34" t="s">
        <v>46</v>
      </c>
      <c r="C18" s="34">
        <v>7.5</v>
      </c>
      <c r="D18" s="34">
        <v>10</v>
      </c>
      <c r="E18" s="34">
        <v>60</v>
      </c>
      <c r="F18" s="35">
        <v>2</v>
      </c>
      <c r="G18" s="36" t="s">
        <v>49</v>
      </c>
      <c r="H18" s="85"/>
      <c r="I18" s="86"/>
      <c r="J18" s="37">
        <f t="shared" si="0"/>
        <v>0</v>
      </c>
      <c r="K18" s="38">
        <f t="shared" si="1"/>
        <v>0</v>
      </c>
      <c r="N18" s="9"/>
    </row>
    <row r="19" spans="1:14" s="41" customFormat="1" ht="15.75" customHeight="1" x14ac:dyDescent="0.3">
      <c r="A19" s="93" t="s">
        <v>4</v>
      </c>
      <c r="B19" s="40" t="s">
        <v>46</v>
      </c>
      <c r="C19" s="34">
        <v>15</v>
      </c>
      <c r="D19" s="34">
        <v>20</v>
      </c>
      <c r="E19" s="34">
        <v>60</v>
      </c>
      <c r="F19" s="35"/>
      <c r="G19" s="36" t="s">
        <v>49</v>
      </c>
      <c r="H19" s="85"/>
      <c r="I19" s="86"/>
      <c r="J19" s="37">
        <f t="shared" si="0"/>
        <v>0</v>
      </c>
      <c r="K19" s="38">
        <f t="shared" si="1"/>
        <v>0</v>
      </c>
      <c r="N19" s="9"/>
    </row>
    <row r="20" spans="1:14" s="41" customFormat="1" ht="15.75" customHeight="1" x14ac:dyDescent="0.3">
      <c r="A20" s="92" t="s">
        <v>32</v>
      </c>
      <c r="B20" s="40" t="s">
        <v>46</v>
      </c>
      <c r="C20" s="34">
        <v>30</v>
      </c>
      <c r="D20" s="34">
        <v>40</v>
      </c>
      <c r="E20" s="34">
        <v>60</v>
      </c>
      <c r="F20" s="35">
        <v>8</v>
      </c>
      <c r="G20" s="36" t="s">
        <v>49</v>
      </c>
      <c r="H20" s="85"/>
      <c r="I20" s="86"/>
      <c r="J20" s="37">
        <f t="shared" si="0"/>
        <v>0</v>
      </c>
      <c r="K20" s="38">
        <f t="shared" si="1"/>
        <v>0</v>
      </c>
      <c r="N20" s="9"/>
    </row>
    <row r="21" spans="1:14" s="41" customFormat="1" ht="15.75" customHeight="1" x14ac:dyDescent="0.3">
      <c r="A21" s="91" t="s">
        <v>42</v>
      </c>
      <c r="B21" s="34" t="s">
        <v>46</v>
      </c>
      <c r="C21" s="34">
        <v>20</v>
      </c>
      <c r="D21" s="34">
        <v>40</v>
      </c>
      <c r="E21" s="34">
        <v>60</v>
      </c>
      <c r="F21" s="35"/>
      <c r="G21" s="36" t="s">
        <v>49</v>
      </c>
      <c r="H21" s="85"/>
      <c r="I21" s="86"/>
      <c r="J21" s="37">
        <f t="shared" si="0"/>
        <v>0</v>
      </c>
      <c r="K21" s="38">
        <f t="shared" si="1"/>
        <v>0</v>
      </c>
      <c r="N21" s="9"/>
    </row>
    <row r="22" spans="1:14" s="41" customFormat="1" ht="15.75" customHeight="1" x14ac:dyDescent="0.3">
      <c r="A22" s="91" t="s">
        <v>42</v>
      </c>
      <c r="B22" s="40" t="s">
        <v>46</v>
      </c>
      <c r="C22" s="34">
        <v>30</v>
      </c>
      <c r="D22" s="34">
        <v>50</v>
      </c>
      <c r="E22" s="34">
        <v>60</v>
      </c>
      <c r="F22" s="35"/>
      <c r="G22" s="36" t="s">
        <v>49</v>
      </c>
      <c r="H22" s="85"/>
      <c r="I22" s="86"/>
      <c r="J22" s="37">
        <f t="shared" si="0"/>
        <v>0</v>
      </c>
      <c r="K22" s="38">
        <f t="shared" si="1"/>
        <v>0</v>
      </c>
      <c r="N22" s="9"/>
    </row>
    <row r="23" spans="1:14" ht="15.75" customHeight="1" x14ac:dyDescent="0.3">
      <c r="A23" s="91" t="s">
        <v>33</v>
      </c>
      <c r="B23" s="34" t="s">
        <v>46</v>
      </c>
      <c r="C23" s="34">
        <v>1.8</v>
      </c>
      <c r="D23" s="34">
        <v>10</v>
      </c>
      <c r="E23" s="34">
        <v>60</v>
      </c>
      <c r="F23" s="35"/>
      <c r="G23" s="36" t="s">
        <v>49</v>
      </c>
      <c r="H23" s="85"/>
      <c r="I23" s="86"/>
      <c r="J23" s="37">
        <f t="shared" si="0"/>
        <v>0</v>
      </c>
      <c r="K23" s="38">
        <f t="shared" si="1"/>
        <v>0</v>
      </c>
      <c r="N23" s="9"/>
    </row>
    <row r="24" spans="1:14" ht="15.75" customHeight="1" x14ac:dyDescent="0.3">
      <c r="A24" s="91" t="s">
        <v>33</v>
      </c>
      <c r="B24" s="34" t="s">
        <v>46</v>
      </c>
      <c r="C24" s="34">
        <v>10</v>
      </c>
      <c r="D24" s="34">
        <v>50</v>
      </c>
      <c r="E24" s="34" t="s">
        <v>46</v>
      </c>
      <c r="F24" s="35"/>
      <c r="G24" s="36" t="s">
        <v>49</v>
      </c>
      <c r="H24" s="85"/>
      <c r="I24" s="86"/>
      <c r="J24" s="37">
        <f t="shared" si="0"/>
        <v>0</v>
      </c>
      <c r="K24" s="38">
        <f t="shared" si="1"/>
        <v>0</v>
      </c>
      <c r="N24" s="9"/>
    </row>
    <row r="25" spans="1:14" ht="15.75" customHeight="1" x14ac:dyDescent="0.3">
      <c r="A25" s="91" t="s">
        <v>34</v>
      </c>
      <c r="B25" s="34">
        <v>1.4</v>
      </c>
      <c r="C25" s="34" t="s">
        <v>46</v>
      </c>
      <c r="D25" s="34">
        <v>5</v>
      </c>
      <c r="E25" s="34">
        <v>200</v>
      </c>
      <c r="F25" s="43"/>
      <c r="G25" s="36" t="s">
        <v>49</v>
      </c>
      <c r="H25" s="85"/>
      <c r="I25" s="86"/>
      <c r="J25" s="37">
        <f t="shared" si="0"/>
        <v>0</v>
      </c>
      <c r="K25" s="38">
        <f t="shared" si="1"/>
        <v>0</v>
      </c>
      <c r="N25" s="9"/>
    </row>
    <row r="26" spans="1:14" ht="15.75" customHeight="1" x14ac:dyDescent="0.3">
      <c r="A26" s="91" t="s">
        <v>34</v>
      </c>
      <c r="B26" s="34">
        <v>2.8</v>
      </c>
      <c r="C26" s="34" t="s">
        <v>46</v>
      </c>
      <c r="D26" s="34">
        <v>10</v>
      </c>
      <c r="E26" s="34">
        <v>200</v>
      </c>
      <c r="F26" s="35">
        <v>15</v>
      </c>
      <c r="G26" s="36" t="s">
        <v>49</v>
      </c>
      <c r="H26" s="85"/>
      <c r="I26" s="86"/>
      <c r="J26" s="37">
        <f t="shared" si="0"/>
        <v>0</v>
      </c>
      <c r="K26" s="38">
        <f t="shared" si="1"/>
        <v>0</v>
      </c>
      <c r="N26" s="9"/>
    </row>
    <row r="27" spans="1:14" ht="15.75" customHeight="1" x14ac:dyDescent="0.3">
      <c r="A27" s="91" t="s">
        <v>51</v>
      </c>
      <c r="B27" s="34">
        <v>2</v>
      </c>
      <c r="C27" s="34" t="s">
        <v>46</v>
      </c>
      <c r="D27" s="34">
        <v>10</v>
      </c>
      <c r="E27" s="34">
        <v>200</v>
      </c>
      <c r="F27" s="35"/>
      <c r="G27" s="36" t="s">
        <v>49</v>
      </c>
      <c r="H27" s="85"/>
      <c r="I27" s="86"/>
      <c r="J27" s="37">
        <f t="shared" si="0"/>
        <v>0</v>
      </c>
      <c r="K27" s="38">
        <f t="shared" si="1"/>
        <v>0</v>
      </c>
      <c r="N27" s="9"/>
    </row>
    <row r="28" spans="1:14" ht="15.75" customHeight="1" x14ac:dyDescent="0.3">
      <c r="A28" s="91" t="s">
        <v>51</v>
      </c>
      <c r="B28" s="34">
        <v>10</v>
      </c>
      <c r="C28" s="34" t="s">
        <v>46</v>
      </c>
      <c r="D28" s="34">
        <v>50</v>
      </c>
      <c r="E28" s="34">
        <v>200</v>
      </c>
      <c r="F28" s="35"/>
      <c r="G28" s="36" t="s">
        <v>49</v>
      </c>
      <c r="H28" s="85"/>
      <c r="I28" s="86"/>
      <c r="J28" s="37">
        <f t="shared" si="0"/>
        <v>0</v>
      </c>
      <c r="K28" s="38">
        <f t="shared" si="1"/>
        <v>0</v>
      </c>
      <c r="N28" s="9"/>
    </row>
    <row r="29" spans="1:14" ht="15.75" customHeight="1" x14ac:dyDescent="0.3">
      <c r="A29" s="44" t="s">
        <v>43</v>
      </c>
      <c r="B29" s="34">
        <v>2</v>
      </c>
      <c r="C29" s="34" t="s">
        <v>46</v>
      </c>
      <c r="D29" s="34">
        <v>10</v>
      </c>
      <c r="E29" s="34">
        <v>200</v>
      </c>
      <c r="F29" s="35"/>
      <c r="G29" s="36" t="s">
        <v>49</v>
      </c>
      <c r="H29" s="85"/>
      <c r="I29" s="86"/>
      <c r="J29" s="37">
        <f t="shared" si="0"/>
        <v>0</v>
      </c>
      <c r="K29" s="38">
        <f t="shared" si="1"/>
        <v>0</v>
      </c>
      <c r="N29" s="9"/>
    </row>
    <row r="30" spans="1:14" ht="15.75" customHeight="1" x14ac:dyDescent="0.3">
      <c r="A30" s="44" t="s">
        <v>43</v>
      </c>
      <c r="B30" s="34">
        <v>4</v>
      </c>
      <c r="C30" s="34" t="s">
        <v>46</v>
      </c>
      <c r="D30" s="34">
        <v>20</v>
      </c>
      <c r="E30" s="34">
        <v>200</v>
      </c>
      <c r="F30" s="35"/>
      <c r="G30" s="36" t="s">
        <v>49</v>
      </c>
      <c r="H30" s="85"/>
      <c r="I30" s="86"/>
      <c r="J30" s="37">
        <f t="shared" si="0"/>
        <v>0</v>
      </c>
      <c r="K30" s="38">
        <f t="shared" si="1"/>
        <v>0</v>
      </c>
      <c r="N30" s="9"/>
    </row>
    <row r="31" spans="1:14" ht="15.75" customHeight="1" x14ac:dyDescent="0.3">
      <c r="A31" s="44" t="s">
        <v>44</v>
      </c>
      <c r="B31" s="34">
        <v>4</v>
      </c>
      <c r="C31" s="34" t="s">
        <v>46</v>
      </c>
      <c r="D31" s="34">
        <v>20</v>
      </c>
      <c r="E31" s="34">
        <v>200</v>
      </c>
      <c r="F31" s="35"/>
      <c r="G31" s="36" t="s">
        <v>49</v>
      </c>
      <c r="H31" s="85"/>
      <c r="I31" s="86"/>
      <c r="J31" s="37">
        <f t="shared" si="0"/>
        <v>0</v>
      </c>
      <c r="K31" s="38">
        <f t="shared" si="1"/>
        <v>0</v>
      </c>
      <c r="N31" s="9"/>
    </row>
    <row r="32" spans="1:14" ht="15.75" customHeight="1" thickBot="1" x14ac:dyDescent="0.35">
      <c r="A32" s="45" t="s">
        <v>45</v>
      </c>
      <c r="B32" s="46">
        <v>7.5</v>
      </c>
      <c r="C32" s="46" t="s">
        <v>46</v>
      </c>
      <c r="D32" s="46">
        <v>50</v>
      </c>
      <c r="E32" s="46">
        <v>150</v>
      </c>
      <c r="F32" s="43"/>
      <c r="G32" s="47" t="s">
        <v>49</v>
      </c>
      <c r="H32" s="87"/>
      <c r="I32" s="88"/>
      <c r="J32" s="48">
        <f t="shared" si="0"/>
        <v>0</v>
      </c>
      <c r="K32" s="49">
        <f t="shared" si="1"/>
        <v>0</v>
      </c>
      <c r="N32" s="10"/>
    </row>
    <row r="33" spans="1:14" ht="15" thickBot="1" x14ac:dyDescent="0.35">
      <c r="A33" s="50" t="s">
        <v>21</v>
      </c>
      <c r="B33" s="51"/>
      <c r="C33" s="51"/>
      <c r="D33" s="51"/>
      <c r="E33" s="51"/>
      <c r="F33" s="52"/>
      <c r="G33" s="53"/>
      <c r="H33" s="54"/>
      <c r="I33" s="54"/>
      <c r="J33" s="55">
        <f>SUM(J5:J32)</f>
        <v>0</v>
      </c>
      <c r="K33" s="56">
        <f>SUM(K5:K32)</f>
        <v>0</v>
      </c>
    </row>
    <row r="34" spans="1:14" ht="15" thickBot="1" x14ac:dyDescent="0.35">
      <c r="I34" s="58"/>
    </row>
    <row r="35" spans="1:14" ht="15" customHeight="1" x14ac:dyDescent="0.3">
      <c r="A35" s="128" t="s">
        <v>57</v>
      </c>
      <c r="B35" s="129"/>
      <c r="C35" s="129"/>
      <c r="D35" s="129"/>
      <c r="E35" s="129"/>
      <c r="F35" s="132" t="s">
        <v>59</v>
      </c>
      <c r="G35" s="132" t="s">
        <v>58</v>
      </c>
      <c r="H35" s="134" t="s">
        <v>60</v>
      </c>
      <c r="I35" s="134" t="s">
        <v>28</v>
      </c>
      <c r="J35" s="134" t="s">
        <v>61</v>
      </c>
      <c r="K35" s="122" t="s">
        <v>62</v>
      </c>
      <c r="L35" s="59"/>
    </row>
    <row r="36" spans="1:14" ht="42.75" customHeight="1" thickBot="1" x14ac:dyDescent="0.35">
      <c r="A36" s="130"/>
      <c r="B36" s="131"/>
      <c r="C36" s="131"/>
      <c r="D36" s="131"/>
      <c r="E36" s="131"/>
      <c r="F36" s="133"/>
      <c r="G36" s="133"/>
      <c r="H36" s="135"/>
      <c r="I36" s="135"/>
      <c r="J36" s="135"/>
      <c r="K36" s="123"/>
      <c r="L36" s="59"/>
      <c r="N36" t="s">
        <v>23</v>
      </c>
    </row>
    <row r="37" spans="1:14" ht="15" customHeight="1" x14ac:dyDescent="0.3">
      <c r="A37" s="143" t="s">
        <v>18</v>
      </c>
      <c r="B37" s="144"/>
      <c r="C37" s="144"/>
      <c r="D37" s="144"/>
      <c r="E37" s="145"/>
      <c r="F37" s="60">
        <v>8</v>
      </c>
      <c r="G37" s="30" t="s">
        <v>31</v>
      </c>
      <c r="H37" s="13"/>
      <c r="I37" s="1"/>
      <c r="J37" s="61">
        <f>F37*H37</f>
        <v>0</v>
      </c>
      <c r="K37" s="62">
        <f>J37*I37+J37</f>
        <v>0</v>
      </c>
      <c r="N37" t="s">
        <v>64</v>
      </c>
    </row>
    <row r="38" spans="1:14" x14ac:dyDescent="0.3">
      <c r="A38" s="113" t="s">
        <v>19</v>
      </c>
      <c r="B38" s="114"/>
      <c r="C38" s="114"/>
      <c r="D38" s="114"/>
      <c r="E38" s="114"/>
      <c r="F38" s="60">
        <v>23</v>
      </c>
      <c r="G38" s="30" t="s">
        <v>31</v>
      </c>
      <c r="H38" s="13"/>
      <c r="I38" s="14"/>
      <c r="J38" s="61">
        <f t="shared" ref="J38" si="2">F38*H38</f>
        <v>0</v>
      </c>
      <c r="K38" s="62">
        <f>J38*I38+J38</f>
        <v>0</v>
      </c>
      <c r="L38" s="57"/>
      <c r="N38" t="s">
        <v>64</v>
      </c>
    </row>
    <row r="39" spans="1:14" ht="15" thickBot="1" x14ac:dyDescent="0.35">
      <c r="A39" s="115" t="s">
        <v>54</v>
      </c>
      <c r="B39" s="116"/>
      <c r="C39" s="116"/>
      <c r="D39" s="116"/>
      <c r="E39" s="116"/>
      <c r="F39" s="63">
        <v>77</v>
      </c>
      <c r="G39" s="47" t="s">
        <v>17</v>
      </c>
      <c r="H39" s="11"/>
      <c r="I39" s="12"/>
      <c r="J39" s="64">
        <f>F39*H39*365</f>
        <v>0</v>
      </c>
      <c r="K39" s="65">
        <f>J39*I39+J39</f>
        <v>0</v>
      </c>
      <c r="L39" s="57"/>
      <c r="N39" t="s">
        <v>65</v>
      </c>
    </row>
    <row r="40" spans="1:14" ht="15" thickBot="1" x14ac:dyDescent="0.35">
      <c r="A40" s="117" t="s">
        <v>22</v>
      </c>
      <c r="B40" s="118"/>
      <c r="C40" s="118"/>
      <c r="D40" s="118"/>
      <c r="E40" s="118"/>
      <c r="F40" s="66"/>
      <c r="G40" s="67"/>
      <c r="H40" s="68"/>
      <c r="I40" s="69"/>
      <c r="J40" s="70">
        <f>SUM(J37:J39)</f>
        <v>0</v>
      </c>
      <c r="K40" s="70">
        <f>SUM(K37:K39)</f>
        <v>0</v>
      </c>
      <c r="L40" s="71"/>
    </row>
    <row r="41" spans="1:14" ht="15" thickBot="1" x14ac:dyDescent="0.35"/>
    <row r="42" spans="1:14" ht="60.9" customHeight="1" thickBot="1" x14ac:dyDescent="0.35">
      <c r="A42" s="119" t="s">
        <v>79</v>
      </c>
      <c r="B42" s="120"/>
      <c r="C42" s="120"/>
      <c r="D42" s="120"/>
      <c r="E42" s="120"/>
      <c r="F42" s="120"/>
      <c r="G42" s="120"/>
      <c r="H42" s="120"/>
      <c r="I42" s="121"/>
      <c r="J42" s="72">
        <f>J33+J40</f>
        <v>0</v>
      </c>
      <c r="K42" s="73">
        <f>K33+K40</f>
        <v>0</v>
      </c>
      <c r="L42" s="74"/>
      <c r="M42" s="75" t="s">
        <v>63</v>
      </c>
      <c r="N42" s="76" t="s">
        <v>85</v>
      </c>
    </row>
    <row r="44" spans="1:14" ht="18" x14ac:dyDescent="0.35">
      <c r="A44" s="77" t="s">
        <v>16</v>
      </c>
      <c r="B44" s="78" t="s">
        <v>39</v>
      </c>
      <c r="C44" s="79"/>
      <c r="D44" s="79"/>
      <c r="E44" s="79"/>
      <c r="F44" s="80"/>
      <c r="G44" s="81"/>
    </row>
    <row r="45" spans="1:14" x14ac:dyDescent="0.3">
      <c r="B45" s="82"/>
    </row>
    <row r="46" spans="1:14" ht="18" x14ac:dyDescent="0.35">
      <c r="B46" s="78" t="s">
        <v>71</v>
      </c>
    </row>
  </sheetData>
  <sheetProtection algorithmName="SHA-512" hashValue="Kh6BR3CqJBFxcJgQUaujiNeBYdeCuOjPi9kzv7i2JlCB5Hae2U6RYyXsYnrVON4XHDm9B0ZnOfhmBumn/jdkLw==" saltValue="jxKRqGm4S0G9AiUw2+xKPA==" spinCount="100000" sheet="1" objects="1" scenarios="1"/>
  <mergeCells count="21">
    <mergeCell ref="A37:E37"/>
    <mergeCell ref="A38:E38"/>
    <mergeCell ref="A39:E39"/>
    <mergeCell ref="A40:E40"/>
    <mergeCell ref="A42:I42"/>
    <mergeCell ref="J3:J4"/>
    <mergeCell ref="K3:K4"/>
    <mergeCell ref="N3:N4"/>
    <mergeCell ref="A35:E36"/>
    <mergeCell ref="F35:F36"/>
    <mergeCell ref="G35:G36"/>
    <mergeCell ref="H35:H36"/>
    <mergeCell ref="I35:I36"/>
    <mergeCell ref="J35:J36"/>
    <mergeCell ref="K35:K36"/>
    <mergeCell ref="A3:A4"/>
    <mergeCell ref="B3:E3"/>
    <mergeCell ref="F3:F4"/>
    <mergeCell ref="G3:G4"/>
    <mergeCell ref="H3:H4"/>
    <mergeCell ref="I3:I4"/>
  </mergeCells>
  <pageMargins left="0" right="0" top="0.59055118110236227" bottom="0.3937007874015748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="80" zoomScaleNormal="80" workbookViewId="0">
      <selection activeCell="F38" sqref="F38"/>
    </sheetView>
  </sheetViews>
  <sheetFormatPr defaultColWidth="9.109375" defaultRowHeight="14.4" x14ac:dyDescent="0.3"/>
  <cols>
    <col min="1" max="1" width="41.44140625" style="20" customWidth="1"/>
    <col min="2" max="2" width="9.88671875" style="21" bestFit="1" customWidth="1"/>
    <col min="3" max="3" width="9.6640625" style="21" bestFit="1" customWidth="1"/>
    <col min="4" max="4" width="12.33203125" style="21" bestFit="1" customWidth="1"/>
    <col min="5" max="5" width="10.109375" style="21" bestFit="1" customWidth="1"/>
    <col min="6" max="6" width="14.44140625" style="57" customWidth="1"/>
    <col min="7" max="7" width="21.6640625" style="19" customWidth="1"/>
    <col min="8" max="8" width="19" style="19" customWidth="1"/>
    <col min="9" max="9" width="11.6640625" style="19" customWidth="1"/>
    <col min="10" max="10" width="18.5546875" customWidth="1"/>
    <col min="11" max="12" width="17.5546875" customWidth="1"/>
    <col min="13" max="13" width="20.109375" customWidth="1"/>
    <col min="14" max="14" width="42.109375" customWidth="1"/>
    <col min="15" max="15" width="13.109375" customWidth="1"/>
  </cols>
  <sheetData>
    <row r="1" spans="1:14" ht="16.2" thickBot="1" x14ac:dyDescent="0.35">
      <c r="A1" s="15" t="s">
        <v>80</v>
      </c>
      <c r="B1" s="16"/>
      <c r="C1" s="16"/>
      <c r="D1" s="16"/>
      <c r="E1" s="16"/>
      <c r="F1" s="17"/>
      <c r="G1" s="18"/>
    </row>
    <row r="2" spans="1:14" ht="15" thickBot="1" x14ac:dyDescent="0.35">
      <c r="F2" s="22"/>
      <c r="G2" s="23"/>
      <c r="J2" s="24"/>
      <c r="K2" s="24"/>
      <c r="L2" s="24"/>
    </row>
    <row r="3" spans="1:14" ht="25.5" customHeight="1" x14ac:dyDescent="0.3">
      <c r="A3" s="128" t="s">
        <v>11</v>
      </c>
      <c r="B3" s="136" t="s">
        <v>10</v>
      </c>
      <c r="C3" s="136"/>
      <c r="D3" s="136"/>
      <c r="E3" s="137"/>
      <c r="F3" s="138" t="s">
        <v>52</v>
      </c>
      <c r="G3" s="139" t="s">
        <v>55</v>
      </c>
      <c r="H3" s="141" t="s">
        <v>53</v>
      </c>
      <c r="I3" s="122" t="s">
        <v>28</v>
      </c>
      <c r="J3" s="124" t="s">
        <v>26</v>
      </c>
      <c r="K3" s="122" t="s">
        <v>66</v>
      </c>
      <c r="N3" s="126" t="s">
        <v>56</v>
      </c>
    </row>
    <row r="4" spans="1:14" ht="64.5" customHeight="1" thickBot="1" x14ac:dyDescent="0.35">
      <c r="A4" s="130"/>
      <c r="B4" s="25" t="s">
        <v>7</v>
      </c>
      <c r="C4" s="25" t="s">
        <v>8</v>
      </c>
      <c r="D4" s="25" t="s">
        <v>6</v>
      </c>
      <c r="E4" s="26" t="s">
        <v>9</v>
      </c>
      <c r="F4" s="133"/>
      <c r="G4" s="140"/>
      <c r="H4" s="142"/>
      <c r="I4" s="123"/>
      <c r="J4" s="125"/>
      <c r="K4" s="123"/>
      <c r="N4" s="127"/>
    </row>
    <row r="5" spans="1:14" ht="15.75" customHeight="1" x14ac:dyDescent="0.3">
      <c r="A5" s="90" t="s">
        <v>3</v>
      </c>
      <c r="B5" s="28" t="s">
        <v>15</v>
      </c>
      <c r="C5" s="28" t="s">
        <v>15</v>
      </c>
      <c r="D5" s="28" t="s">
        <v>15</v>
      </c>
      <c r="E5" s="28" t="s">
        <v>15</v>
      </c>
      <c r="F5" s="35">
        <v>85000</v>
      </c>
      <c r="G5" s="30" t="s">
        <v>0</v>
      </c>
      <c r="H5" s="83"/>
      <c r="I5" s="84"/>
      <c r="J5" s="31">
        <f>H5*F5</f>
        <v>0</v>
      </c>
      <c r="K5" s="32">
        <f>J5*I5+J5</f>
        <v>0</v>
      </c>
      <c r="N5" s="89"/>
    </row>
    <row r="6" spans="1:14" ht="15.75" customHeight="1" x14ac:dyDescent="0.3">
      <c r="A6" s="91" t="s">
        <v>50</v>
      </c>
      <c r="B6" s="34">
        <v>0.4</v>
      </c>
      <c r="C6" s="34" t="s">
        <v>46</v>
      </c>
      <c r="D6" s="34">
        <v>2</v>
      </c>
      <c r="E6" s="34">
        <v>200</v>
      </c>
      <c r="F6" s="35"/>
      <c r="G6" s="36" t="s">
        <v>49</v>
      </c>
      <c r="H6" s="85"/>
      <c r="I6" s="86"/>
      <c r="J6" s="37">
        <f t="shared" ref="J6:J32" si="0">H6*F6</f>
        <v>0</v>
      </c>
      <c r="K6" s="38">
        <f t="shared" ref="K6:K32" si="1">J6*I6+J6</f>
        <v>0</v>
      </c>
      <c r="N6" s="9"/>
    </row>
    <row r="7" spans="1:14" ht="15.75" customHeight="1" x14ac:dyDescent="0.3">
      <c r="A7" s="91" t="s">
        <v>2</v>
      </c>
      <c r="B7" s="34">
        <v>0.4</v>
      </c>
      <c r="C7" s="34" t="s">
        <v>46</v>
      </c>
      <c r="D7" s="34">
        <v>2</v>
      </c>
      <c r="E7" s="34">
        <v>200</v>
      </c>
      <c r="F7" s="35">
        <v>115</v>
      </c>
      <c r="G7" s="36" t="s">
        <v>49</v>
      </c>
      <c r="H7" s="85"/>
      <c r="I7" s="86"/>
      <c r="J7" s="37">
        <f t="shared" si="0"/>
        <v>0</v>
      </c>
      <c r="K7" s="38">
        <f t="shared" si="1"/>
        <v>0</v>
      </c>
      <c r="N7" s="9"/>
    </row>
    <row r="8" spans="1:14" ht="15.75" customHeight="1" x14ac:dyDescent="0.3">
      <c r="A8" s="91" t="s">
        <v>50</v>
      </c>
      <c r="B8" s="34">
        <v>2.2000000000000002</v>
      </c>
      <c r="C8" s="34" t="s">
        <v>46</v>
      </c>
      <c r="D8" s="34">
        <v>10</v>
      </c>
      <c r="E8" s="34">
        <v>200</v>
      </c>
      <c r="F8" s="35"/>
      <c r="G8" s="36" t="s">
        <v>49</v>
      </c>
      <c r="H8" s="85"/>
      <c r="I8" s="86"/>
      <c r="J8" s="37">
        <f t="shared" si="0"/>
        <v>0</v>
      </c>
      <c r="K8" s="38">
        <f t="shared" si="1"/>
        <v>0</v>
      </c>
      <c r="N8" s="9"/>
    </row>
    <row r="9" spans="1:14" ht="15.75" customHeight="1" x14ac:dyDescent="0.3">
      <c r="A9" s="91" t="s">
        <v>2</v>
      </c>
      <c r="B9" s="34">
        <v>2.2000000000000002</v>
      </c>
      <c r="C9" s="34" t="s">
        <v>46</v>
      </c>
      <c r="D9" s="34">
        <v>10</v>
      </c>
      <c r="E9" s="34">
        <v>200</v>
      </c>
      <c r="F9" s="35">
        <v>5</v>
      </c>
      <c r="G9" s="36" t="s">
        <v>49</v>
      </c>
      <c r="H9" s="85"/>
      <c r="I9" s="86"/>
      <c r="J9" s="37">
        <f t="shared" si="0"/>
        <v>0</v>
      </c>
      <c r="K9" s="38">
        <f t="shared" si="1"/>
        <v>0</v>
      </c>
      <c r="N9" s="9"/>
    </row>
    <row r="10" spans="1:14" ht="15.75" customHeight="1" x14ac:dyDescent="0.3">
      <c r="A10" s="91" t="s">
        <v>2</v>
      </c>
      <c r="B10" s="34">
        <v>10.8</v>
      </c>
      <c r="C10" s="34" t="s">
        <v>46</v>
      </c>
      <c r="D10" s="34">
        <v>50</v>
      </c>
      <c r="E10" s="34">
        <v>200</v>
      </c>
      <c r="F10" s="35">
        <v>7</v>
      </c>
      <c r="G10" s="36" t="s">
        <v>49</v>
      </c>
      <c r="H10" s="85"/>
      <c r="I10" s="86"/>
      <c r="J10" s="37">
        <f t="shared" si="0"/>
        <v>0</v>
      </c>
      <c r="K10" s="38">
        <f t="shared" si="1"/>
        <v>0</v>
      </c>
      <c r="N10" s="9"/>
    </row>
    <row r="11" spans="1:14" ht="15.75" customHeight="1" x14ac:dyDescent="0.3">
      <c r="A11" s="91" t="s">
        <v>41</v>
      </c>
      <c r="B11" s="34">
        <v>129.6</v>
      </c>
      <c r="C11" s="34" t="s">
        <v>46</v>
      </c>
      <c r="D11" s="34" t="s">
        <v>48</v>
      </c>
      <c r="E11" s="34">
        <v>200</v>
      </c>
      <c r="F11" s="35"/>
      <c r="G11" s="36" t="s">
        <v>49</v>
      </c>
      <c r="H11" s="85"/>
      <c r="I11" s="86"/>
      <c r="J11" s="37">
        <f t="shared" si="0"/>
        <v>0</v>
      </c>
      <c r="K11" s="38">
        <f t="shared" si="1"/>
        <v>0</v>
      </c>
      <c r="N11" s="9"/>
    </row>
    <row r="12" spans="1:14" ht="15.75" customHeight="1" x14ac:dyDescent="0.3">
      <c r="A12" s="92" t="s">
        <v>25</v>
      </c>
      <c r="B12" s="34">
        <v>4.3</v>
      </c>
      <c r="C12" s="40" t="s">
        <v>46</v>
      </c>
      <c r="D12" s="34">
        <v>20</v>
      </c>
      <c r="E12" s="34">
        <v>200</v>
      </c>
      <c r="F12" s="35"/>
      <c r="G12" s="36" t="s">
        <v>49</v>
      </c>
      <c r="H12" s="85"/>
      <c r="I12" s="86"/>
      <c r="J12" s="37">
        <f t="shared" si="0"/>
        <v>0</v>
      </c>
      <c r="K12" s="38">
        <f t="shared" si="1"/>
        <v>0</v>
      </c>
      <c r="N12" s="9"/>
    </row>
    <row r="13" spans="1:14" ht="15.75" customHeight="1" x14ac:dyDescent="0.3">
      <c r="A13" s="92" t="s">
        <v>25</v>
      </c>
      <c r="B13" s="34">
        <v>10.8</v>
      </c>
      <c r="C13" s="40" t="s">
        <v>46</v>
      </c>
      <c r="D13" s="34">
        <v>50</v>
      </c>
      <c r="E13" s="34">
        <v>200</v>
      </c>
      <c r="F13" s="35"/>
      <c r="G13" s="36" t="s">
        <v>49</v>
      </c>
      <c r="H13" s="85"/>
      <c r="I13" s="86"/>
      <c r="J13" s="37">
        <f t="shared" si="0"/>
        <v>0</v>
      </c>
      <c r="K13" s="38">
        <f t="shared" si="1"/>
        <v>0</v>
      </c>
      <c r="N13" s="9"/>
    </row>
    <row r="14" spans="1:14" ht="15.75" customHeight="1" x14ac:dyDescent="0.3">
      <c r="A14" s="91" t="s">
        <v>14</v>
      </c>
      <c r="B14" s="34" t="s">
        <v>46</v>
      </c>
      <c r="C14" s="34">
        <v>7.5</v>
      </c>
      <c r="D14" s="34">
        <v>10</v>
      </c>
      <c r="E14" s="34">
        <v>60</v>
      </c>
      <c r="F14" s="35">
        <v>5</v>
      </c>
      <c r="G14" s="36" t="s">
        <v>49</v>
      </c>
      <c r="H14" s="85"/>
      <c r="I14" s="86"/>
      <c r="J14" s="37">
        <f t="shared" si="0"/>
        <v>0</v>
      </c>
      <c r="K14" s="38">
        <f t="shared" si="1"/>
        <v>0</v>
      </c>
      <c r="N14" s="9"/>
    </row>
    <row r="15" spans="1:14" ht="15.75" customHeight="1" x14ac:dyDescent="0.3">
      <c r="A15" s="91" t="s">
        <v>13</v>
      </c>
      <c r="B15" s="34" t="s">
        <v>46</v>
      </c>
      <c r="C15" s="34" t="s">
        <v>47</v>
      </c>
      <c r="D15" s="34">
        <v>40</v>
      </c>
      <c r="E15" s="34">
        <v>60</v>
      </c>
      <c r="F15" s="35">
        <v>11</v>
      </c>
      <c r="G15" s="36" t="s">
        <v>49</v>
      </c>
      <c r="H15" s="85"/>
      <c r="I15" s="86"/>
      <c r="J15" s="37">
        <f t="shared" si="0"/>
        <v>0</v>
      </c>
      <c r="K15" s="38">
        <f t="shared" si="1"/>
        <v>0</v>
      </c>
      <c r="N15" s="9"/>
    </row>
    <row r="16" spans="1:14" ht="15.75" customHeight="1" x14ac:dyDescent="0.3">
      <c r="A16" s="92" t="s">
        <v>32</v>
      </c>
      <c r="B16" s="34" t="s">
        <v>46</v>
      </c>
      <c r="C16" s="34">
        <v>1.5</v>
      </c>
      <c r="D16" s="34">
        <v>2</v>
      </c>
      <c r="E16" s="34">
        <v>60</v>
      </c>
      <c r="F16" s="35"/>
      <c r="G16" s="36" t="s">
        <v>49</v>
      </c>
      <c r="H16" s="85"/>
      <c r="I16" s="86"/>
      <c r="J16" s="37">
        <f t="shared" si="0"/>
        <v>0</v>
      </c>
      <c r="K16" s="38">
        <f t="shared" si="1"/>
        <v>0</v>
      </c>
      <c r="N16" s="9"/>
    </row>
    <row r="17" spans="1:14" ht="15.75" customHeight="1" x14ac:dyDescent="0.3">
      <c r="A17" s="91" t="s">
        <v>32</v>
      </c>
      <c r="B17" s="34" t="s">
        <v>46</v>
      </c>
      <c r="C17" s="34">
        <v>30</v>
      </c>
      <c r="D17" s="34">
        <v>50</v>
      </c>
      <c r="E17" s="34">
        <v>60</v>
      </c>
      <c r="F17" s="35">
        <v>48</v>
      </c>
      <c r="G17" s="36" t="s">
        <v>49</v>
      </c>
      <c r="H17" s="85"/>
      <c r="I17" s="86"/>
      <c r="J17" s="37">
        <f t="shared" si="0"/>
        <v>0</v>
      </c>
      <c r="K17" s="38">
        <f t="shared" si="1"/>
        <v>0</v>
      </c>
      <c r="N17" s="9"/>
    </row>
    <row r="18" spans="1:14" s="41" customFormat="1" ht="15.75" customHeight="1" x14ac:dyDescent="0.3">
      <c r="A18" s="92" t="s">
        <v>32</v>
      </c>
      <c r="B18" s="34" t="s">
        <v>46</v>
      </c>
      <c r="C18" s="34">
        <v>7.5</v>
      </c>
      <c r="D18" s="34">
        <v>10</v>
      </c>
      <c r="E18" s="34">
        <v>60</v>
      </c>
      <c r="F18" s="35">
        <v>12</v>
      </c>
      <c r="G18" s="36" t="s">
        <v>49</v>
      </c>
      <c r="H18" s="85"/>
      <c r="I18" s="86"/>
      <c r="J18" s="37">
        <f t="shared" si="0"/>
        <v>0</v>
      </c>
      <c r="K18" s="38">
        <f t="shared" si="1"/>
        <v>0</v>
      </c>
      <c r="N18" s="9"/>
    </row>
    <row r="19" spans="1:14" s="41" customFormat="1" ht="15.75" customHeight="1" x14ac:dyDescent="0.3">
      <c r="A19" s="93" t="s">
        <v>4</v>
      </c>
      <c r="B19" s="40" t="s">
        <v>46</v>
      </c>
      <c r="C19" s="34">
        <v>15</v>
      </c>
      <c r="D19" s="34">
        <v>20</v>
      </c>
      <c r="E19" s="34">
        <v>60</v>
      </c>
      <c r="F19" s="35">
        <v>2</v>
      </c>
      <c r="G19" s="36" t="s">
        <v>49</v>
      </c>
      <c r="H19" s="85"/>
      <c r="I19" s="86"/>
      <c r="J19" s="37">
        <f t="shared" si="0"/>
        <v>0</v>
      </c>
      <c r="K19" s="38">
        <f t="shared" si="1"/>
        <v>0</v>
      </c>
      <c r="N19" s="9"/>
    </row>
    <row r="20" spans="1:14" s="41" customFormat="1" ht="15.75" customHeight="1" x14ac:dyDescent="0.3">
      <c r="A20" s="92" t="s">
        <v>32</v>
      </c>
      <c r="B20" s="40" t="s">
        <v>46</v>
      </c>
      <c r="C20" s="34">
        <v>30</v>
      </c>
      <c r="D20" s="34">
        <v>40</v>
      </c>
      <c r="E20" s="34">
        <v>60</v>
      </c>
      <c r="F20" s="35"/>
      <c r="G20" s="36" t="s">
        <v>49</v>
      </c>
      <c r="H20" s="85"/>
      <c r="I20" s="86"/>
      <c r="J20" s="37">
        <f t="shared" si="0"/>
        <v>0</v>
      </c>
      <c r="K20" s="38">
        <f t="shared" si="1"/>
        <v>0</v>
      </c>
      <c r="N20" s="9"/>
    </row>
    <row r="21" spans="1:14" s="41" customFormat="1" ht="15.75" customHeight="1" x14ac:dyDescent="0.3">
      <c r="A21" s="91" t="s">
        <v>42</v>
      </c>
      <c r="B21" s="34" t="s">
        <v>46</v>
      </c>
      <c r="C21" s="34">
        <v>20</v>
      </c>
      <c r="D21" s="34">
        <v>40</v>
      </c>
      <c r="E21" s="34">
        <v>60</v>
      </c>
      <c r="F21" s="35"/>
      <c r="G21" s="36" t="s">
        <v>49</v>
      </c>
      <c r="H21" s="85"/>
      <c r="I21" s="86"/>
      <c r="J21" s="37">
        <f t="shared" si="0"/>
        <v>0</v>
      </c>
      <c r="K21" s="38">
        <f t="shared" si="1"/>
        <v>0</v>
      </c>
      <c r="N21" s="9"/>
    </row>
    <row r="22" spans="1:14" s="41" customFormat="1" ht="15.75" customHeight="1" x14ac:dyDescent="0.3">
      <c r="A22" s="91" t="s">
        <v>42</v>
      </c>
      <c r="B22" s="40" t="s">
        <v>46</v>
      </c>
      <c r="C22" s="34">
        <v>30</v>
      </c>
      <c r="D22" s="34">
        <v>50</v>
      </c>
      <c r="E22" s="34">
        <v>60</v>
      </c>
      <c r="F22" s="35"/>
      <c r="G22" s="36" t="s">
        <v>49</v>
      </c>
      <c r="H22" s="85"/>
      <c r="I22" s="86"/>
      <c r="J22" s="37">
        <f t="shared" si="0"/>
        <v>0</v>
      </c>
      <c r="K22" s="38">
        <f t="shared" si="1"/>
        <v>0</v>
      </c>
      <c r="N22" s="9"/>
    </row>
    <row r="23" spans="1:14" ht="15.75" customHeight="1" x14ac:dyDescent="0.3">
      <c r="A23" s="91" t="s">
        <v>33</v>
      </c>
      <c r="B23" s="34" t="s">
        <v>46</v>
      </c>
      <c r="C23" s="34">
        <v>1.8</v>
      </c>
      <c r="D23" s="34">
        <v>10</v>
      </c>
      <c r="E23" s="34">
        <v>60</v>
      </c>
      <c r="F23" s="35"/>
      <c r="G23" s="36" t="s">
        <v>49</v>
      </c>
      <c r="H23" s="85"/>
      <c r="I23" s="86"/>
      <c r="J23" s="37">
        <f t="shared" si="0"/>
        <v>0</v>
      </c>
      <c r="K23" s="38">
        <f t="shared" si="1"/>
        <v>0</v>
      </c>
      <c r="N23" s="9"/>
    </row>
    <row r="24" spans="1:14" ht="15.75" customHeight="1" x14ac:dyDescent="0.3">
      <c r="A24" s="91" t="s">
        <v>33</v>
      </c>
      <c r="B24" s="34" t="s">
        <v>46</v>
      </c>
      <c r="C24" s="34">
        <v>10</v>
      </c>
      <c r="D24" s="34">
        <v>50</v>
      </c>
      <c r="E24" s="34" t="s">
        <v>46</v>
      </c>
      <c r="F24" s="35"/>
      <c r="G24" s="36" t="s">
        <v>49</v>
      </c>
      <c r="H24" s="85"/>
      <c r="I24" s="86"/>
      <c r="J24" s="37">
        <f t="shared" si="0"/>
        <v>0</v>
      </c>
      <c r="K24" s="38">
        <f t="shared" si="1"/>
        <v>0</v>
      </c>
      <c r="N24" s="9"/>
    </row>
    <row r="25" spans="1:14" ht="15.75" customHeight="1" x14ac:dyDescent="0.3">
      <c r="A25" s="91" t="s">
        <v>34</v>
      </c>
      <c r="B25" s="34">
        <v>1.4</v>
      </c>
      <c r="C25" s="34" t="s">
        <v>46</v>
      </c>
      <c r="D25" s="34">
        <v>5</v>
      </c>
      <c r="E25" s="34">
        <v>200</v>
      </c>
      <c r="F25" s="43"/>
      <c r="G25" s="36" t="s">
        <v>49</v>
      </c>
      <c r="H25" s="85"/>
      <c r="I25" s="86"/>
      <c r="J25" s="37">
        <f t="shared" si="0"/>
        <v>0</v>
      </c>
      <c r="K25" s="38">
        <f t="shared" si="1"/>
        <v>0</v>
      </c>
      <c r="N25" s="9"/>
    </row>
    <row r="26" spans="1:14" ht="15.75" customHeight="1" x14ac:dyDescent="0.3">
      <c r="A26" s="91" t="s">
        <v>34</v>
      </c>
      <c r="B26" s="34">
        <v>2.8</v>
      </c>
      <c r="C26" s="34" t="s">
        <v>46</v>
      </c>
      <c r="D26" s="34">
        <v>10</v>
      </c>
      <c r="E26" s="34">
        <v>200</v>
      </c>
      <c r="F26" s="35">
        <v>12</v>
      </c>
      <c r="G26" s="36" t="s">
        <v>49</v>
      </c>
      <c r="H26" s="85"/>
      <c r="I26" s="86"/>
      <c r="J26" s="37">
        <f t="shared" si="0"/>
        <v>0</v>
      </c>
      <c r="K26" s="38">
        <f t="shared" si="1"/>
        <v>0</v>
      </c>
      <c r="N26" s="9"/>
    </row>
    <row r="27" spans="1:14" ht="15.75" customHeight="1" x14ac:dyDescent="0.3">
      <c r="A27" s="91" t="s">
        <v>51</v>
      </c>
      <c r="B27" s="34">
        <v>2</v>
      </c>
      <c r="C27" s="34" t="s">
        <v>46</v>
      </c>
      <c r="D27" s="34">
        <v>10</v>
      </c>
      <c r="E27" s="34">
        <v>200</v>
      </c>
      <c r="F27" s="35"/>
      <c r="G27" s="36" t="s">
        <v>49</v>
      </c>
      <c r="H27" s="85"/>
      <c r="I27" s="86"/>
      <c r="J27" s="37">
        <f t="shared" si="0"/>
        <v>0</v>
      </c>
      <c r="K27" s="38">
        <f t="shared" si="1"/>
        <v>0</v>
      </c>
      <c r="N27" s="9"/>
    </row>
    <row r="28" spans="1:14" ht="15.75" customHeight="1" x14ac:dyDescent="0.3">
      <c r="A28" s="91" t="s">
        <v>51</v>
      </c>
      <c r="B28" s="34">
        <v>10</v>
      </c>
      <c r="C28" s="34" t="s">
        <v>46</v>
      </c>
      <c r="D28" s="34">
        <v>50</v>
      </c>
      <c r="E28" s="34">
        <v>200</v>
      </c>
      <c r="F28" s="35"/>
      <c r="G28" s="36" t="s">
        <v>49</v>
      </c>
      <c r="H28" s="85"/>
      <c r="I28" s="86"/>
      <c r="J28" s="37">
        <f t="shared" si="0"/>
        <v>0</v>
      </c>
      <c r="K28" s="38">
        <f t="shared" si="1"/>
        <v>0</v>
      </c>
      <c r="N28" s="9"/>
    </row>
    <row r="29" spans="1:14" ht="15.75" customHeight="1" x14ac:dyDescent="0.3">
      <c r="A29" s="44" t="s">
        <v>43</v>
      </c>
      <c r="B29" s="34">
        <v>2</v>
      </c>
      <c r="C29" s="34" t="s">
        <v>46</v>
      </c>
      <c r="D29" s="34">
        <v>10</v>
      </c>
      <c r="E29" s="34">
        <v>200</v>
      </c>
      <c r="F29" s="35"/>
      <c r="G29" s="36" t="s">
        <v>49</v>
      </c>
      <c r="H29" s="85"/>
      <c r="I29" s="86"/>
      <c r="J29" s="37">
        <f t="shared" si="0"/>
        <v>0</v>
      </c>
      <c r="K29" s="38">
        <f t="shared" si="1"/>
        <v>0</v>
      </c>
      <c r="N29" s="9"/>
    </row>
    <row r="30" spans="1:14" ht="15.75" customHeight="1" x14ac:dyDescent="0.3">
      <c r="A30" s="44" t="s">
        <v>43</v>
      </c>
      <c r="B30" s="34">
        <v>4</v>
      </c>
      <c r="C30" s="34" t="s">
        <v>46</v>
      </c>
      <c r="D30" s="34">
        <v>20</v>
      </c>
      <c r="E30" s="34">
        <v>200</v>
      </c>
      <c r="F30" s="35"/>
      <c r="G30" s="36" t="s">
        <v>49</v>
      </c>
      <c r="H30" s="85"/>
      <c r="I30" s="86"/>
      <c r="J30" s="37">
        <f t="shared" si="0"/>
        <v>0</v>
      </c>
      <c r="K30" s="38">
        <f t="shared" si="1"/>
        <v>0</v>
      </c>
      <c r="N30" s="9"/>
    </row>
    <row r="31" spans="1:14" ht="15.75" customHeight="1" x14ac:dyDescent="0.3">
      <c r="A31" s="44" t="s">
        <v>44</v>
      </c>
      <c r="B31" s="34">
        <v>4</v>
      </c>
      <c r="C31" s="34" t="s">
        <v>46</v>
      </c>
      <c r="D31" s="34">
        <v>20</v>
      </c>
      <c r="E31" s="34">
        <v>200</v>
      </c>
      <c r="F31" s="35">
        <v>1</v>
      </c>
      <c r="G31" s="36" t="s">
        <v>49</v>
      </c>
      <c r="H31" s="85"/>
      <c r="I31" s="86"/>
      <c r="J31" s="37">
        <f t="shared" si="0"/>
        <v>0</v>
      </c>
      <c r="K31" s="38">
        <f t="shared" si="1"/>
        <v>0</v>
      </c>
      <c r="N31" s="9"/>
    </row>
    <row r="32" spans="1:14" ht="15.75" customHeight="1" thickBot="1" x14ac:dyDescent="0.35">
      <c r="A32" s="45" t="s">
        <v>45</v>
      </c>
      <c r="B32" s="46">
        <v>7.5</v>
      </c>
      <c r="C32" s="46" t="s">
        <v>46</v>
      </c>
      <c r="D32" s="46">
        <v>50</v>
      </c>
      <c r="E32" s="46">
        <v>150</v>
      </c>
      <c r="F32" s="43">
        <v>2</v>
      </c>
      <c r="G32" s="47" t="s">
        <v>49</v>
      </c>
      <c r="H32" s="87"/>
      <c r="I32" s="88"/>
      <c r="J32" s="48">
        <f t="shared" si="0"/>
        <v>0</v>
      </c>
      <c r="K32" s="49">
        <f t="shared" si="1"/>
        <v>0</v>
      </c>
      <c r="N32" s="10"/>
    </row>
    <row r="33" spans="1:14" ht="15" thickBot="1" x14ac:dyDescent="0.35">
      <c r="A33" s="50" t="s">
        <v>21</v>
      </c>
      <c r="B33" s="51"/>
      <c r="C33" s="51"/>
      <c r="D33" s="51"/>
      <c r="E33" s="51"/>
      <c r="F33" s="52"/>
      <c r="G33" s="53"/>
      <c r="H33" s="54"/>
      <c r="I33" s="54"/>
      <c r="J33" s="55">
        <f>SUM(J5:J32)</f>
        <v>0</v>
      </c>
      <c r="K33" s="56">
        <f>SUM(K5:K32)</f>
        <v>0</v>
      </c>
    </row>
    <row r="34" spans="1:14" ht="15" thickBot="1" x14ac:dyDescent="0.35">
      <c r="I34" s="58"/>
    </row>
    <row r="35" spans="1:14" ht="15" customHeight="1" x14ac:dyDescent="0.3">
      <c r="A35" s="128" t="s">
        <v>57</v>
      </c>
      <c r="B35" s="129"/>
      <c r="C35" s="129"/>
      <c r="D35" s="129"/>
      <c r="E35" s="129"/>
      <c r="F35" s="132" t="s">
        <v>59</v>
      </c>
      <c r="G35" s="132" t="s">
        <v>58</v>
      </c>
      <c r="H35" s="134" t="s">
        <v>60</v>
      </c>
      <c r="I35" s="134" t="s">
        <v>28</v>
      </c>
      <c r="J35" s="134" t="s">
        <v>61</v>
      </c>
      <c r="K35" s="122" t="s">
        <v>62</v>
      </c>
      <c r="L35" s="59"/>
    </row>
    <row r="36" spans="1:14" ht="42.75" customHeight="1" thickBot="1" x14ac:dyDescent="0.35">
      <c r="A36" s="130"/>
      <c r="B36" s="131"/>
      <c r="C36" s="131"/>
      <c r="D36" s="131"/>
      <c r="E36" s="131"/>
      <c r="F36" s="133"/>
      <c r="G36" s="133"/>
      <c r="H36" s="135"/>
      <c r="I36" s="135"/>
      <c r="J36" s="135"/>
      <c r="K36" s="123"/>
      <c r="L36" s="59"/>
      <c r="N36" t="s">
        <v>23</v>
      </c>
    </row>
    <row r="37" spans="1:14" ht="15" customHeight="1" x14ac:dyDescent="0.3">
      <c r="A37" s="143" t="s">
        <v>18</v>
      </c>
      <c r="B37" s="144"/>
      <c r="C37" s="144"/>
      <c r="D37" s="144"/>
      <c r="E37" s="145"/>
      <c r="F37" s="60">
        <v>7</v>
      </c>
      <c r="G37" s="30" t="s">
        <v>31</v>
      </c>
      <c r="H37" s="13"/>
      <c r="I37" s="1"/>
      <c r="J37" s="61">
        <f>F37*H37</f>
        <v>0</v>
      </c>
      <c r="K37" s="62">
        <f>J37*I37+J37</f>
        <v>0</v>
      </c>
      <c r="N37" t="s">
        <v>64</v>
      </c>
    </row>
    <row r="38" spans="1:14" x14ac:dyDescent="0.3">
      <c r="A38" s="113" t="s">
        <v>19</v>
      </c>
      <c r="B38" s="114"/>
      <c r="C38" s="114"/>
      <c r="D38" s="114"/>
      <c r="E38" s="114"/>
      <c r="F38" s="60">
        <v>36</v>
      </c>
      <c r="G38" s="30" t="s">
        <v>31</v>
      </c>
      <c r="H38" s="13"/>
      <c r="I38" s="14"/>
      <c r="J38" s="61">
        <f t="shared" ref="J38:J39" si="2">F38*H38</f>
        <v>0</v>
      </c>
      <c r="K38" s="62">
        <f>J38*I38+J38</f>
        <v>0</v>
      </c>
      <c r="L38" s="57"/>
      <c r="N38" t="s">
        <v>64</v>
      </c>
    </row>
    <row r="39" spans="1:14" ht="30" customHeight="1" x14ac:dyDescent="0.3">
      <c r="A39" s="146" t="s">
        <v>20</v>
      </c>
      <c r="B39" s="147"/>
      <c r="C39" s="147"/>
      <c r="D39" s="147"/>
      <c r="E39" s="147"/>
      <c r="F39" s="94">
        <v>1</v>
      </c>
      <c r="G39" s="95" t="s">
        <v>68</v>
      </c>
      <c r="H39" s="2"/>
      <c r="I39" s="3"/>
      <c r="J39" s="96">
        <f t="shared" si="2"/>
        <v>0</v>
      </c>
      <c r="K39" s="97">
        <f t="shared" ref="K39" si="3">J39*I39+J39</f>
        <v>0</v>
      </c>
      <c r="L39" s="41"/>
      <c r="N39" s="41" t="s">
        <v>24</v>
      </c>
    </row>
    <row r="40" spans="1:14" ht="15" thickBot="1" x14ac:dyDescent="0.35">
      <c r="A40" s="115" t="s">
        <v>54</v>
      </c>
      <c r="B40" s="116"/>
      <c r="C40" s="116"/>
      <c r="D40" s="116"/>
      <c r="E40" s="116"/>
      <c r="F40" s="63">
        <v>114</v>
      </c>
      <c r="G40" s="47" t="s">
        <v>17</v>
      </c>
      <c r="H40" s="11"/>
      <c r="I40" s="12"/>
      <c r="J40" s="64">
        <f>F40*H40*365</f>
        <v>0</v>
      </c>
      <c r="K40" s="65">
        <f>J40*I40+J40</f>
        <v>0</v>
      </c>
      <c r="L40" s="57"/>
      <c r="N40" t="s">
        <v>65</v>
      </c>
    </row>
    <row r="41" spans="1:14" ht="15" thickBot="1" x14ac:dyDescent="0.35">
      <c r="A41" s="117" t="s">
        <v>22</v>
      </c>
      <c r="B41" s="118"/>
      <c r="C41" s="118"/>
      <c r="D41" s="118"/>
      <c r="E41" s="118"/>
      <c r="F41" s="66"/>
      <c r="G41" s="67"/>
      <c r="H41" s="68"/>
      <c r="I41" s="69"/>
      <c r="J41" s="70">
        <f>SUM(J37:J40)</f>
        <v>0</v>
      </c>
      <c r="K41" s="70">
        <f>SUM(K37:K40)</f>
        <v>0</v>
      </c>
      <c r="L41" s="71"/>
    </row>
    <row r="42" spans="1:14" ht="15" thickBot="1" x14ac:dyDescent="0.35"/>
    <row r="43" spans="1:14" ht="60.9" customHeight="1" thickBot="1" x14ac:dyDescent="0.35">
      <c r="A43" s="119" t="s">
        <v>81</v>
      </c>
      <c r="B43" s="120"/>
      <c r="C43" s="120"/>
      <c r="D43" s="120"/>
      <c r="E43" s="120"/>
      <c r="F43" s="120"/>
      <c r="G43" s="120"/>
      <c r="H43" s="120"/>
      <c r="I43" s="121"/>
      <c r="J43" s="72">
        <f>J33+J41</f>
        <v>0</v>
      </c>
      <c r="K43" s="73">
        <f>K33+K41</f>
        <v>0</v>
      </c>
      <c r="L43" s="74"/>
      <c r="M43" s="75" t="s">
        <v>63</v>
      </c>
      <c r="N43" s="76" t="s">
        <v>85</v>
      </c>
    </row>
    <row r="45" spans="1:14" ht="18" x14ac:dyDescent="0.35">
      <c r="A45" s="77" t="s">
        <v>16</v>
      </c>
      <c r="B45" s="78" t="s">
        <v>39</v>
      </c>
      <c r="C45" s="79"/>
      <c r="D45" s="79"/>
      <c r="E45" s="79"/>
      <c r="F45" s="80"/>
      <c r="G45" s="81"/>
    </row>
    <row r="46" spans="1:14" x14ac:dyDescent="0.3">
      <c r="B46" s="82"/>
    </row>
  </sheetData>
  <sheetProtection algorithmName="SHA-512" hashValue="DaPfJvUlBSD+iQxB+jmVtxgex5HjkOdDHBxuhe3f4fTvqCl1z0kneEQ/og/5pT499Z83T6+rSu+r+pzEkO9lDA==" saltValue="XafDHXt5kXVnM5lAezbvvg==" spinCount="100000" sheet="1" objects="1" scenarios="1"/>
  <mergeCells count="22">
    <mergeCell ref="A41:E41"/>
    <mergeCell ref="H3:H4"/>
    <mergeCell ref="A37:E37"/>
    <mergeCell ref="A38:E38"/>
    <mergeCell ref="A39:E39"/>
    <mergeCell ref="A40:E40"/>
    <mergeCell ref="I3:I4"/>
    <mergeCell ref="A43:I43"/>
    <mergeCell ref="J3:J4"/>
    <mergeCell ref="K3:K4"/>
    <mergeCell ref="N3:N4"/>
    <mergeCell ref="A35:E36"/>
    <mergeCell ref="F35:F36"/>
    <mergeCell ref="G35:G36"/>
    <mergeCell ref="H35:H36"/>
    <mergeCell ref="I35:I36"/>
    <mergeCell ref="J35:J36"/>
    <mergeCell ref="K35:K36"/>
    <mergeCell ref="A3:A4"/>
    <mergeCell ref="B3:E3"/>
    <mergeCell ref="F3:F4"/>
    <mergeCell ref="G3:G4"/>
  </mergeCells>
  <pageMargins left="0" right="0" top="0.59055118110236227" bottom="0.39370078740157483" header="0.31496062992125984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zoomScale="80" zoomScaleNormal="80" workbookViewId="0">
      <selection sqref="A1:H1"/>
    </sheetView>
  </sheetViews>
  <sheetFormatPr defaultColWidth="9.109375" defaultRowHeight="14.4" x14ac:dyDescent="0.3"/>
  <cols>
    <col min="1" max="1" width="35.5546875" style="20" customWidth="1"/>
    <col min="2" max="2" width="9.88671875" style="21" bestFit="1" customWidth="1"/>
    <col min="3" max="3" width="9.6640625" style="21" bestFit="1" customWidth="1"/>
    <col min="4" max="4" width="12.33203125" style="21" bestFit="1" customWidth="1"/>
    <col min="5" max="5" width="10.109375" style="21" bestFit="1" customWidth="1"/>
    <col min="6" max="6" width="16.44140625" style="19" customWidth="1"/>
    <col min="7" max="7" width="21.6640625" style="19" customWidth="1"/>
    <col min="8" max="8" width="19" style="19" customWidth="1"/>
    <col min="9" max="9" width="14.6640625" style="19" customWidth="1"/>
    <col min="10" max="10" width="20.88671875" customWidth="1"/>
    <col min="11" max="11" width="20.6640625" customWidth="1"/>
    <col min="12" max="12" width="1.88671875" customWidth="1"/>
    <col min="13" max="13" width="35.88671875" customWidth="1"/>
    <col min="14" max="14" width="13.109375" customWidth="1"/>
    <col min="15" max="15" width="34.5546875" customWidth="1"/>
    <col min="16" max="16" width="1.5546875" customWidth="1"/>
  </cols>
  <sheetData>
    <row r="1" spans="1:19" s="112" customFormat="1" ht="18" x14ac:dyDescent="0.35">
      <c r="A1" s="148" t="s">
        <v>86</v>
      </c>
      <c r="B1" s="149"/>
      <c r="C1" s="149"/>
      <c r="D1" s="149"/>
      <c r="E1" s="149"/>
      <c r="F1" s="149"/>
      <c r="G1" s="149"/>
      <c r="H1" s="149"/>
      <c r="I1" s="111"/>
    </row>
    <row r="3" spans="1:19" ht="25.5" customHeight="1" x14ac:dyDescent="0.3">
      <c r="A3" s="151" t="s">
        <v>11</v>
      </c>
      <c r="B3" s="152" t="s">
        <v>10</v>
      </c>
      <c r="C3" s="152"/>
      <c r="D3" s="152"/>
      <c r="E3" s="152"/>
      <c r="F3" s="153" t="s">
        <v>82</v>
      </c>
      <c r="G3" s="154" t="s">
        <v>55</v>
      </c>
      <c r="H3" s="150" t="s">
        <v>29</v>
      </c>
      <c r="I3" s="150" t="s">
        <v>28</v>
      </c>
      <c r="J3" s="150" t="s">
        <v>26</v>
      </c>
      <c r="K3" s="150" t="s">
        <v>27</v>
      </c>
      <c r="L3" s="108"/>
      <c r="M3" s="150" t="s">
        <v>83</v>
      </c>
    </row>
    <row r="4" spans="1:19" ht="47.25" customHeight="1" x14ac:dyDescent="0.3">
      <c r="A4" s="151"/>
      <c r="B4" s="109" t="s">
        <v>7</v>
      </c>
      <c r="C4" s="109" t="s">
        <v>8</v>
      </c>
      <c r="D4" s="109" t="s">
        <v>6</v>
      </c>
      <c r="E4" s="109" t="s">
        <v>9</v>
      </c>
      <c r="F4" s="153"/>
      <c r="G4" s="154"/>
      <c r="H4" s="150"/>
      <c r="I4" s="150"/>
      <c r="J4" s="150"/>
      <c r="K4" s="150"/>
      <c r="L4" s="110"/>
      <c r="M4" s="150"/>
    </row>
    <row r="5" spans="1:19" ht="15" thickBot="1" x14ac:dyDescent="0.35">
      <c r="A5" s="90" t="s">
        <v>3</v>
      </c>
      <c r="B5" s="28" t="s">
        <v>15</v>
      </c>
      <c r="C5" s="28" t="s">
        <v>15</v>
      </c>
      <c r="D5" s="28" t="s">
        <v>15</v>
      </c>
      <c r="E5" s="28" t="s">
        <v>15</v>
      </c>
      <c r="F5" s="105">
        <f>HN!F5+SN!F5+RN!F5+DN!F5+KN!F5</f>
        <v>230000</v>
      </c>
      <c r="G5" s="30" t="s">
        <v>0</v>
      </c>
      <c r="H5" s="7"/>
      <c r="I5" s="14"/>
      <c r="J5" s="61">
        <f>H5*F5</f>
        <v>0</v>
      </c>
      <c r="K5" s="106">
        <f>J5*I5+J5</f>
        <v>0</v>
      </c>
      <c r="M5" s="107"/>
    </row>
    <row r="6" spans="1:19" ht="15" thickBot="1" x14ac:dyDescent="0.35">
      <c r="A6" s="91" t="s">
        <v>40</v>
      </c>
      <c r="B6" s="34">
        <v>0.4</v>
      </c>
      <c r="C6" s="34" t="s">
        <v>46</v>
      </c>
      <c r="D6" s="34">
        <v>2</v>
      </c>
      <c r="E6" s="34">
        <v>200</v>
      </c>
      <c r="F6" s="98">
        <f>HN!F6+SN!F6+RN!F6+DN!F6+KN!F6</f>
        <v>251</v>
      </c>
      <c r="G6" s="36" t="s">
        <v>49</v>
      </c>
      <c r="H6" s="7"/>
      <c r="I6" s="8"/>
      <c r="J6" s="64">
        <f t="shared" ref="J6:J32" si="0">H6*F6</f>
        <v>0</v>
      </c>
      <c r="K6" s="99">
        <f t="shared" ref="K6:K32" si="1">J6*I6+J6</f>
        <v>0</v>
      </c>
      <c r="M6" s="9"/>
    </row>
    <row r="7" spans="1:19" ht="15" thickBot="1" x14ac:dyDescent="0.35">
      <c r="A7" s="91" t="s">
        <v>2</v>
      </c>
      <c r="B7" s="34">
        <v>0.4</v>
      </c>
      <c r="C7" s="34" t="s">
        <v>46</v>
      </c>
      <c r="D7" s="34">
        <v>2</v>
      </c>
      <c r="E7" s="34">
        <v>200</v>
      </c>
      <c r="F7" s="98">
        <f>HN!F7+SN!F7+RN!F7+DN!F7+KN!F7</f>
        <v>143</v>
      </c>
      <c r="G7" s="36" t="s">
        <v>49</v>
      </c>
      <c r="H7" s="4"/>
      <c r="I7" s="8"/>
      <c r="J7" s="64">
        <f t="shared" si="0"/>
        <v>0</v>
      </c>
      <c r="K7" s="99">
        <f t="shared" si="1"/>
        <v>0</v>
      </c>
      <c r="M7" s="9"/>
    </row>
    <row r="8" spans="1:19" ht="15" thickBot="1" x14ac:dyDescent="0.35">
      <c r="A8" s="91" t="s">
        <v>40</v>
      </c>
      <c r="B8" s="34">
        <v>2.2000000000000002</v>
      </c>
      <c r="C8" s="34" t="s">
        <v>46</v>
      </c>
      <c r="D8" s="34">
        <v>10</v>
      </c>
      <c r="E8" s="34">
        <v>200</v>
      </c>
      <c r="F8" s="98">
        <f>HN!F8+SN!F8+RN!F8+DN!F8+KN!F8</f>
        <v>42</v>
      </c>
      <c r="G8" s="36" t="s">
        <v>49</v>
      </c>
      <c r="H8" s="4"/>
      <c r="I8" s="8"/>
      <c r="J8" s="64">
        <f t="shared" si="0"/>
        <v>0</v>
      </c>
      <c r="K8" s="99">
        <f t="shared" si="1"/>
        <v>0</v>
      </c>
      <c r="M8" s="9"/>
    </row>
    <row r="9" spans="1:19" ht="15" thickBot="1" x14ac:dyDescent="0.35">
      <c r="A9" s="91" t="s">
        <v>2</v>
      </c>
      <c r="B9" s="34">
        <v>2.2000000000000002</v>
      </c>
      <c r="C9" s="34" t="s">
        <v>46</v>
      </c>
      <c r="D9" s="34">
        <v>10</v>
      </c>
      <c r="E9" s="34">
        <v>200</v>
      </c>
      <c r="F9" s="98">
        <f>HN!F9+SN!F9+RN!F9+DN!F9+KN!F9</f>
        <v>20</v>
      </c>
      <c r="G9" s="36" t="s">
        <v>49</v>
      </c>
      <c r="H9" s="4"/>
      <c r="I9" s="8"/>
      <c r="J9" s="64">
        <f t="shared" si="0"/>
        <v>0</v>
      </c>
      <c r="K9" s="99">
        <f t="shared" si="1"/>
        <v>0</v>
      </c>
      <c r="M9" s="9"/>
    </row>
    <row r="10" spans="1:19" ht="15" thickBot="1" x14ac:dyDescent="0.35">
      <c r="A10" s="91" t="s">
        <v>2</v>
      </c>
      <c r="B10" s="34">
        <v>10.8</v>
      </c>
      <c r="C10" s="34" t="s">
        <v>46</v>
      </c>
      <c r="D10" s="34">
        <v>50</v>
      </c>
      <c r="E10" s="34">
        <v>200</v>
      </c>
      <c r="F10" s="98">
        <f>HN!F10+SN!F10+RN!F10+DN!F10+KN!F10</f>
        <v>21</v>
      </c>
      <c r="G10" s="36" t="s">
        <v>49</v>
      </c>
      <c r="H10" s="4"/>
      <c r="I10" s="8"/>
      <c r="J10" s="64">
        <f t="shared" si="0"/>
        <v>0</v>
      </c>
      <c r="K10" s="99">
        <f t="shared" si="1"/>
        <v>0</v>
      </c>
      <c r="M10" s="9"/>
    </row>
    <row r="11" spans="1:19" ht="15.75" customHeight="1" thickBot="1" x14ac:dyDescent="0.35">
      <c r="A11" s="91" t="s">
        <v>41</v>
      </c>
      <c r="B11" s="34">
        <v>129.6</v>
      </c>
      <c r="C11" s="34" t="s">
        <v>46</v>
      </c>
      <c r="D11" s="34" t="s">
        <v>48</v>
      </c>
      <c r="E11" s="34">
        <v>200</v>
      </c>
      <c r="F11" s="98">
        <f>HN!F11+SN!F11+RN!F11+DN!F11+KN!F11</f>
        <v>2</v>
      </c>
      <c r="G11" s="36" t="s">
        <v>49</v>
      </c>
      <c r="H11" s="4"/>
      <c r="I11" s="8"/>
      <c r="J11" s="64">
        <f t="shared" si="0"/>
        <v>0</v>
      </c>
      <c r="K11" s="99">
        <f t="shared" si="1"/>
        <v>0</v>
      </c>
      <c r="M11" s="9"/>
    </row>
    <row r="12" spans="1:19" ht="15" thickBot="1" x14ac:dyDescent="0.35">
      <c r="A12" s="92" t="s">
        <v>25</v>
      </c>
      <c r="B12" s="34">
        <v>4.3</v>
      </c>
      <c r="C12" s="40" t="s">
        <v>46</v>
      </c>
      <c r="D12" s="34">
        <v>20</v>
      </c>
      <c r="E12" s="34">
        <v>200</v>
      </c>
      <c r="F12" s="98">
        <f>HN!F12+SN!F12+RN!F12+DN!F12+KN!F12</f>
        <v>0</v>
      </c>
      <c r="G12" s="36" t="s">
        <v>49</v>
      </c>
      <c r="H12" s="4"/>
      <c r="I12" s="8"/>
      <c r="J12" s="64">
        <f t="shared" si="0"/>
        <v>0</v>
      </c>
      <c r="K12" s="99">
        <f t="shared" si="1"/>
        <v>0</v>
      </c>
      <c r="M12" s="9"/>
    </row>
    <row r="13" spans="1:19" ht="15" thickBot="1" x14ac:dyDescent="0.35">
      <c r="A13" s="92" t="s">
        <v>25</v>
      </c>
      <c r="B13" s="34">
        <v>10.8</v>
      </c>
      <c r="C13" s="40" t="s">
        <v>46</v>
      </c>
      <c r="D13" s="34">
        <v>50</v>
      </c>
      <c r="E13" s="34">
        <v>200</v>
      </c>
      <c r="F13" s="98">
        <f>HN!F13+SN!F13+RN!F13+DN!F13+KN!F13</f>
        <v>1</v>
      </c>
      <c r="G13" s="36" t="s">
        <v>49</v>
      </c>
      <c r="H13" s="4"/>
      <c r="I13" s="8"/>
      <c r="J13" s="64">
        <f t="shared" si="0"/>
        <v>0</v>
      </c>
      <c r="K13" s="99">
        <f t="shared" si="1"/>
        <v>0</v>
      </c>
      <c r="M13" s="9"/>
    </row>
    <row r="14" spans="1:19" ht="15" thickBot="1" x14ac:dyDescent="0.35">
      <c r="A14" s="91" t="s">
        <v>14</v>
      </c>
      <c r="B14" s="34" t="s">
        <v>46</v>
      </c>
      <c r="C14" s="34">
        <v>7.5</v>
      </c>
      <c r="D14" s="34">
        <v>10</v>
      </c>
      <c r="E14" s="34">
        <v>60</v>
      </c>
      <c r="F14" s="98">
        <f>HN!F14+SN!F14+RN!F14+DN!F14+KN!F14</f>
        <v>12</v>
      </c>
      <c r="G14" s="36" t="s">
        <v>49</v>
      </c>
      <c r="H14" s="4"/>
      <c r="I14" s="8"/>
      <c r="J14" s="64">
        <f t="shared" si="0"/>
        <v>0</v>
      </c>
      <c r="K14" s="99">
        <f t="shared" si="1"/>
        <v>0</v>
      </c>
      <c r="M14" s="9"/>
    </row>
    <row r="15" spans="1:19" ht="15" thickBot="1" x14ac:dyDescent="0.35">
      <c r="A15" s="91" t="s">
        <v>13</v>
      </c>
      <c r="B15" s="34" t="s">
        <v>46</v>
      </c>
      <c r="C15" s="34" t="s">
        <v>47</v>
      </c>
      <c r="D15" s="34">
        <v>40</v>
      </c>
      <c r="E15" s="34">
        <v>60</v>
      </c>
      <c r="F15" s="98">
        <f>HN!F15+SN!F15+RN!F15+DN!F15+KN!F15</f>
        <v>52</v>
      </c>
      <c r="G15" s="36" t="s">
        <v>49</v>
      </c>
      <c r="H15" s="4"/>
      <c r="I15" s="8"/>
      <c r="J15" s="64">
        <f t="shared" si="0"/>
        <v>0</v>
      </c>
      <c r="K15" s="99">
        <f t="shared" si="1"/>
        <v>0</v>
      </c>
      <c r="M15" s="9"/>
      <c r="O15" s="41"/>
      <c r="P15" s="41"/>
      <c r="Q15" s="41"/>
      <c r="R15" s="41"/>
      <c r="S15" s="41"/>
    </row>
    <row r="16" spans="1:19" s="41" customFormat="1" ht="15" thickBot="1" x14ac:dyDescent="0.35">
      <c r="A16" s="92" t="s">
        <v>32</v>
      </c>
      <c r="B16" s="34" t="s">
        <v>46</v>
      </c>
      <c r="C16" s="34">
        <v>1.5</v>
      </c>
      <c r="D16" s="34">
        <v>2</v>
      </c>
      <c r="E16" s="34">
        <v>60</v>
      </c>
      <c r="F16" s="98">
        <f>HN!F16+SN!F16+RN!F16+DN!F16+KN!F16</f>
        <v>2</v>
      </c>
      <c r="G16" s="36" t="s">
        <v>49</v>
      </c>
      <c r="H16" s="4"/>
      <c r="I16" s="8"/>
      <c r="J16" s="64">
        <f t="shared" si="0"/>
        <v>0</v>
      </c>
      <c r="K16" s="99">
        <f t="shared" si="1"/>
        <v>0</v>
      </c>
      <c r="L16"/>
      <c r="M16" s="9"/>
    </row>
    <row r="17" spans="1:19" s="41" customFormat="1" ht="15" thickBot="1" x14ac:dyDescent="0.35">
      <c r="A17" s="91" t="s">
        <v>32</v>
      </c>
      <c r="B17" s="34" t="s">
        <v>46</v>
      </c>
      <c r="C17" s="34">
        <v>30</v>
      </c>
      <c r="D17" s="34">
        <v>50</v>
      </c>
      <c r="E17" s="34">
        <v>60</v>
      </c>
      <c r="F17" s="98">
        <f>HN!F17+SN!F17+RN!F17+DN!F17+KN!F17</f>
        <v>53</v>
      </c>
      <c r="G17" s="36" t="s">
        <v>49</v>
      </c>
      <c r="H17" s="4"/>
      <c r="I17" s="8"/>
      <c r="J17" s="64">
        <f t="shared" si="0"/>
        <v>0</v>
      </c>
      <c r="K17" s="99">
        <f t="shared" si="1"/>
        <v>0</v>
      </c>
      <c r="L17"/>
      <c r="M17" s="9"/>
    </row>
    <row r="18" spans="1:19" s="41" customFormat="1" ht="15" thickBot="1" x14ac:dyDescent="0.35">
      <c r="A18" s="92" t="s">
        <v>32</v>
      </c>
      <c r="B18" s="34" t="s">
        <v>46</v>
      </c>
      <c r="C18" s="34">
        <v>7.5</v>
      </c>
      <c r="D18" s="34">
        <v>10</v>
      </c>
      <c r="E18" s="34">
        <v>60</v>
      </c>
      <c r="F18" s="98">
        <f>HN!F18+SN!F18+RN!F18+DN!F18+KN!F18</f>
        <v>32</v>
      </c>
      <c r="G18" s="36" t="s">
        <v>49</v>
      </c>
      <c r="H18" s="4"/>
      <c r="I18" s="8"/>
      <c r="J18" s="64">
        <f t="shared" si="0"/>
        <v>0</v>
      </c>
      <c r="K18" s="99">
        <f t="shared" si="1"/>
        <v>0</v>
      </c>
      <c r="L18"/>
      <c r="M18" s="9"/>
      <c r="O18"/>
      <c r="P18"/>
      <c r="Q18"/>
      <c r="R18"/>
      <c r="S18"/>
    </row>
    <row r="19" spans="1:19" ht="15" thickBot="1" x14ac:dyDescent="0.35">
      <c r="A19" s="93" t="s">
        <v>4</v>
      </c>
      <c r="B19" s="40" t="s">
        <v>46</v>
      </c>
      <c r="C19" s="34">
        <v>15</v>
      </c>
      <c r="D19" s="34">
        <v>20</v>
      </c>
      <c r="E19" s="34">
        <v>60</v>
      </c>
      <c r="F19" s="98">
        <f>HN!F19+SN!F19+RN!F19+DN!F19+KN!F19</f>
        <v>2</v>
      </c>
      <c r="G19" s="36" t="s">
        <v>49</v>
      </c>
      <c r="H19" s="4"/>
      <c r="I19" s="8"/>
      <c r="J19" s="64">
        <f t="shared" si="0"/>
        <v>0</v>
      </c>
      <c r="K19" s="99">
        <f t="shared" si="1"/>
        <v>0</v>
      </c>
      <c r="M19" s="9"/>
    </row>
    <row r="20" spans="1:19" ht="15" customHeight="1" thickBot="1" x14ac:dyDescent="0.35">
      <c r="A20" s="92" t="s">
        <v>32</v>
      </c>
      <c r="B20" s="40" t="s">
        <v>46</v>
      </c>
      <c r="C20" s="34">
        <v>30</v>
      </c>
      <c r="D20" s="34">
        <v>40</v>
      </c>
      <c r="E20" s="34">
        <v>60</v>
      </c>
      <c r="F20" s="98">
        <f>HN!F20+SN!F20+RN!F20+DN!F20+KN!F20</f>
        <v>8</v>
      </c>
      <c r="G20" s="36" t="s">
        <v>49</v>
      </c>
      <c r="H20" s="4"/>
      <c r="I20" s="8"/>
      <c r="J20" s="64">
        <f t="shared" si="0"/>
        <v>0</v>
      </c>
      <c r="K20" s="99">
        <f t="shared" si="1"/>
        <v>0</v>
      </c>
      <c r="M20" s="9"/>
    </row>
    <row r="21" spans="1:19" ht="15" thickBot="1" x14ac:dyDescent="0.35">
      <c r="A21" s="91" t="s">
        <v>42</v>
      </c>
      <c r="B21" s="34" t="s">
        <v>46</v>
      </c>
      <c r="C21" s="34">
        <v>20</v>
      </c>
      <c r="D21" s="34">
        <v>40</v>
      </c>
      <c r="E21" s="34">
        <v>60</v>
      </c>
      <c r="F21" s="98">
        <f>HN!F21+SN!F21+RN!F21+DN!F21+KN!F21</f>
        <v>2</v>
      </c>
      <c r="G21" s="36" t="s">
        <v>49</v>
      </c>
      <c r="H21" s="4"/>
      <c r="I21" s="8"/>
      <c r="J21" s="64">
        <f t="shared" si="0"/>
        <v>0</v>
      </c>
      <c r="K21" s="99">
        <f t="shared" si="1"/>
        <v>0</v>
      </c>
      <c r="M21" s="9"/>
    </row>
    <row r="22" spans="1:19" ht="15" thickBot="1" x14ac:dyDescent="0.35">
      <c r="A22" s="91" t="s">
        <v>42</v>
      </c>
      <c r="B22" s="40" t="s">
        <v>46</v>
      </c>
      <c r="C22" s="34">
        <v>30</v>
      </c>
      <c r="D22" s="34">
        <v>50</v>
      </c>
      <c r="E22" s="34">
        <v>60</v>
      </c>
      <c r="F22" s="98">
        <f>HN!F22+SN!F22+RN!F22+DN!F22+KN!F22</f>
        <v>0</v>
      </c>
      <c r="G22" s="36" t="s">
        <v>49</v>
      </c>
      <c r="H22" s="4"/>
      <c r="I22" s="8"/>
      <c r="J22" s="64">
        <f t="shared" si="0"/>
        <v>0</v>
      </c>
      <c r="K22" s="99">
        <f t="shared" si="1"/>
        <v>0</v>
      </c>
      <c r="M22" s="9"/>
    </row>
    <row r="23" spans="1:19" ht="15" thickBot="1" x14ac:dyDescent="0.35">
      <c r="A23" s="91" t="s">
        <v>33</v>
      </c>
      <c r="B23" s="34" t="s">
        <v>46</v>
      </c>
      <c r="C23" s="34">
        <v>1.8</v>
      </c>
      <c r="D23" s="34">
        <v>10</v>
      </c>
      <c r="E23" s="34">
        <v>60</v>
      </c>
      <c r="F23" s="98">
        <f>HN!F23+SN!F23+RN!F23+DN!F23+KN!F23</f>
        <v>2</v>
      </c>
      <c r="G23" s="36" t="s">
        <v>49</v>
      </c>
      <c r="H23" s="4"/>
      <c r="I23" s="5"/>
      <c r="J23" s="64">
        <f t="shared" si="0"/>
        <v>0</v>
      </c>
      <c r="K23" s="99">
        <f t="shared" si="1"/>
        <v>0</v>
      </c>
      <c r="M23" s="9"/>
    </row>
    <row r="24" spans="1:19" ht="15" thickBot="1" x14ac:dyDescent="0.35">
      <c r="A24" s="91" t="s">
        <v>33</v>
      </c>
      <c r="B24" s="34" t="s">
        <v>46</v>
      </c>
      <c r="C24" s="34">
        <v>10</v>
      </c>
      <c r="D24" s="34">
        <v>50</v>
      </c>
      <c r="E24" s="34" t="s">
        <v>46</v>
      </c>
      <c r="F24" s="98">
        <f>HN!F24+SN!F24+RN!F24+DN!F24+KN!F24</f>
        <v>2</v>
      </c>
      <c r="G24" s="36" t="s">
        <v>49</v>
      </c>
      <c r="H24" s="4"/>
      <c r="I24" s="5"/>
      <c r="J24" s="64">
        <f t="shared" si="0"/>
        <v>0</v>
      </c>
      <c r="K24" s="99">
        <f t="shared" si="1"/>
        <v>0</v>
      </c>
      <c r="M24" s="9"/>
    </row>
    <row r="25" spans="1:19" ht="15.75" customHeight="1" thickBot="1" x14ac:dyDescent="0.35">
      <c r="A25" s="91" t="s">
        <v>34</v>
      </c>
      <c r="B25" s="34">
        <v>1.4</v>
      </c>
      <c r="C25" s="34" t="s">
        <v>46</v>
      </c>
      <c r="D25" s="34">
        <v>5</v>
      </c>
      <c r="E25" s="34">
        <v>200</v>
      </c>
      <c r="F25" s="98">
        <f>HN!F25+SN!F25+RN!F25+DN!F25+KN!F25</f>
        <v>0</v>
      </c>
      <c r="G25" s="36" t="s">
        <v>49</v>
      </c>
      <c r="H25" s="4"/>
      <c r="I25" s="5"/>
      <c r="J25" s="64">
        <f t="shared" si="0"/>
        <v>0</v>
      </c>
      <c r="K25" s="99">
        <f t="shared" si="1"/>
        <v>0</v>
      </c>
      <c r="M25" s="9"/>
    </row>
    <row r="26" spans="1:19" ht="15.75" customHeight="1" thickBot="1" x14ac:dyDescent="0.35">
      <c r="A26" s="91" t="s">
        <v>34</v>
      </c>
      <c r="B26" s="34">
        <v>2.8</v>
      </c>
      <c r="C26" s="34" t="s">
        <v>46</v>
      </c>
      <c r="D26" s="34">
        <v>10</v>
      </c>
      <c r="E26" s="34">
        <v>200</v>
      </c>
      <c r="F26" s="98">
        <f>HN!F26+SN!F26+RN!F26+DN!F26+KN!F26</f>
        <v>29</v>
      </c>
      <c r="G26" s="36" t="s">
        <v>49</v>
      </c>
      <c r="H26" s="4"/>
      <c r="I26" s="5"/>
      <c r="J26" s="64">
        <f t="shared" si="0"/>
        <v>0</v>
      </c>
      <c r="K26" s="99">
        <f t="shared" si="1"/>
        <v>0</v>
      </c>
      <c r="M26" s="9"/>
    </row>
    <row r="27" spans="1:19" ht="15" thickBot="1" x14ac:dyDescent="0.35">
      <c r="A27" s="91" t="s">
        <v>35</v>
      </c>
      <c r="B27" s="34">
        <v>2</v>
      </c>
      <c r="C27" s="34" t="s">
        <v>46</v>
      </c>
      <c r="D27" s="34">
        <v>10</v>
      </c>
      <c r="E27" s="34">
        <v>200</v>
      </c>
      <c r="F27" s="98">
        <f>HN!F27+SN!F27+RN!F27+DN!F27+KN!F27</f>
        <v>1</v>
      </c>
      <c r="G27" s="36" t="s">
        <v>49</v>
      </c>
      <c r="H27" s="4"/>
      <c r="I27" s="5"/>
      <c r="J27" s="64">
        <f t="shared" si="0"/>
        <v>0</v>
      </c>
      <c r="K27" s="99">
        <f t="shared" si="1"/>
        <v>0</v>
      </c>
      <c r="M27" s="9"/>
    </row>
    <row r="28" spans="1:19" ht="15" thickBot="1" x14ac:dyDescent="0.35">
      <c r="A28" s="91" t="s">
        <v>35</v>
      </c>
      <c r="B28" s="34">
        <v>10</v>
      </c>
      <c r="C28" s="34" t="s">
        <v>46</v>
      </c>
      <c r="D28" s="34">
        <v>50</v>
      </c>
      <c r="E28" s="34">
        <v>200</v>
      </c>
      <c r="F28" s="98">
        <f>HN!F28+SN!F28+RN!F28+DN!F28+KN!F28</f>
        <v>2</v>
      </c>
      <c r="G28" s="36" t="s">
        <v>49</v>
      </c>
      <c r="H28" s="4"/>
      <c r="I28" s="5"/>
      <c r="J28" s="64">
        <f t="shared" si="0"/>
        <v>0</v>
      </c>
      <c r="K28" s="99">
        <f t="shared" si="1"/>
        <v>0</v>
      </c>
      <c r="M28" s="9"/>
    </row>
    <row r="29" spans="1:19" ht="15" thickBot="1" x14ac:dyDescent="0.35">
      <c r="A29" s="44" t="s">
        <v>43</v>
      </c>
      <c r="B29" s="34">
        <v>2</v>
      </c>
      <c r="C29" s="34" t="s">
        <v>46</v>
      </c>
      <c r="D29" s="34">
        <v>10</v>
      </c>
      <c r="E29" s="34">
        <v>200</v>
      </c>
      <c r="F29" s="98">
        <f>HN!F29+SN!F29+RN!F29+DN!F29+KN!F29</f>
        <v>6</v>
      </c>
      <c r="G29" s="36" t="s">
        <v>49</v>
      </c>
      <c r="H29" s="4"/>
      <c r="I29" s="5"/>
      <c r="J29" s="64">
        <f t="shared" si="0"/>
        <v>0</v>
      </c>
      <c r="K29" s="99">
        <f t="shared" si="1"/>
        <v>0</v>
      </c>
      <c r="M29" s="9"/>
    </row>
    <row r="30" spans="1:19" ht="15" thickBot="1" x14ac:dyDescent="0.35">
      <c r="A30" s="44" t="s">
        <v>43</v>
      </c>
      <c r="B30" s="34">
        <v>4</v>
      </c>
      <c r="C30" s="34" t="s">
        <v>46</v>
      </c>
      <c r="D30" s="34">
        <v>20</v>
      </c>
      <c r="E30" s="34">
        <v>200</v>
      </c>
      <c r="F30" s="98">
        <f>HN!F30+SN!F30+RN!F30+DN!F30+KN!F30</f>
        <v>0</v>
      </c>
      <c r="G30" s="36" t="s">
        <v>49</v>
      </c>
      <c r="H30" s="4"/>
      <c r="I30" s="5"/>
      <c r="J30" s="64">
        <f t="shared" si="0"/>
        <v>0</v>
      </c>
      <c r="K30" s="99">
        <f t="shared" si="1"/>
        <v>0</v>
      </c>
      <c r="M30" s="9"/>
    </row>
    <row r="31" spans="1:19" ht="15" thickBot="1" x14ac:dyDescent="0.35">
      <c r="A31" s="44" t="s">
        <v>44</v>
      </c>
      <c r="B31" s="34">
        <v>4</v>
      </c>
      <c r="C31" s="34" t="s">
        <v>46</v>
      </c>
      <c r="D31" s="34">
        <v>20</v>
      </c>
      <c r="E31" s="34">
        <v>200</v>
      </c>
      <c r="F31" s="98">
        <f>HN!F31+SN!F31+RN!F31+DN!F31+KN!F31</f>
        <v>1</v>
      </c>
      <c r="G31" s="36" t="s">
        <v>49</v>
      </c>
      <c r="H31" s="4"/>
      <c r="I31" s="5"/>
      <c r="J31" s="64">
        <f t="shared" si="0"/>
        <v>0</v>
      </c>
      <c r="K31" s="99">
        <f t="shared" si="1"/>
        <v>0</v>
      </c>
      <c r="M31" s="9"/>
    </row>
    <row r="32" spans="1:19" ht="15" thickBot="1" x14ac:dyDescent="0.35">
      <c r="A32" s="44" t="s">
        <v>45</v>
      </c>
      <c r="B32" s="34">
        <v>7.5</v>
      </c>
      <c r="C32" s="34" t="s">
        <v>46</v>
      </c>
      <c r="D32" s="34">
        <v>50</v>
      </c>
      <c r="E32" s="34">
        <v>150</v>
      </c>
      <c r="F32" s="98">
        <f>HN!F32+SN!F32+RN!F32+DN!F32+KN!F32</f>
        <v>3</v>
      </c>
      <c r="G32" s="36" t="s">
        <v>49</v>
      </c>
      <c r="H32" s="4"/>
      <c r="I32" s="5"/>
      <c r="J32" s="64">
        <f t="shared" si="0"/>
        <v>0</v>
      </c>
      <c r="K32" s="99">
        <f t="shared" si="1"/>
        <v>0</v>
      </c>
      <c r="M32" s="10"/>
    </row>
    <row r="33" spans="1:11" x14ac:dyDescent="0.3">
      <c r="F33" s="100"/>
    </row>
    <row r="34" spans="1:11" x14ac:dyDescent="0.3">
      <c r="A34" s="159" t="s">
        <v>1</v>
      </c>
      <c r="B34" s="160"/>
      <c r="C34" s="160"/>
      <c r="D34" s="160"/>
      <c r="E34" s="161"/>
      <c r="F34" s="165" t="s">
        <v>59</v>
      </c>
      <c r="G34" s="165" t="s">
        <v>5</v>
      </c>
      <c r="H34" s="157" t="s">
        <v>30</v>
      </c>
      <c r="I34" s="157" t="s">
        <v>28</v>
      </c>
      <c r="J34" s="157" t="s">
        <v>12</v>
      </c>
      <c r="K34" s="157" t="s">
        <v>37</v>
      </c>
    </row>
    <row r="35" spans="1:11" ht="15" thickBot="1" x14ac:dyDescent="0.35">
      <c r="A35" s="162"/>
      <c r="B35" s="163"/>
      <c r="C35" s="163"/>
      <c r="D35" s="163"/>
      <c r="E35" s="164"/>
      <c r="F35" s="166"/>
      <c r="G35" s="166"/>
      <c r="H35" s="158"/>
      <c r="I35" s="158"/>
      <c r="J35" s="158"/>
      <c r="K35" s="158"/>
    </row>
    <row r="36" spans="1:11" ht="15" thickBot="1" x14ac:dyDescent="0.35">
      <c r="A36" s="155" t="s">
        <v>36</v>
      </c>
      <c r="B36" s="156"/>
      <c r="C36" s="156"/>
      <c r="D36" s="156"/>
      <c r="E36" s="156"/>
      <c r="F36" s="101">
        <f>HN!F38+SN!F40+RN!F39+DN!F39+KN!F40</f>
        <v>373</v>
      </c>
      <c r="G36" s="36" t="s">
        <v>17</v>
      </c>
      <c r="H36" s="6"/>
      <c r="I36" s="8"/>
      <c r="J36" s="64">
        <f>F36*H36*365</f>
        <v>0</v>
      </c>
      <c r="K36" s="99">
        <f>J36*I36+J36</f>
        <v>0</v>
      </c>
    </row>
  </sheetData>
  <sheetProtection algorithmName="SHA-512" hashValue="kavhYEkw6FIIgP6YAlwnBsnOoL49kUrfVQWqvQ/MQj9V7jLccFiRI1ZEXS73phru//99S8rWmkg4b3MpB2yZ4A==" saltValue="lP3A40E6v6Ao8syjxBmXbw==" spinCount="100000" sheet="1" objects="1" scenarios="1"/>
  <mergeCells count="18">
    <mergeCell ref="A36:E36"/>
    <mergeCell ref="J34:J35"/>
    <mergeCell ref="K34:K35"/>
    <mergeCell ref="A34:E35"/>
    <mergeCell ref="F34:F35"/>
    <mergeCell ref="G34:G35"/>
    <mergeCell ref="H34:H35"/>
    <mergeCell ref="I34:I35"/>
    <mergeCell ref="A1:H1"/>
    <mergeCell ref="I3:I4"/>
    <mergeCell ref="J3:J4"/>
    <mergeCell ref="K3:K4"/>
    <mergeCell ref="M3:M4"/>
    <mergeCell ref="A3:A4"/>
    <mergeCell ref="B3:E3"/>
    <mergeCell ref="F3:F4"/>
    <mergeCell ref="G3:G4"/>
    <mergeCell ref="H3:H4"/>
  </mergeCells>
  <pageMargins left="0" right="0" top="0.59055118110236227" bottom="0.39370078740157483" header="0.31496062992125984" footer="0.31496062992125984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N10"/>
  <sheetViews>
    <sheetView zoomScale="80" zoomScaleNormal="80" workbookViewId="0">
      <selection activeCell="N7" sqref="N7"/>
    </sheetView>
  </sheetViews>
  <sheetFormatPr defaultColWidth="9.109375" defaultRowHeight="14.4" x14ac:dyDescent="0.3"/>
  <cols>
    <col min="1" max="1" width="35.5546875" style="20" customWidth="1"/>
    <col min="2" max="2" width="9.88671875" style="21" bestFit="1" customWidth="1"/>
    <col min="3" max="3" width="9.6640625" style="21" bestFit="1" customWidth="1"/>
    <col min="4" max="4" width="12.33203125" style="21" bestFit="1" customWidth="1"/>
    <col min="5" max="5" width="10.109375" style="21" bestFit="1" customWidth="1"/>
    <col min="6" max="6" width="15" style="19" customWidth="1"/>
    <col min="7" max="7" width="19.88671875" style="57" customWidth="1"/>
    <col min="8" max="8" width="21.6640625" style="19" customWidth="1"/>
    <col min="9" max="9" width="19" style="19" customWidth="1"/>
    <col min="10" max="10" width="11.109375" style="19" customWidth="1"/>
    <col min="11" max="12" width="14" customWidth="1"/>
    <col min="13" max="13" width="1.88671875" customWidth="1"/>
    <col min="14" max="14" width="35.88671875" customWidth="1"/>
    <col min="15" max="15" width="13.109375" customWidth="1"/>
  </cols>
  <sheetData>
    <row r="1" spans="1:14" s="112" customFormat="1" ht="18.600000000000001" thickBot="1" x14ac:dyDescent="0.4">
      <c r="A1" s="167" t="s">
        <v>87</v>
      </c>
      <c r="B1" s="168"/>
      <c r="C1" s="168"/>
      <c r="D1" s="168"/>
      <c r="E1" s="168"/>
      <c r="F1" s="168"/>
      <c r="G1" s="168"/>
      <c r="H1" s="168"/>
      <c r="I1" s="169"/>
      <c r="J1" s="111"/>
    </row>
    <row r="3" spans="1:14" ht="25.5" customHeight="1" x14ac:dyDescent="0.3">
      <c r="A3" s="174"/>
      <c r="B3" s="175"/>
      <c r="C3" s="175"/>
      <c r="D3" s="175"/>
      <c r="E3" s="175"/>
      <c r="F3" s="175"/>
      <c r="G3" s="175"/>
      <c r="H3" s="175"/>
      <c r="I3" s="175"/>
      <c r="J3" s="176"/>
      <c r="K3" s="157" t="s">
        <v>26</v>
      </c>
      <c r="L3" s="157" t="s">
        <v>27</v>
      </c>
    </row>
    <row r="4" spans="1:14" ht="33.75" customHeight="1" x14ac:dyDescent="0.3">
      <c r="A4" s="177"/>
      <c r="B4" s="178"/>
      <c r="C4" s="178"/>
      <c r="D4" s="178"/>
      <c r="E4" s="178"/>
      <c r="F4" s="178"/>
      <c r="G4" s="178"/>
      <c r="H4" s="178"/>
      <c r="I4" s="178"/>
      <c r="J4" s="179"/>
      <c r="K4" s="157"/>
      <c r="L4" s="157"/>
    </row>
    <row r="5" spans="1:14" ht="15" thickBot="1" x14ac:dyDescent="0.35"/>
    <row r="6" spans="1:14" ht="29.4" thickBot="1" x14ac:dyDescent="0.35">
      <c r="A6" s="170" t="s">
        <v>84</v>
      </c>
      <c r="B6" s="171"/>
      <c r="C6" s="171"/>
      <c r="D6" s="171"/>
      <c r="E6" s="171"/>
      <c r="F6" s="171"/>
      <c r="G6" s="172"/>
      <c r="H6" s="173"/>
      <c r="I6" s="102"/>
      <c r="J6" s="102"/>
      <c r="K6" s="103">
        <f>HN!J41+SN!J43+RN!J42+DN!J42+KN!J43</f>
        <v>0</v>
      </c>
      <c r="L6" s="103">
        <f>HN!K41+SN!K43+RN!K42+DN!K42+KN!K43</f>
        <v>0</v>
      </c>
      <c r="N6" s="104" t="s">
        <v>38</v>
      </c>
    </row>
    <row r="7" spans="1:14" ht="60.9" customHeight="1" thickBot="1" x14ac:dyDescent="0.35">
      <c r="A7" s="170" t="s">
        <v>88</v>
      </c>
      <c r="B7" s="171"/>
      <c r="C7" s="171"/>
      <c r="D7" s="171"/>
      <c r="E7" s="171"/>
      <c r="F7" s="171"/>
      <c r="G7" s="172"/>
      <c r="H7" s="173"/>
      <c r="I7" s="102"/>
      <c r="J7" s="102"/>
      <c r="K7" s="103">
        <f>K6*3</f>
        <v>0</v>
      </c>
      <c r="L7" s="103">
        <f>L6*3</f>
        <v>0</v>
      </c>
      <c r="N7" s="76" t="s">
        <v>89</v>
      </c>
    </row>
    <row r="10" spans="1:14" s="21" customFormat="1" x14ac:dyDescent="0.3">
      <c r="A10" s="20"/>
      <c r="F10" s="19"/>
      <c r="G10" s="57"/>
      <c r="H10" s="19"/>
      <c r="I10" s="19"/>
      <c r="J10" s="19"/>
      <c r="K10"/>
      <c r="L10"/>
      <c r="M10"/>
      <c r="N10"/>
    </row>
  </sheetData>
  <sheetProtection algorithmName="SHA-512" hashValue="Spl17SYe8W1FT/ub0Z4IOjhOP9jd8pl4Nl5m0TfNdX91N7VDuf6W4vFNGA6b9q9lA0O7tNNigLogJkqLBHIxOg==" saltValue="HQwkWlf7AsKkpHj5siezMw==" spinCount="100000" sheet="1" objects="1" scenarios="1"/>
  <dataConsolidate/>
  <mergeCells count="6">
    <mergeCell ref="L3:L4"/>
    <mergeCell ref="A1:I1"/>
    <mergeCell ref="A7:H7"/>
    <mergeCell ref="A3:J4"/>
    <mergeCell ref="A6:H6"/>
    <mergeCell ref="K3:K4"/>
  </mergeCells>
  <pageMargins left="0" right="0" top="0.59055118110236227" bottom="0.3937007874015748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HN</vt:lpstr>
      <vt:lpstr>SN</vt:lpstr>
      <vt:lpstr>RN</vt:lpstr>
      <vt:lpstr>DN</vt:lpstr>
      <vt:lpstr>KN</vt:lpstr>
      <vt:lpstr>Ceník</vt:lpstr>
      <vt:lpstr>Souhrn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2025-11-27T09:54:48Z</dcterms:modified>
</cp:coreProperties>
</file>