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X:\Users\KPj\_ASPE_ESTICON\22_205_00_Nova_Ves\03_odevzdani\odevzdani_2024_04_22\soupis\"/>
    </mc:Choice>
  </mc:AlternateContent>
  <bookViews>
    <workbookView xWindow="0" yWindow="0" windowWidth="0" windowHeight="0"/>
  </bookViews>
  <sheets>
    <sheet name="Rekapitulace" sheetId="5" r:id="rId1"/>
    <sheet name="SO 000" sheetId="2" r:id="rId2"/>
    <sheet name="SO 181" sheetId="3" r:id="rId3"/>
    <sheet name="SO 251" sheetId="4" r:id="rId4"/>
  </sheets>
  <calcPr/>
</workbook>
</file>

<file path=xl/calcChain.xml><?xml version="1.0" encoding="utf-8"?>
<calcChain xmlns="http://schemas.openxmlformats.org/spreadsheetml/2006/main">
  <c i="5" l="1" r="E12"/>
  <c r="D12"/>
  <c r="C12"/>
  <c r="E11"/>
  <c r="D11"/>
  <c r="C11"/>
  <c r="E10"/>
  <c r="D10"/>
  <c r="C10"/>
  <c r="C7"/>
  <c r="C6"/>
  <c i="4" r="I3"/>
  <c r="I129"/>
  <c r="O151"/>
  <c r="I151"/>
  <c r="O148"/>
  <c r="I148"/>
  <c r="O145"/>
  <c r="I145"/>
  <c r="O142"/>
  <c r="I142"/>
  <c r="O139"/>
  <c r="I139"/>
  <c r="O136"/>
  <c r="I136"/>
  <c r="O133"/>
  <c r="I133"/>
  <c r="O130"/>
  <c r="I130"/>
  <c r="I122"/>
  <c r="O126"/>
  <c r="I126"/>
  <c r="O123"/>
  <c r="I123"/>
  <c r="I100"/>
  <c r="O119"/>
  <c r="I119"/>
  <c r="O116"/>
  <c r="I116"/>
  <c r="O113"/>
  <c r="I113"/>
  <c r="O110"/>
  <c r="I110"/>
  <c r="O107"/>
  <c r="I107"/>
  <c r="O104"/>
  <c r="I104"/>
  <c r="O101"/>
  <c r="I101"/>
  <c r="I84"/>
  <c r="O97"/>
  <c r="I97"/>
  <c r="O94"/>
  <c r="I94"/>
  <c r="O91"/>
  <c r="I91"/>
  <c r="O88"/>
  <c r="I88"/>
  <c r="O85"/>
  <c r="I85"/>
  <c r="I80"/>
  <c r="O81"/>
  <c r="I81"/>
  <c r="I76"/>
  <c r="O77"/>
  <c r="I77"/>
  <c r="I18"/>
  <c r="O73"/>
  <c r="I73"/>
  <c r="O70"/>
  <c r="I70"/>
  <c r="O67"/>
  <c r="I67"/>
  <c r="O64"/>
  <c r="I64"/>
  <c r="O61"/>
  <c r="I61"/>
  <c r="O58"/>
  <c r="I58"/>
  <c r="O55"/>
  <c r="I55"/>
  <c r="O52"/>
  <c r="I52"/>
  <c r="O49"/>
  <c r="I49"/>
  <c r="O46"/>
  <c r="I46"/>
  <c r="O43"/>
  <c r="I43"/>
  <c r="O40"/>
  <c r="I40"/>
  <c r="O37"/>
  <c r="I37"/>
  <c r="O34"/>
  <c r="I34"/>
  <c r="O31"/>
  <c r="I31"/>
  <c r="O28"/>
  <c r="I28"/>
  <c r="O25"/>
  <c r="I25"/>
  <c r="O22"/>
  <c r="I22"/>
  <c r="O19"/>
  <c r="I19"/>
  <c r="I8"/>
  <c r="O15"/>
  <c r="I15"/>
  <c r="O12"/>
  <c r="I12"/>
  <c r="O9"/>
  <c r="I9"/>
  <c i="3" r="I3"/>
  <c r="I12"/>
  <c r="O13"/>
  <c r="I13"/>
  <c r="I8"/>
  <c r="O9"/>
  <c r="I9"/>
  <c i="2" r="I3"/>
  <c r="I8"/>
  <c r="O60"/>
  <c r="I60"/>
  <c r="O57"/>
  <c r="I57"/>
  <c r="O54"/>
  <c r="I54"/>
  <c r="O51"/>
  <c r="I51"/>
  <c r="O48"/>
  <c r="I48"/>
  <c r="O45"/>
  <c r="I45"/>
  <c r="O42"/>
  <c r="I42"/>
  <c r="O39"/>
  <c r="I39"/>
  <c r="O36"/>
  <c r="I36"/>
  <c r="O33"/>
  <c r="I33"/>
  <c r="O30"/>
  <c r="I30"/>
  <c r="O27"/>
  <c r="I27"/>
  <c r="O24"/>
  <c r="I24"/>
  <c r="O21"/>
  <c r="I21"/>
  <c r="O18"/>
  <c r="I18"/>
  <c r="O15"/>
  <c r="I15"/>
  <c r="O12"/>
  <c r="I12"/>
  <c r="O9"/>
  <c r="I9"/>
</calcChain>
</file>

<file path=xl/sharedStrings.xml><?xml version="1.0" encoding="utf-8"?>
<sst xmlns="http://schemas.openxmlformats.org/spreadsheetml/2006/main">
  <si>
    <t>EstiCon</t>
  </si>
  <si>
    <t xml:space="preserve">Firma: </t>
  </si>
  <si>
    <t>Rekapitulace ceny</t>
  </si>
  <si>
    <t>Stavba: 22 205 00 - III/19011 Opěrná zeď Nová Ves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</si>
  <si>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</si>
  <si>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</si>
  <si>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</si>
  <si>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</si>
  <si>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</si>
  <si>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</si>
  <si>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</si>
  <si>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000</t>
  </si>
  <si>
    <t>Vedlejší a ostatní náklady</t>
  </si>
  <si>
    <t>SO 181</t>
  </si>
  <si>
    <t>Přechodné dopravní značení</t>
  </si>
  <si>
    <t>SO 251</t>
  </si>
  <si>
    <t>Opěrná zeď Nová Ves</t>
  </si>
  <si>
    <t>Soupis prací objektu</t>
  </si>
  <si>
    <t>S</t>
  </si>
  <si>
    <t>Stavba:</t>
  </si>
  <si>
    <t>22 205 00</t>
  </si>
  <si>
    <t>III/19011 Opěrná zeď Nová Ves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</si>
  <si>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</si>
  <si>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</si>
  <si>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</si>
  <si>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</si>
  <si>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</si>
  <si>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</si>
  <si>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</si>
  <si>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</si>
  <si>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</si>
  <si>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</si>
  <si>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</si>
  <si>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</si>
  <si>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</si>
  <si>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</si>
  <si>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</si>
  <si>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</si>
  <si>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</si>
  <si>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00410R</t>
  </si>
  <si>
    <t/>
  </si>
  <si>
    <t>Vedlejší náklady</t>
  </si>
  <si>
    <t>KPL</t>
  </si>
  <si>
    <t>PP</t>
  </si>
  <si>
    <t>obsahují zejména náklady na:_x000d_
- ztížené výrobní podmínky související s umístěním stavby, provozními nebo_x000d_
dopravními omezeními_x000d_
- uvedení stavbou dotčených ploch a staveništní dopravou dotčených komunikací_x000d_
do původního nebo projektovaného stavu_x000d_
- zajištění bezpečnosti při provádění stavby ve smyslu bezpečnosti práce a_x000d_
ochrany životního prostředí_x000d_
- likvidace přebytečného stavebního materiálu odpovídajícím způsobem_x000d_
- péče o nepředané objekty a konstrukce stavby, jejich ošetřování_x000d_
- nutný rozsah stavebního pojištění budovaného díla na předmětné stavbě a_x000d_
pojištění odpovědnosti za škodu způsobenou dodavatelem třetí osobě_x000d_
- zajištění bankovních garancí_x000d_
- všechny další nutné náklady k řádnému a úplnému zhotovení předmětu díla_x000d_
zřejmé ze zadávací dokumentace nebo místních podmínek</t>
  </si>
  <si>
    <t>VV</t>
  </si>
  <si>
    <t>1 = 1,000 [A]</t>
  </si>
  <si>
    <t>00420R</t>
  </si>
  <si>
    <t>Ostatní náklady</t>
  </si>
  <si>
    <t>obsahují zejména náklady na:_x000d_
- úpravu příslušné dokumentace dle technologických postupů zhotovitele a dle při_x000d_
provádění díla zjištěných skutečností_x000d_
- zpracování Plánu havarijních opatření zařízení staveniště a mechanizace_x000d_
- zpracování Plánu bezpečnosti a ochrany zdraví při práci na staveništi (dle § 15,_x000d_
odst. 2 zákona č. 309/2006 Sb., kterým se upravují další požadavky BOZP)_x000d_
- zpracování technologických postupů a plánů kontrol_x000d_
- pasportizace stavbou dotčených ploch a objektů_x000d_
- všechny další nutné činnosti k řádnému a úplnému zhotovení předmětu díla_x000d_
zřejmé ze zadávací dokumentace nebo místních podmínek</t>
  </si>
  <si>
    <t>02520</t>
  </si>
  <si>
    <t>ZKOUŠENÍ MATERIÁLŮ NEZÁVISLOU ZKUŠEBNOU</t>
  </si>
  <si>
    <t>OTSKP_2024 ~ 2024</t>
  </si>
  <si>
    <t>dle TKP, ZTKP</t>
  </si>
  <si>
    <t>02730</t>
  </si>
  <si>
    <t>POMOC PRÁCE ZŘÍZ NEBO ZAJIŠŤ OCHRANU INŽENÝRSKÝCH SÍTÍ</t>
  </si>
  <si>
    <t>zajištění ochrany všech stávajících vedení sítí po dobu stavby</t>
  </si>
  <si>
    <t>02851</t>
  </si>
  <si>
    <t>PRŮZKUMNÉ PRÁCE DIAGNOSTIKY KONSTRUKCÍ NA POVRCHU</t>
  </si>
  <si>
    <t>přejímka základové spáry</t>
  </si>
  <si>
    <t>02910</t>
  </si>
  <si>
    <t>A</t>
  </si>
  <si>
    <t>OSTATNÍ POŽADAVKY - ZEMĚMĚŘIČSKÁ MĚŘENÍ</t>
  </si>
  <si>
    <t>vytyčení stávajících IS</t>
  </si>
  <si>
    <t>B</t>
  </si>
  <si>
    <t>vytyčení hranice staveniště, vč.vyhotovení vytyčovacího protokolu stavby</t>
  </si>
  <si>
    <t>029113</t>
  </si>
  <si>
    <t>OSTATNÍ POŽADAVKY - GEODETICKÉ ZAMĚŘENÍ - CELKY</t>
  </si>
  <si>
    <t>KUS</t>
  </si>
  <si>
    <t>Zaměření skutečného stavu po dokončení stavby vč.zákresu do katastrální mapy a_x000d_
její digitalizace</t>
  </si>
  <si>
    <t>02940</t>
  </si>
  <si>
    <t>OSTATNÍ POŽADAVKY - VYPRACOVÁNÍ DOKUMENTACE</t>
  </si>
  <si>
    <t>technické předpisy (betonáž, PKO)</t>
  </si>
  <si>
    <t>VTD zábradlí_x000d_
VTD odvodňovače</t>
  </si>
  <si>
    <t>02943</t>
  </si>
  <si>
    <t>OSTATNÍ POŽADAVKY - VYPRACOVÁNÍ RDS</t>
  </si>
  <si>
    <t>RDS-Z-PDS - pro celou stavbu</t>
  </si>
  <si>
    <t>02944</t>
  </si>
  <si>
    <t>OSTAT POŽADAVKY - DOKUMENTACE SKUTEČ PROVEDENÍ V DIGIT FORMĚ</t>
  </si>
  <si>
    <t>skutečného provedení stavby</t>
  </si>
  <si>
    <t>02946</t>
  </si>
  <si>
    <t>OSTAT POŽADAVKY - FOTODOKUMENTACE</t>
  </si>
  <si>
    <t>Včetně zdokumentování stávajícího stavu během demolice a pasportizace_x000d_
přilehlých ploch, okolí a konstrukcí</t>
  </si>
  <si>
    <t>02950</t>
  </si>
  <si>
    <t>OSTATNÍ POŽADAVKY - POSUDKY, KONTROLY, REVIZNÍ ZPRÁVY</t>
  </si>
  <si>
    <t>Povodňový a havarijní plán</t>
  </si>
  <si>
    <t>02960</t>
  </si>
  <si>
    <t>OSTATNÍ POŽADAVKY - ODBORNÝ DOZOR</t>
  </si>
  <si>
    <t>geologický dohled</t>
  </si>
  <si>
    <t>02991</t>
  </si>
  <si>
    <t>OSTATNÍ POŽADAVKY - INFORMAČNÍ TABULE</t>
  </si>
  <si>
    <t>Označení stavby dle směrnic investora</t>
  </si>
  <si>
    <t>2 = 2,000 [A]</t>
  </si>
  <si>
    <t>03100</t>
  </si>
  <si>
    <t>ZAŘÍZENÍ STAVENIŠTĚ - ZŘÍZENÍ, PROVOZ, DEMONTÁŽ</t>
  </si>
  <si>
    <t>vč.oplocení staveniště, proviz.zábradlí a pod._x000d_
Vč. případného nájmu pozemku, vč. provizorních komunikací a případných záborů_x000d_
vč. buňkoviště, toalet a dalšího zařízení nezbytného pro provoz a řízení stavby po_x000d_
celou dobu její výstavby</t>
  </si>
  <si>
    <t>03999R</t>
  </si>
  <si>
    <t>PŘÍPLATEK ZA PRÁCE MALÉHO ROZSAHU</t>
  </si>
  <si>
    <t>Odhad_x000d_
Zahrnuje zvýšené náklady spojené s provedením prací, u nichž vlivem malého_x000d_
rozsahu náklady na dopravu, zajištění stroj.vybavení a pod. neobvykle navyšují_x000d_
jednotkovou cenu</t>
  </si>
  <si>
    <t>02720</t>
  </si>
  <si>
    <t>POMOC PRÁCE ZŘÍZ NEBO ZAJIŠŤ REGULACI A OCHRANU DOPRAVY</t>
  </si>
  <si>
    <t>položka zahrnuje dopravně inženýrská opatření v průběhu celé stavby (dle_x000d_
schváleného plánu ZOV a vyjádření DI PČR), zahrnuje osazení, přesuny a odvoz_x000d_
provizorního dopravního značení. Zahrnuje dočasné dopravní značení, dopravní_x000d_
zařízení (např. zvětšené_x000d_
i základní svislé značky, vodorovné značení z fólie,_x000d_
citybloky, provizorní betonová a ocelová svodidla, ochranná zábradlí, světelné_x000d_
výstražné zařízení atd.- viz příloha TZ), oplocení a všechny související práce po_x000d_
dobu trvání_x000d_
stavby Součástí položky je i údržba a péče o dopravně inženýrská opatření v_x000d_
průběhu celé stavby._x000d_
Součástí položky je vyřízení DIR včetně jeho projednání.</t>
  </si>
  <si>
    <t>5</t>
  </si>
  <si>
    <t>Komunikace</t>
  </si>
  <si>
    <t>57792B</t>
  </si>
  <si>
    <t>VÝSPRAVA VÝTLUKŮ SMĚSÍ ACO MODIFIK TL. DO 50MM</t>
  </si>
  <si>
    <t>M2</t>
  </si>
  <si>
    <t>Oprava objízdných tras dl. 15 km, šířka kom. 7m_x000d_
čerpání dle pokynu TDI</t>
  </si>
  <si>
    <t>odhad 0,5% 15000*7*0,005 = 525,000 [A]</t>
  </si>
  <si>
    <t>015111</t>
  </si>
  <si>
    <t xml:space="preserve">POPLATKY ZA LIKVIDACI ODPADŮ NEKONTAMINOVANÝCH - 17 05 04  VYTĚŽENÉ ZEMINY A HORNINY -  I. TŘÍDA TĚŽITELNOSTI</t>
  </si>
  <si>
    <t>T</t>
  </si>
  <si>
    <t>zemina_x000d_
2000 kg/m3</t>
  </si>
  <si>
    <t>pol. 12993 0,25*0,1*58,7*2,0 = 2,935 [A]_x000d_
pol. 131738 106,881*2,0 = 213,762 [B]_x000d_
pol. 132738 7,338*2,0 = 14,676 [C]_x000d_
pol. 11130 75,0*0,10*2,0 = 15,000 [D]_x000d_
Celkové množství = 246,373</t>
  </si>
  <si>
    <t>015330</t>
  </si>
  <si>
    <t xml:space="preserve">POPLATKY ZA LIKVIDACI ODPADŮ NEKONTAMINOVANÝCH - 17 05 04  KAMENNÁ SUŤ</t>
  </si>
  <si>
    <t>kámen, kamenivo_x000d_
obj. hmotnost 2600 kg/m3 - kamenné zdivo_x000d_
obj. hmotnost 1900 kg/m3 - vozovkové vrstvy</t>
  </si>
  <si>
    <t>pol. 966138 78,345*2,6 = 203,697 [A]_x000d_
pol. 113328 39,877*1,9 = 75,766 [B]_x000d_
Celkové množství = 279,463</t>
  </si>
  <si>
    <t>015760R</t>
  </si>
  <si>
    <t>POPLATKY ZA LIKVIDACI ODPADŮ NEBEZPEČNÝCH - SKLÁDKA T3</t>
  </si>
  <si>
    <t>živice s obsahem nebezpečných látek_x000d_
objemová hmotnost 2400 kg/m3</t>
  </si>
  <si>
    <t>pol. 113728 23,775*2,4 = 57,060 [A]_x000d_
pol. 113138 12,070*2,4 = 28,968 [B]_x000d_
Celkové množství = 86,028</t>
  </si>
  <si>
    <t>1</t>
  </si>
  <si>
    <t>Zemní práce</t>
  </si>
  <si>
    <t>11130</t>
  </si>
  <si>
    <t>SEJMUTÍ DRNU</t>
  </si>
  <si>
    <t>vč. dopravy a uložení na skládku</t>
  </si>
  <si>
    <t>odhad 75,0 = 75,000 [A]</t>
  </si>
  <si>
    <t>113138</t>
  </si>
  <si>
    <t>ODSTRANĚNÍ KRYTU ZPEVNĚNÝCH PLOCH S ASFALT POJIVEM, ODVOZ DO 20KM</t>
  </si>
  <si>
    <t>M3</t>
  </si>
  <si>
    <t>odbourání zbylých asf. vrstev tl. 45 mm_x000d_
Odpad zatříděn na základě zkoušek PAU - ZAS-T3_x000d_
vč. odvozu a uložení na skládku</t>
  </si>
  <si>
    <t>přechodová oblast zdi - oba směry vozovky (55,85*2,02+2,98*52,148)*0,045 = 12,070 [A]</t>
  </si>
  <si>
    <t>113328</t>
  </si>
  <si>
    <t>ODSTRANĚNÍ PODKLADŮ ZPEVNĚNÝCH PLOCH Z KAMENIVA NESTMEL, ODVOZ DO 20KM</t>
  </si>
  <si>
    <t>podkladní vrstva tl. 340 mm_x000d_
vč. odvozu a uložení na skládku</t>
  </si>
  <si>
    <t>přechodová oblast zdi 55,85*2,1*0,340 = 39,877 [A]</t>
  </si>
  <si>
    <t>113728</t>
  </si>
  <si>
    <t>FRÉZOVÁNÍ ZPEVNĚNÝCH PLOCH ASFALTOVÝCH, ODVOZ DO 20KM</t>
  </si>
  <si>
    <t>frézování živičného krytu v rozsahu výkopů _x000d_
Odpad zatříděn na základě zkoušek PAU - ZAS-T3_x000d_
vč. dopravy a uložení</t>
  </si>
  <si>
    <t>přechodová oblast zdi (oba směry) - tl. 70 mm (55,85*2,02+2,98*52,148)*0,070 = 18,775 [A]_x000d_
před a za zdí a vozovka ve smeru Kdyně - tl. 50 mm 5,0*10,0*2*0,050 = 5,000 [B]_x000d_
Celkové množství = 23,775</t>
  </si>
  <si>
    <t>121104</t>
  </si>
  <si>
    <t>SEJMUTÍ ORNICE NEBO LESNÍ PŮDY S ODVOZEM DO 5KM</t>
  </si>
  <si>
    <t>sejmutí ornice tl. 150 mm_x000d_
vč. dopravy na meziskládku</t>
  </si>
  <si>
    <t>odhad 75,0*0,15 = 11,250 [A]</t>
  </si>
  <si>
    <t>125734</t>
  </si>
  <si>
    <t>a</t>
  </si>
  <si>
    <t>VYKOPÁVKY ZE ZEMNÍKŮ A SKLÁDEK TŘ. I, ODVOZ DO 5KM</t>
  </si>
  <si>
    <t>vykopávka ornice</t>
  </si>
  <si>
    <t>75,0 = 75,000 [A]</t>
  </si>
  <si>
    <t>b</t>
  </si>
  <si>
    <t>vykopávka zeminy pro zpětný zásyp</t>
  </si>
  <si>
    <t>viz pol. 17411 5,957 = 5,957 [A]</t>
  </si>
  <si>
    <t>12922</t>
  </si>
  <si>
    <t>ČIŠTĚNÍ KRAJNIC OD NÁNOSU TL. DO 100MM</t>
  </si>
  <si>
    <t>úprava krajnice/vjezdu_x000d_
vč. odvozu a uložení na skládku přebytečného materiálu_x000d_
vč. poplatku za skládku</t>
  </si>
  <si>
    <t>0,5*(10,0*2+52,0) = 36,000 [A]</t>
  </si>
  <si>
    <t>12980</t>
  </si>
  <si>
    <t>ČIŠTĚNÍ ULIČNÍCH VPUSTÍ</t>
  </si>
  <si>
    <t>čištění nátoku kolem vpustí_x000d_
vč. dopravy, uložení na skládku a poplatek za skládku</t>
  </si>
  <si>
    <t>4 = 4,000 [A]</t>
  </si>
  <si>
    <t>12993</t>
  </si>
  <si>
    <t>ČIŠTĚNÍ POTRUBÍ DN DO 200MM</t>
  </si>
  <si>
    <t>M</t>
  </si>
  <si>
    <t>čištění stávající drenáže</t>
  </si>
  <si>
    <t>58,7 = 58,700 [A]</t>
  </si>
  <si>
    <t>131734</t>
  </si>
  <si>
    <t>HLOUBENÍ JAM ZAPAŽ I NEPAŽ TŘ. I, ODVOZ DO 5KM</t>
  </si>
  <si>
    <t>zemina pro zpětný zásyp</t>
  </si>
  <si>
    <t>131738</t>
  </si>
  <si>
    <t>HLOUBENÍ JAM ZAPAŽ I NEPAŽ TŘ. I, ODVOZ DO 20KM</t>
  </si>
  <si>
    <t>výkopy_x000d_
vč. dopravy</t>
  </si>
  <si>
    <t>před zdí (1,085+0,711)/2*0,35*53,0 = 16,658 [A]_x000d_
za zdí (1,61+0,25)/2*1,35*55,6 = 69,806 [B]_x000d_
vedle zdi (1,95+0,30)/2*1,6*2,6*2 = 9,360 [C]_x000d_
pod zdí - základová spára 1,53*0,2*55,6 = 17,014 [D]_x000d_
odpočet zeminy pro zpětný zásyp -5,957 = -5,957 [E]_x000d_
Celkové množství = 106,881</t>
  </si>
  <si>
    <t>132738</t>
  </si>
  <si>
    <t>HLOUBENÍ RÝH ŠÍŘ DO 2M PAŽ I NEPAŽ TŘ. I, ODVOZ DO 20KM</t>
  </si>
  <si>
    <t>hloubení rýh pro vyčištění a obnovu podélné drenáže_x000d_
vč. dopravy</t>
  </si>
  <si>
    <t>0,25*0,5*58,7 = 7,338 [A]</t>
  </si>
  <si>
    <t>17120</t>
  </si>
  <si>
    <t>ULOŽENÍ SYPANINY DO NÁSYPŮ A NA SKLÁDKY BEZ ZHUTNĚNÍ</t>
  </si>
  <si>
    <t>uložení zeminy na skládku</t>
  </si>
  <si>
    <t>pol. 131738 106,881 = 106,881 [A]_x000d_
pol. 132738 7,338 = 7,338 [C]_x000d_
Celkové množství = 114,219</t>
  </si>
  <si>
    <t>uložení zeminy na meziskládku</t>
  </si>
  <si>
    <t>pol. 121104 75,0 = 75,000 [A]_x000d_
pol. 131734 5,957 = 5,957 [B]_x000d_
Celkové množství = 80,957</t>
  </si>
  <si>
    <t>17411</t>
  </si>
  <si>
    <t>ZÁSYP JAM A RÝH ZEMINOU SE ZHUTNĚNÍM</t>
  </si>
  <si>
    <t>zpětný zásyp před zdí</t>
  </si>
  <si>
    <t>0,57*0,54/2*53,0-0,55*1,0*4 = 5,957 [A]</t>
  </si>
  <si>
    <t>17481</t>
  </si>
  <si>
    <t>ZÁSYP JAM A RÝH Z NAKUPOVANÝCH MATERIÁLŮ</t>
  </si>
  <si>
    <t>zásyp za opěrnou zdí z vhodné zeminy</t>
  </si>
  <si>
    <t>za zdí (1,48+0,54)/2*0,94*52,148 = 49,509 [A]_x000d_
vedle zdí (1,95*1,6)/2*2,6*2 = 8,112 [B]_x000d_
svahové kužely (1/4)*(1/3)*3,14*2,0^2*1,356*2 = 2,839 [C]_x000d_
Celkové množství = 60,460</t>
  </si>
  <si>
    <t>18222</t>
  </si>
  <si>
    <t>ROZPROSTŘENÍ ORNICE VE SVAHU V TL DO 0,15M</t>
  </si>
  <si>
    <t>18242</t>
  </si>
  <si>
    <t>ZALOŽENÍ TRÁVNÍKU HYDROOSEVEM NA ORNICI</t>
  </si>
  <si>
    <t>2</t>
  </si>
  <si>
    <t>Základy</t>
  </si>
  <si>
    <t>21461</t>
  </si>
  <si>
    <t>SEPARAČNÍ GEOTEXTILIE</t>
  </si>
  <si>
    <t>opatření rubu gabionu</t>
  </si>
  <si>
    <t>2,0*52,148 = 104,296 [A]</t>
  </si>
  <si>
    <t>3</t>
  </si>
  <si>
    <t>Svislé konstrukce</t>
  </si>
  <si>
    <t>3272A9</t>
  </si>
  <si>
    <t>ZDI OPĚR, ZÁRUB, NÁBŘEŽ Z GABIONŮ RUČNĚ ROVNANÝCH, DRÁT O4,0MM, POVRCHOVÁ ÚPRAVA Zn + Al + PA6</t>
  </si>
  <si>
    <t>nová gabionová zeď</t>
  </si>
  <si>
    <t>(1,5*1,0+0,75*0,5)*52,148 = 97,778 [A]</t>
  </si>
  <si>
    <t>4</t>
  </si>
  <si>
    <t>Vodorovné konstrukce</t>
  </si>
  <si>
    <t>451314</t>
  </si>
  <si>
    <t>PODKLADNÍ A VÝPLŇOVÉ VRSTVY Z PROSTÉHO BETONU C25/30</t>
  </si>
  <si>
    <t>svahové kužele (1/4)*3,14*2,0*2,42*2*0,15 = 1,140 [A]</t>
  </si>
  <si>
    <t>45131A</t>
  </si>
  <si>
    <t>PODKLADNÍ A VÝPLŇOVÉ VRSTVY Z PROSTÉHO BETONU C20/25</t>
  </si>
  <si>
    <t>C20/25n - XF3_x000d_
podklad pod dlažbu</t>
  </si>
  <si>
    <t>přechodová deska římsy ((0,663+0,77)/2*1,0+(0,48+0,413)/2*1,0)*0,150 = 0,174 [A]_x000d_
u mostního odvodňovače - rozptylová plocha 2,0*1,0*0,150*4 = 1,200 [B]_x000d_
pod skluzem - rozptylová plocha 1,1*1,6*0,150 = 0,264 [C]_x000d_
Celkové množství = 1,638</t>
  </si>
  <si>
    <t>45152</t>
  </si>
  <si>
    <t>PODKLADNÍ A VÝPLŇOVÉ VRSTVY Z KAMENIVA DRCENÉHO</t>
  </si>
  <si>
    <t>ŠDa 0/64</t>
  </si>
  <si>
    <t>pod opěrnou zeď (2,06+1,95)/2*0,391*52,58 = 41,220 [A]_x000d_
doplnění podélné drenáže - směr Kdyně 0,25*0,5*58,7 = 7,338 [B]_x000d_
Celkové množství = 48,558</t>
  </si>
  <si>
    <t>461384</t>
  </si>
  <si>
    <t>PATKY ZE ŽELEZOBETONU DO C25/30 VČET VÝZTUŽE</t>
  </si>
  <si>
    <t>ŽB podélný práh_x000d_
vč. pomocných betonových podpor pro osazení obrub</t>
  </si>
  <si>
    <t>0,75*(0,25+0,3)/2*52,148 = 10,756 [A]</t>
  </si>
  <si>
    <t>465512</t>
  </si>
  <si>
    <t>DLAŽBY Z LOMOVÉHO KAMENE NA MC</t>
  </si>
  <si>
    <t>svahové kužele (1/4)*3,14*2,0*2,42*2*0,20 = 1,520 [A]_x000d_
přechodová deska římsy ((0,663+0,77)/2*1,0+(0,48+0,413)/2*1,0)*0,20 = 0,233 [B]_x000d_
u mostního odvodňovače - rozptylová plocha 2,0*1,0*0,10*4 = 0,800 [C]_x000d_
pod skluzem - rozptylová plocha 1,1*1,6*0,10 = 0,176 [D]_x000d_
Celkové množství = 2,729</t>
  </si>
  <si>
    <t>56143G</t>
  </si>
  <si>
    <t xml:space="preserve">SMĚSI Z KAMENIVA STMELENÉ CEMENTEM  SC C 8/10 TL. DO 150MM</t>
  </si>
  <si>
    <t xml:space="preserve">SC C8/10  tl. 140 mm</t>
  </si>
  <si>
    <t>v délce zdi 2,05*(2,0*2+52,6) = 116,030 [A]</t>
  </si>
  <si>
    <t>56334</t>
  </si>
  <si>
    <t>VOZOVKOVÉ VRSTVY ZE ŠTĚRKODRTI TL. DO 200MM</t>
  </si>
  <si>
    <t xml:space="preserve">ŠD 0-32  tl. 200</t>
  </si>
  <si>
    <t>56963</t>
  </si>
  <si>
    <t>ZPEVNĚNÍ KRAJNIC Z RECYKLOVANÉHO MATERIÁLU TL DO 150MM</t>
  </si>
  <si>
    <t>zpevnění krajnic</t>
  </si>
  <si>
    <t>572123</t>
  </si>
  <si>
    <t>INFILTRAČNÍ POSTŘIK Z EMULZE DO 1,0KG/M2</t>
  </si>
  <si>
    <t xml:space="preserve">PI-CP  0,6 kg/m2</t>
  </si>
  <si>
    <t>pol. 574E66 152,82 = 152,820 [A]</t>
  </si>
  <si>
    <t>572213</t>
  </si>
  <si>
    <t>SPOJOVACÍ POSTŘIK Z EMULZE DO 0,5KG/M2</t>
  </si>
  <si>
    <t>v délce zdi 5,5*52,0 = 286,000 [A]_x000d_
před a za zdí (5,0+5,5)/2*10,0*2 = 105,000 [B]_x000d_
Celkové množství = 391,000</t>
  </si>
  <si>
    <t>574A04</t>
  </si>
  <si>
    <t>ASFALTOVÝ BETON PRO OBRUSNÉ VRSTVY ACO 11+</t>
  </si>
  <si>
    <t xml:space="preserve">ACO 11+  tl. 50 mm</t>
  </si>
  <si>
    <t>v délce zdi 5,5*52,0*0,05 = 14,300 [A]_x000d_
před a za zdí (5,0+5,5)/2*10,0*0,05*2 = 5,250 [B]_x000d_
Celkové množství = 19,550</t>
  </si>
  <si>
    <t>574E66</t>
  </si>
  <si>
    <t>ASFALTOVÝ BETON PRO PODKLADNÍ VRSTVY ACP 16+, 16S TL. 70MM</t>
  </si>
  <si>
    <t xml:space="preserve">ACP 16+  tl. 70 mm</t>
  </si>
  <si>
    <t>v délce zdi, v obou směrech vozovky 5,35*52,0 = 278,200 [A]</t>
  </si>
  <si>
    <t>8</t>
  </si>
  <si>
    <t>Potrubí</t>
  </si>
  <si>
    <t>875332</t>
  </si>
  <si>
    <t>POTRUBÍ DREN Z TRUB PLAST DN DO 150MM DĚROVANÝCH</t>
  </si>
  <si>
    <t>drenážní trubka DN150 SN8_x000d_
vč. napojení na stávající potrubí</t>
  </si>
  <si>
    <t>53,0+5,0 = 58,000 [A]</t>
  </si>
  <si>
    <t>89536</t>
  </si>
  <si>
    <t>DRENÁŽNÍ VÝUSŤ Z PROST BETONU</t>
  </si>
  <si>
    <t>vyústění rubové dranáže</t>
  </si>
  <si>
    <t>9</t>
  </si>
  <si>
    <t>Ostatní konstrukce a práce</t>
  </si>
  <si>
    <t>9111A3</t>
  </si>
  <si>
    <t>ZÁBRADLÍ SILNIČNÍ S VODOR MADLY - DEMONTÁŽ S PŘESUNEM</t>
  </si>
  <si>
    <t>demontáž zábradlí - ocelové madlo po levé straně komunikace, součást zádržného_x000d_
systému_x000d_
vč. převozu do kovošrotu, výzisk předán investorovi, vč. předání výkupních lístků</t>
  </si>
  <si>
    <t>40,0 = 40,000 [A]</t>
  </si>
  <si>
    <t>9111B1</t>
  </si>
  <si>
    <t>ZÁBRADLÍ SILNIČNÍ SE SVISLOU VÝPLNÍ - DODÁVKA A MONTÁŽ</t>
  </si>
  <si>
    <t xml:space="preserve">vč.  zabetonování stojek do kapes</t>
  </si>
  <si>
    <t>54,0 = 54,000 [A]</t>
  </si>
  <si>
    <t>917212</t>
  </si>
  <si>
    <t>ZÁHONOVÉ OBRUBY Z BETONOVÝCH OBRUBNÍKŮ ŠÍŘ 80MM</t>
  </si>
  <si>
    <t>lemování dlažby</t>
  </si>
  <si>
    <t>u vyústění svodu odvodňovače (2,0*2+1,0)*4 = 20,000 [A]_x000d_
u zaústění skluzu 1,6*4 = 6,400 [B]_x000d_
Celkové množství = 26,400</t>
  </si>
  <si>
    <t>917224R</t>
  </si>
  <si>
    <t>SILNIČNÍ A CHODNÍKOVÉ OBRUBY Z BETONOVÝCH OBRUBNÍKŮ ŠÍŘ 150MM</t>
  </si>
  <si>
    <t>po celé délce zdi vč. koncových náběhů_x000d_
vč. vrtů pro kotvení s ŽB prahem_x000d_
vč. vlepení trnů do obrub (2x prof. 16/m)</t>
  </si>
  <si>
    <t>931315</t>
  </si>
  <si>
    <t>TĚSNĚNÍ DILATAČ SPAR ASF ZÁLIVKOU PRŮŘ DO 600MM2</t>
  </si>
  <si>
    <t>zálivka podél obrubníků</t>
  </si>
  <si>
    <t>935212</t>
  </si>
  <si>
    <t>PŘÍKOPOVÉ ŽLABY Z BETON TVÁRNIC ŠÍŘ DO 600MM DO BETONU TL 100MM</t>
  </si>
  <si>
    <t>2,9 = 2,900 [A]</t>
  </si>
  <si>
    <t>93653</t>
  </si>
  <si>
    <t>MOSTNÍ ODVODŇOVACÍ SOUPRAVA</t>
  </si>
  <si>
    <t>mostní odvodňovač - kompletní provedení_x000d_
vč. vyústění svodu odvodňovače před lícem zdi</t>
  </si>
  <si>
    <t>966138</t>
  </si>
  <si>
    <t>BOURÁNÍ KONSTRUKCÍ Z KAMENE NA MC S ODVOZEM DO 20KM</t>
  </si>
  <si>
    <t>stávající zeď_x000d_
vč. dopravy a uložení na skládku</t>
  </si>
  <si>
    <t>odhad 1,0*1,5*52,23 = 78,345 [A]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</si>
</sst>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9">
    <font>
      <sz val="11"/>
      <name val="Calibri"/>
      <family val="2"/>
      <scheme val="minor"/>
    </font>
    <font>
      <sz val="11"/>
      <color rgb="FFD9D9D9"/>
      <name val="Calibri"/>
      <scheme val="minor"/>
    </font>
    <font>
      <b/>
      <sz val="10"/>
      <color rgb="FF000000"/>
      <name val="Arial"/>
    </font>
    <font>
      <b/>
      <sz val="16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9">
    <xf numFmtId="0" fontId="0" fillId="0" borderId="0"/>
    <xf numFmtId="0" fontId="2" fillId="0" borderId="0">
      <alignment horizontal="right" vertical="center" wrapText="1"/>
    </xf>
    <xf numFmtId="0" fontId="3" fillId="0" borderId="0">
      <alignment horizontal="left" vertical="center" wrapText="1"/>
    </xf>
    <xf numFmtId="0" fontId="2" fillId="0" borderId="0">
      <alignment horizontal="right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2" fillId="0" borderId="0">
      <alignment horizontal="left" vertical="center" wrapText="1"/>
    </xf>
    <xf numFmtId="0" fontId="8" fillId="0" borderId="0">
      <alignment horizontal="left" vertical="center" wrapText="1"/>
    </xf>
  </cellStyleXfs>
  <cellXfs count="50">
    <xf numFmtId="0" fontId="0" fillId="0" borderId="0" xfId="0"/>
    <xf numFmtId="0" fontId="1" fillId="2" borderId="0" xfId="0" applyFont="1" applyFill="1"/>
    <xf numFmtId="0" fontId="2" fillId="2" borderId="0" xfId="1" applyFill="1">
      <alignment horizontal="righ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2" fillId="2" borderId="0" xfId="3" applyFill="1">
      <alignment horizontal="right" vertical="center" wrapText="1"/>
    </xf>
    <xf numFmtId="165" fontId="2" fillId="2" borderId="0" xfId="3" applyNumberFormat="1" applyFill="1">
      <alignment horizontal="right" vertical="center" wrapText="1"/>
    </xf>
    <xf numFmtId="0" fontId="4" fillId="3" borderId="1" xfId="4" applyFill="1" applyBorder="1">
      <alignment horizontal="center" vertical="center" wrapText="1"/>
    </xf>
    <xf numFmtId="0" fontId="2" fillId="0" borderId="1" xfId="1" applyBorder="1">
      <alignment horizontal="right" vertical="center" wrapText="1"/>
    </xf>
    <xf numFmtId="165" fontId="2" fillId="0" borderId="1" xfId="1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righ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5" fillId="2" borderId="5" xfId="5" applyFill="1" applyBorder="1">
      <alignment horizontal="left" vertical="center" wrapText="1"/>
    </xf>
    <xf numFmtId="0" fontId="5" fillId="2" borderId="0" xfId="5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5" fillId="2" borderId="0" xfId="5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4" fillId="3" borderId="8" xfId="4" applyFill="1" applyBorder="1">
      <alignment horizontal="center" vertical="center" wrapText="1"/>
    </xf>
    <xf numFmtId="0" fontId="4" fillId="3" borderId="9" xfId="4" applyFill="1" applyBorder="1">
      <alignment horizontal="center" vertical="center" wrapText="1"/>
    </xf>
    <xf numFmtId="0" fontId="4" fillId="3" borderId="10" xfId="4" applyFill="1" applyBorder="1">
      <alignment horizontal="center" vertical="center" wrapText="1"/>
    </xf>
    <xf numFmtId="0" fontId="4" fillId="3" borderId="11" xfId="4" applyFill="1" applyBorder="1">
      <alignment horizontal="center" vertical="center" wrapText="1"/>
    </xf>
    <xf numFmtId="0" fontId="4" fillId="3" borderId="12" xfId="4" applyFill="1" applyBorder="1">
      <alignment horizontal="center" vertical="center" wrapText="1"/>
    </xf>
    <xf numFmtId="0" fontId="6" fillId="2" borderId="7" xfId="0" applyFont="1" applyFill="1" applyBorder="1"/>
    <xf numFmtId="0" fontId="6" fillId="2" borderId="13" xfId="0" applyFont="1" applyFill="1" applyBorder="1"/>
    <xf numFmtId="0" fontId="6" fillId="2" borderId="7" xfId="0" applyFont="1" applyFill="1" applyBorder="1" applyAlignment="1">
      <alignment horizontal="right"/>
    </xf>
    <xf numFmtId="0" fontId="6" fillId="2" borderId="14" xfId="0" applyFont="1" applyFill="1" applyBorder="1"/>
    <xf numFmtId="165" fontId="6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7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Border="1" applyAlignment="1">
      <alignment wrapText="1"/>
    </xf>
  </cellXfs>
  <cellStyles count="9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StavbaRozpocetHeaderStyle" xfId="5"/>
    <cellStyle name="NadpisStrukturyStyle" xfId="6"/>
    <cellStyle name="StavebniDilStyle" xfId="7"/>
    <cellStyle name="PolDoplnInfoStyle" xf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32.42578" customWidth="1"/>
    <col min="2" max="2" width="32.42578" customWidth="1"/>
    <col min="3" max="3" width="19.42578" customWidth="1"/>
    <col min="4" max="4" width="19.42578" customWidth="1"/>
    <col min="5" max="5" width="19.42578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0.25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SUM(C10:C12)</f>
        <v>0</v>
      </c>
      <c r="D6" s="3"/>
      <c r="E6" s="3"/>
    </row>
    <row r="7">
      <c r="A7" s="3"/>
      <c r="B7" s="5" t="s">
        <v>5</v>
      </c>
      <c r="C7" s="6">
        <f>SUM(E10:E12)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'SO 000'!I3</f>
        <v>0</v>
      </c>
      <c r="D10" s="9">
        <f>SUMIFS('SO 000'!O:O,'SO 000'!A:A,"P")</f>
        <v>0</v>
      </c>
      <c r="E10" s="9">
        <f>C10+D10</f>
        <v>0</v>
      </c>
    </row>
    <row r="11">
      <c r="A11" s="8" t="s">
        <v>13</v>
      </c>
      <c r="B11" s="8" t="s">
        <v>14</v>
      </c>
      <c r="C11" s="9">
        <f>'SO 181'!I3</f>
        <v>0</v>
      </c>
      <c r="D11" s="9">
        <f>SUMIFS('SO 181'!O:O,'SO 181'!A:A,"P")</f>
        <v>0</v>
      </c>
      <c r="E11" s="9">
        <f>C11+D11</f>
        <v>0</v>
      </c>
    </row>
    <row r="12">
      <c r="A12" s="8" t="s">
        <v>15</v>
      </c>
      <c r="B12" s="8" t="s">
        <v>16</v>
      </c>
      <c r="C12" s="9">
        <f>'SO 251'!I3</f>
        <v>0</v>
      </c>
      <c r="D12" s="9">
        <f>SUMIFS('SO 251'!O:O,'SO 251'!A:A,"P")</f>
        <v>0</v>
      </c>
      <c r="E12" s="9">
        <f>C12+D12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7.57031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17</v>
      </c>
      <c r="F2" s="15"/>
      <c r="G2" s="15"/>
      <c r="H2" s="15"/>
      <c r="I2" s="15"/>
      <c r="J2" s="17"/>
    </row>
    <row r="3">
      <c r="A3" s="3" t="s">
        <v>18</v>
      </c>
      <c r="B3" s="18" t="s">
        <v>19</v>
      </c>
      <c r="C3" s="19" t="s">
        <v>20</v>
      </c>
      <c r="D3" s="20"/>
      <c r="E3" s="21" t="s">
        <v>21</v>
      </c>
      <c r="F3" s="15"/>
      <c r="G3" s="15"/>
      <c r="H3" s="22" t="s">
        <v>11</v>
      </c>
      <c r="I3" s="23">
        <f>SUMIFS(I8:I62,A8:A62,"SD")</f>
        <v>0</v>
      </c>
      <c r="J3" s="17"/>
      <c r="O3">
        <v>0</v>
      </c>
      <c r="P3">
        <v>2</v>
      </c>
    </row>
    <row r="4">
      <c r="A4" s="3" t="s">
        <v>22</v>
      </c>
      <c r="B4" s="18" t="s">
        <v>23</v>
      </c>
      <c r="C4" s="19" t="s">
        <v>11</v>
      </c>
      <c r="D4" s="20"/>
      <c r="E4" s="21" t="s">
        <v>12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24</v>
      </c>
      <c r="B5" s="25" t="s">
        <v>25</v>
      </c>
      <c r="C5" s="7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31</v>
      </c>
      <c r="I5" s="7"/>
      <c r="J5" s="26" t="s">
        <v>32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33</v>
      </c>
      <c r="I6" s="7" t="s">
        <v>34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35</v>
      </c>
      <c r="B8" s="30"/>
      <c r="C8" s="31" t="s">
        <v>36</v>
      </c>
      <c r="D8" s="32"/>
      <c r="E8" s="29" t="s">
        <v>37</v>
      </c>
      <c r="F8" s="32"/>
      <c r="G8" s="32"/>
      <c r="H8" s="32"/>
      <c r="I8" s="33">
        <f>SUMIFS(I9:I62,A9:A62,"P")</f>
        <v>0</v>
      </c>
      <c r="J8" s="34"/>
    </row>
    <row r="9">
      <c r="A9" s="35" t="s">
        <v>38</v>
      </c>
      <c r="B9" s="35">
        <v>1</v>
      </c>
      <c r="C9" s="36" t="s">
        <v>39</v>
      </c>
      <c r="D9" s="35" t="s">
        <v>40</v>
      </c>
      <c r="E9" s="37" t="s">
        <v>41</v>
      </c>
      <c r="F9" s="38" t="s">
        <v>42</v>
      </c>
      <c r="G9" s="39">
        <v>1</v>
      </c>
      <c r="H9" s="40">
        <v>0</v>
      </c>
      <c r="I9" s="40">
        <f>ROUND(G9*H9,P4)</f>
        <v>0</v>
      </c>
      <c r="J9" s="35"/>
      <c r="O9" s="41">
        <f>I9*0.21</f>
        <v>0</v>
      </c>
      <c r="P9">
        <v>3</v>
      </c>
    </row>
    <row r="10" ht="285">
      <c r="A10" s="35" t="s">
        <v>43</v>
      </c>
      <c r="B10" s="42"/>
      <c r="C10" s="43"/>
      <c r="D10" s="43"/>
      <c r="E10" s="37" t="s">
        <v>44</v>
      </c>
      <c r="F10" s="43"/>
      <c r="G10" s="43"/>
      <c r="H10" s="43"/>
      <c r="I10" s="43"/>
      <c r="J10" s="44"/>
    </row>
    <row r="11">
      <c r="A11" s="35" t="s">
        <v>45</v>
      </c>
      <c r="B11" s="42"/>
      <c r="C11" s="43"/>
      <c r="D11" s="43"/>
      <c r="E11" s="45" t="s">
        <v>46</v>
      </c>
      <c r="F11" s="43"/>
      <c r="G11" s="43"/>
      <c r="H11" s="43"/>
      <c r="I11" s="43"/>
      <c r="J11" s="44"/>
    </row>
    <row r="12">
      <c r="A12" s="35" t="s">
        <v>38</v>
      </c>
      <c r="B12" s="35">
        <v>2</v>
      </c>
      <c r="C12" s="36" t="s">
        <v>47</v>
      </c>
      <c r="D12" s="35" t="s">
        <v>40</v>
      </c>
      <c r="E12" s="37" t="s">
        <v>48</v>
      </c>
      <c r="F12" s="38" t="s">
        <v>42</v>
      </c>
      <c r="G12" s="39">
        <v>1</v>
      </c>
      <c r="H12" s="40">
        <v>0</v>
      </c>
      <c r="I12" s="40">
        <f>ROUND(G12*H12,P4)</f>
        <v>0</v>
      </c>
      <c r="J12" s="35"/>
      <c r="O12" s="41">
        <f>I12*0.21</f>
        <v>0</v>
      </c>
      <c r="P12">
        <v>3</v>
      </c>
    </row>
    <row r="13" ht="195">
      <c r="A13" s="35" t="s">
        <v>43</v>
      </c>
      <c r="B13" s="42"/>
      <c r="C13" s="43"/>
      <c r="D13" s="43"/>
      <c r="E13" s="37" t="s">
        <v>49</v>
      </c>
      <c r="F13" s="43"/>
      <c r="G13" s="43"/>
      <c r="H13" s="43"/>
      <c r="I13" s="43"/>
      <c r="J13" s="44"/>
    </row>
    <row r="14">
      <c r="A14" s="35" t="s">
        <v>45</v>
      </c>
      <c r="B14" s="42"/>
      <c r="C14" s="43"/>
      <c r="D14" s="43"/>
      <c r="E14" s="45" t="s">
        <v>46</v>
      </c>
      <c r="F14" s="43"/>
      <c r="G14" s="43"/>
      <c r="H14" s="43"/>
      <c r="I14" s="43"/>
      <c r="J14" s="44"/>
    </row>
    <row r="15">
      <c r="A15" s="35" t="s">
        <v>38</v>
      </c>
      <c r="B15" s="35">
        <v>3</v>
      </c>
      <c r="C15" s="36" t="s">
        <v>50</v>
      </c>
      <c r="D15" s="35" t="s">
        <v>40</v>
      </c>
      <c r="E15" s="37" t="s">
        <v>51</v>
      </c>
      <c r="F15" s="38" t="s">
        <v>42</v>
      </c>
      <c r="G15" s="39">
        <v>1</v>
      </c>
      <c r="H15" s="40">
        <v>0</v>
      </c>
      <c r="I15" s="40">
        <f>ROUND(G15*H15,P4)</f>
        <v>0</v>
      </c>
      <c r="J15" s="38" t="s">
        <v>52</v>
      </c>
      <c r="O15" s="41">
        <f>I15*0.21</f>
        <v>0</v>
      </c>
      <c r="P15">
        <v>3</v>
      </c>
    </row>
    <row r="16">
      <c r="A16" s="35" t="s">
        <v>43</v>
      </c>
      <c r="B16" s="42"/>
      <c r="C16" s="43"/>
      <c r="D16" s="43"/>
      <c r="E16" s="37" t="s">
        <v>53</v>
      </c>
      <c r="F16" s="43"/>
      <c r="G16" s="43"/>
      <c r="H16" s="43"/>
      <c r="I16" s="43"/>
      <c r="J16" s="44"/>
    </row>
    <row r="17">
      <c r="A17" s="35" t="s">
        <v>45</v>
      </c>
      <c r="B17" s="42"/>
      <c r="C17" s="43"/>
      <c r="D17" s="43"/>
      <c r="E17" s="45" t="s">
        <v>46</v>
      </c>
      <c r="F17" s="43"/>
      <c r="G17" s="43"/>
      <c r="H17" s="43"/>
      <c r="I17" s="43"/>
      <c r="J17" s="44"/>
    </row>
    <row r="18">
      <c r="A18" s="35" t="s">
        <v>38</v>
      </c>
      <c r="B18" s="35">
        <v>4</v>
      </c>
      <c r="C18" s="36" t="s">
        <v>54</v>
      </c>
      <c r="D18" s="35" t="s">
        <v>40</v>
      </c>
      <c r="E18" s="37" t="s">
        <v>55</v>
      </c>
      <c r="F18" s="38" t="s">
        <v>42</v>
      </c>
      <c r="G18" s="39">
        <v>1</v>
      </c>
      <c r="H18" s="40">
        <v>0</v>
      </c>
      <c r="I18" s="40">
        <f>ROUND(G18*H18,P4)</f>
        <v>0</v>
      </c>
      <c r="J18" s="38" t="s">
        <v>52</v>
      </c>
      <c r="O18" s="41">
        <f>I18*0.21</f>
        <v>0</v>
      </c>
      <c r="P18">
        <v>3</v>
      </c>
    </row>
    <row r="19">
      <c r="A19" s="35" t="s">
        <v>43</v>
      </c>
      <c r="B19" s="42"/>
      <c r="C19" s="43"/>
      <c r="D19" s="43"/>
      <c r="E19" s="37" t="s">
        <v>56</v>
      </c>
      <c r="F19" s="43"/>
      <c r="G19" s="43"/>
      <c r="H19" s="43"/>
      <c r="I19" s="43"/>
      <c r="J19" s="44"/>
    </row>
    <row r="20">
      <c r="A20" s="35" t="s">
        <v>45</v>
      </c>
      <c r="B20" s="42"/>
      <c r="C20" s="43"/>
      <c r="D20" s="43"/>
      <c r="E20" s="45" t="s">
        <v>46</v>
      </c>
      <c r="F20" s="43"/>
      <c r="G20" s="43"/>
      <c r="H20" s="43"/>
      <c r="I20" s="43"/>
      <c r="J20" s="44"/>
    </row>
    <row r="21">
      <c r="A21" s="35" t="s">
        <v>38</v>
      </c>
      <c r="B21" s="35">
        <v>5</v>
      </c>
      <c r="C21" s="36" t="s">
        <v>57</v>
      </c>
      <c r="D21" s="35" t="s">
        <v>40</v>
      </c>
      <c r="E21" s="37" t="s">
        <v>58</v>
      </c>
      <c r="F21" s="38" t="s">
        <v>42</v>
      </c>
      <c r="G21" s="39">
        <v>1</v>
      </c>
      <c r="H21" s="40">
        <v>0</v>
      </c>
      <c r="I21" s="40">
        <f>ROUND(G21*H21,P4)</f>
        <v>0</v>
      </c>
      <c r="J21" s="38" t="s">
        <v>52</v>
      </c>
      <c r="O21" s="41">
        <f>I21*0.21</f>
        <v>0</v>
      </c>
      <c r="P21">
        <v>3</v>
      </c>
    </row>
    <row r="22">
      <c r="A22" s="35" t="s">
        <v>43</v>
      </c>
      <c r="B22" s="42"/>
      <c r="C22" s="43"/>
      <c r="D22" s="43"/>
      <c r="E22" s="37" t="s">
        <v>59</v>
      </c>
      <c r="F22" s="43"/>
      <c r="G22" s="43"/>
      <c r="H22" s="43"/>
      <c r="I22" s="43"/>
      <c r="J22" s="44"/>
    </row>
    <row r="23">
      <c r="A23" s="35" t="s">
        <v>45</v>
      </c>
      <c r="B23" s="42"/>
      <c r="C23" s="43"/>
      <c r="D23" s="43"/>
      <c r="E23" s="45" t="s">
        <v>46</v>
      </c>
      <c r="F23" s="43"/>
      <c r="G23" s="43"/>
      <c r="H23" s="43"/>
      <c r="I23" s="43"/>
      <c r="J23" s="44"/>
    </row>
    <row r="24">
      <c r="A24" s="35" t="s">
        <v>38</v>
      </c>
      <c r="B24" s="35">
        <v>6</v>
      </c>
      <c r="C24" s="36" t="s">
        <v>60</v>
      </c>
      <c r="D24" s="35" t="s">
        <v>61</v>
      </c>
      <c r="E24" s="37" t="s">
        <v>62</v>
      </c>
      <c r="F24" s="38" t="s">
        <v>42</v>
      </c>
      <c r="G24" s="39">
        <v>1</v>
      </c>
      <c r="H24" s="40">
        <v>0</v>
      </c>
      <c r="I24" s="40">
        <f>ROUND(G24*H24,P4)</f>
        <v>0</v>
      </c>
      <c r="J24" s="38" t="s">
        <v>52</v>
      </c>
      <c r="O24" s="41">
        <f>I24*0.21</f>
        <v>0</v>
      </c>
      <c r="P24">
        <v>3</v>
      </c>
    </row>
    <row r="25">
      <c r="A25" s="35" t="s">
        <v>43</v>
      </c>
      <c r="B25" s="42"/>
      <c r="C25" s="43"/>
      <c r="D25" s="43"/>
      <c r="E25" s="37" t="s">
        <v>63</v>
      </c>
      <c r="F25" s="43"/>
      <c r="G25" s="43"/>
      <c r="H25" s="43"/>
      <c r="I25" s="43"/>
      <c r="J25" s="44"/>
    </row>
    <row r="26">
      <c r="A26" s="35" t="s">
        <v>45</v>
      </c>
      <c r="B26" s="42"/>
      <c r="C26" s="43"/>
      <c r="D26" s="43"/>
      <c r="E26" s="45" t="s">
        <v>46</v>
      </c>
      <c r="F26" s="43"/>
      <c r="G26" s="43"/>
      <c r="H26" s="43"/>
      <c r="I26" s="43"/>
      <c r="J26" s="44"/>
    </row>
    <row r="27">
      <c r="A27" s="35" t="s">
        <v>38</v>
      </c>
      <c r="B27" s="35">
        <v>7</v>
      </c>
      <c r="C27" s="36" t="s">
        <v>60</v>
      </c>
      <c r="D27" s="35" t="s">
        <v>64</v>
      </c>
      <c r="E27" s="37" t="s">
        <v>62</v>
      </c>
      <c r="F27" s="38" t="s">
        <v>42</v>
      </c>
      <c r="G27" s="39">
        <v>1</v>
      </c>
      <c r="H27" s="40">
        <v>0</v>
      </c>
      <c r="I27" s="40">
        <f>ROUND(G27*H27,P4)</f>
        <v>0</v>
      </c>
      <c r="J27" s="38" t="s">
        <v>52</v>
      </c>
      <c r="O27" s="41">
        <f>I27*0.21</f>
        <v>0</v>
      </c>
      <c r="P27">
        <v>3</v>
      </c>
    </row>
    <row r="28" ht="30">
      <c r="A28" s="35" t="s">
        <v>43</v>
      </c>
      <c r="B28" s="42"/>
      <c r="C28" s="43"/>
      <c r="D28" s="43"/>
      <c r="E28" s="37" t="s">
        <v>65</v>
      </c>
      <c r="F28" s="43"/>
      <c r="G28" s="43"/>
      <c r="H28" s="43"/>
      <c r="I28" s="43"/>
      <c r="J28" s="44"/>
    </row>
    <row r="29">
      <c r="A29" s="35" t="s">
        <v>45</v>
      </c>
      <c r="B29" s="42"/>
      <c r="C29" s="43"/>
      <c r="D29" s="43"/>
      <c r="E29" s="45" t="s">
        <v>46</v>
      </c>
      <c r="F29" s="43"/>
      <c r="G29" s="43"/>
      <c r="H29" s="43"/>
      <c r="I29" s="43"/>
      <c r="J29" s="44"/>
    </row>
    <row r="30">
      <c r="A30" s="35" t="s">
        <v>38</v>
      </c>
      <c r="B30" s="35">
        <v>8</v>
      </c>
      <c r="C30" s="36" t="s">
        <v>66</v>
      </c>
      <c r="D30" s="35" t="s">
        <v>40</v>
      </c>
      <c r="E30" s="37" t="s">
        <v>67</v>
      </c>
      <c r="F30" s="38" t="s">
        <v>68</v>
      </c>
      <c r="G30" s="39">
        <v>1</v>
      </c>
      <c r="H30" s="40">
        <v>0</v>
      </c>
      <c r="I30" s="40">
        <f>ROUND(G30*H30,P4)</f>
        <v>0</v>
      </c>
      <c r="J30" s="38" t="s">
        <v>52</v>
      </c>
      <c r="O30" s="41">
        <f>I30*0.21</f>
        <v>0</v>
      </c>
      <c r="P30">
        <v>3</v>
      </c>
    </row>
    <row r="31" ht="45">
      <c r="A31" s="35" t="s">
        <v>43</v>
      </c>
      <c r="B31" s="42"/>
      <c r="C31" s="43"/>
      <c r="D31" s="43"/>
      <c r="E31" s="37" t="s">
        <v>69</v>
      </c>
      <c r="F31" s="43"/>
      <c r="G31" s="43"/>
      <c r="H31" s="43"/>
      <c r="I31" s="43"/>
      <c r="J31" s="44"/>
    </row>
    <row r="32">
      <c r="A32" s="35" t="s">
        <v>45</v>
      </c>
      <c r="B32" s="42"/>
      <c r="C32" s="43"/>
      <c r="D32" s="43"/>
      <c r="E32" s="45" t="s">
        <v>46</v>
      </c>
      <c r="F32" s="43"/>
      <c r="G32" s="43"/>
      <c r="H32" s="43"/>
      <c r="I32" s="43"/>
      <c r="J32" s="44"/>
    </row>
    <row r="33">
      <c r="A33" s="35" t="s">
        <v>38</v>
      </c>
      <c r="B33" s="35">
        <v>9</v>
      </c>
      <c r="C33" s="36" t="s">
        <v>70</v>
      </c>
      <c r="D33" s="35" t="s">
        <v>61</v>
      </c>
      <c r="E33" s="37" t="s">
        <v>71</v>
      </c>
      <c r="F33" s="38" t="s">
        <v>42</v>
      </c>
      <c r="G33" s="39">
        <v>1</v>
      </c>
      <c r="H33" s="40">
        <v>0</v>
      </c>
      <c r="I33" s="40">
        <f>ROUND(G33*H33,P4)</f>
        <v>0</v>
      </c>
      <c r="J33" s="38" t="s">
        <v>52</v>
      </c>
      <c r="O33" s="41">
        <f>I33*0.21</f>
        <v>0</v>
      </c>
      <c r="P33">
        <v>3</v>
      </c>
    </row>
    <row r="34">
      <c r="A34" s="35" t="s">
        <v>43</v>
      </c>
      <c r="B34" s="42"/>
      <c r="C34" s="43"/>
      <c r="D34" s="43"/>
      <c r="E34" s="37" t="s">
        <v>72</v>
      </c>
      <c r="F34" s="43"/>
      <c r="G34" s="43"/>
      <c r="H34" s="43"/>
      <c r="I34" s="43"/>
      <c r="J34" s="44"/>
    </row>
    <row r="35">
      <c r="A35" s="35" t="s">
        <v>45</v>
      </c>
      <c r="B35" s="42"/>
      <c r="C35" s="43"/>
      <c r="D35" s="43"/>
      <c r="E35" s="45" t="s">
        <v>46</v>
      </c>
      <c r="F35" s="43"/>
      <c r="G35" s="43"/>
      <c r="H35" s="43"/>
      <c r="I35" s="43"/>
      <c r="J35" s="44"/>
    </row>
    <row r="36">
      <c r="A36" s="35" t="s">
        <v>38</v>
      </c>
      <c r="B36" s="35">
        <v>10</v>
      </c>
      <c r="C36" s="36" t="s">
        <v>70</v>
      </c>
      <c r="D36" s="35" t="s">
        <v>64</v>
      </c>
      <c r="E36" s="37" t="s">
        <v>71</v>
      </c>
      <c r="F36" s="38" t="s">
        <v>42</v>
      </c>
      <c r="G36" s="39">
        <v>1</v>
      </c>
      <c r="H36" s="40">
        <v>0</v>
      </c>
      <c r="I36" s="40">
        <f>ROUND(G36*H36,P4)</f>
        <v>0</v>
      </c>
      <c r="J36" s="38" t="s">
        <v>52</v>
      </c>
      <c r="O36" s="41">
        <f>I36*0.21</f>
        <v>0</v>
      </c>
      <c r="P36">
        <v>3</v>
      </c>
    </row>
    <row r="37" ht="30">
      <c r="A37" s="35" t="s">
        <v>43</v>
      </c>
      <c r="B37" s="42"/>
      <c r="C37" s="43"/>
      <c r="D37" s="43"/>
      <c r="E37" s="37" t="s">
        <v>73</v>
      </c>
      <c r="F37" s="43"/>
      <c r="G37" s="43"/>
      <c r="H37" s="43"/>
      <c r="I37" s="43"/>
      <c r="J37" s="44"/>
    </row>
    <row r="38">
      <c r="A38" s="35" t="s">
        <v>45</v>
      </c>
      <c r="B38" s="42"/>
      <c r="C38" s="43"/>
      <c r="D38" s="43"/>
      <c r="E38" s="45" t="s">
        <v>46</v>
      </c>
      <c r="F38" s="43"/>
      <c r="G38" s="43"/>
      <c r="H38" s="43"/>
      <c r="I38" s="43"/>
      <c r="J38" s="44"/>
    </row>
    <row r="39">
      <c r="A39" s="35" t="s">
        <v>38</v>
      </c>
      <c r="B39" s="35">
        <v>11</v>
      </c>
      <c r="C39" s="36" t="s">
        <v>74</v>
      </c>
      <c r="D39" s="35" t="s">
        <v>40</v>
      </c>
      <c r="E39" s="37" t="s">
        <v>75</v>
      </c>
      <c r="F39" s="38" t="s">
        <v>42</v>
      </c>
      <c r="G39" s="39">
        <v>1</v>
      </c>
      <c r="H39" s="40">
        <v>0</v>
      </c>
      <c r="I39" s="40">
        <f>ROUND(G39*H39,P4)</f>
        <v>0</v>
      </c>
      <c r="J39" s="38" t="s">
        <v>52</v>
      </c>
      <c r="O39" s="41">
        <f>I39*0.21</f>
        <v>0</v>
      </c>
      <c r="P39">
        <v>3</v>
      </c>
    </row>
    <row r="40">
      <c r="A40" s="35" t="s">
        <v>43</v>
      </c>
      <c r="B40" s="42"/>
      <c r="C40" s="43"/>
      <c r="D40" s="43"/>
      <c r="E40" s="37" t="s">
        <v>76</v>
      </c>
      <c r="F40" s="43"/>
      <c r="G40" s="43"/>
      <c r="H40" s="43"/>
      <c r="I40" s="43"/>
      <c r="J40" s="44"/>
    </row>
    <row r="41">
      <c r="A41" s="35" t="s">
        <v>45</v>
      </c>
      <c r="B41" s="42"/>
      <c r="C41" s="43"/>
      <c r="D41" s="43"/>
      <c r="E41" s="45" t="s">
        <v>46</v>
      </c>
      <c r="F41" s="43"/>
      <c r="G41" s="43"/>
      <c r="H41" s="43"/>
      <c r="I41" s="43"/>
      <c r="J41" s="44"/>
    </row>
    <row r="42">
      <c r="A42" s="35" t="s">
        <v>38</v>
      </c>
      <c r="B42" s="35">
        <v>12</v>
      </c>
      <c r="C42" s="36" t="s">
        <v>77</v>
      </c>
      <c r="D42" s="35" t="s">
        <v>40</v>
      </c>
      <c r="E42" s="37" t="s">
        <v>78</v>
      </c>
      <c r="F42" s="38" t="s">
        <v>42</v>
      </c>
      <c r="G42" s="39">
        <v>1</v>
      </c>
      <c r="H42" s="40">
        <v>0</v>
      </c>
      <c r="I42" s="40">
        <f>ROUND(G42*H42,P4)</f>
        <v>0</v>
      </c>
      <c r="J42" s="38" t="s">
        <v>52</v>
      </c>
      <c r="O42" s="41">
        <f>I42*0.21</f>
        <v>0</v>
      </c>
      <c r="P42">
        <v>3</v>
      </c>
    </row>
    <row r="43">
      <c r="A43" s="35" t="s">
        <v>43</v>
      </c>
      <c r="B43" s="42"/>
      <c r="C43" s="43"/>
      <c r="D43" s="43"/>
      <c r="E43" s="37" t="s">
        <v>79</v>
      </c>
      <c r="F43" s="43"/>
      <c r="G43" s="43"/>
      <c r="H43" s="43"/>
      <c r="I43" s="43"/>
      <c r="J43" s="44"/>
    </row>
    <row r="44">
      <c r="A44" s="35" t="s">
        <v>45</v>
      </c>
      <c r="B44" s="42"/>
      <c r="C44" s="43"/>
      <c r="D44" s="43"/>
      <c r="E44" s="45" t="s">
        <v>46</v>
      </c>
      <c r="F44" s="43"/>
      <c r="G44" s="43"/>
      <c r="H44" s="43"/>
      <c r="I44" s="43"/>
      <c r="J44" s="44"/>
    </row>
    <row r="45">
      <c r="A45" s="35" t="s">
        <v>38</v>
      </c>
      <c r="B45" s="35">
        <v>13</v>
      </c>
      <c r="C45" s="36" t="s">
        <v>80</v>
      </c>
      <c r="D45" s="35" t="s">
        <v>40</v>
      </c>
      <c r="E45" s="37" t="s">
        <v>81</v>
      </c>
      <c r="F45" s="38" t="s">
        <v>42</v>
      </c>
      <c r="G45" s="39">
        <v>1</v>
      </c>
      <c r="H45" s="40">
        <v>0</v>
      </c>
      <c r="I45" s="40">
        <f>ROUND(G45*H45,P4)</f>
        <v>0</v>
      </c>
      <c r="J45" s="38" t="s">
        <v>52</v>
      </c>
      <c r="O45" s="41">
        <f>I45*0.21</f>
        <v>0</v>
      </c>
      <c r="P45">
        <v>3</v>
      </c>
    </row>
    <row r="46" ht="45">
      <c r="A46" s="35" t="s">
        <v>43</v>
      </c>
      <c r="B46" s="42"/>
      <c r="C46" s="43"/>
      <c r="D46" s="43"/>
      <c r="E46" s="37" t="s">
        <v>82</v>
      </c>
      <c r="F46" s="43"/>
      <c r="G46" s="43"/>
      <c r="H46" s="43"/>
      <c r="I46" s="43"/>
      <c r="J46" s="44"/>
    </row>
    <row r="47">
      <c r="A47" s="35" t="s">
        <v>45</v>
      </c>
      <c r="B47" s="42"/>
      <c r="C47" s="43"/>
      <c r="D47" s="43"/>
      <c r="E47" s="45" t="s">
        <v>46</v>
      </c>
      <c r="F47" s="43"/>
      <c r="G47" s="43"/>
      <c r="H47" s="43"/>
      <c r="I47" s="43"/>
      <c r="J47" s="44"/>
    </row>
    <row r="48">
      <c r="A48" s="35" t="s">
        <v>38</v>
      </c>
      <c r="B48" s="35">
        <v>14</v>
      </c>
      <c r="C48" s="36" t="s">
        <v>83</v>
      </c>
      <c r="D48" s="35" t="s">
        <v>40</v>
      </c>
      <c r="E48" s="37" t="s">
        <v>84</v>
      </c>
      <c r="F48" s="38" t="s">
        <v>42</v>
      </c>
      <c r="G48" s="39">
        <v>1</v>
      </c>
      <c r="H48" s="40">
        <v>0</v>
      </c>
      <c r="I48" s="40">
        <f>ROUND(G48*H48,P4)</f>
        <v>0</v>
      </c>
      <c r="J48" s="38" t="s">
        <v>52</v>
      </c>
      <c r="O48" s="41">
        <f>I48*0.21</f>
        <v>0</v>
      </c>
      <c r="P48">
        <v>3</v>
      </c>
    </row>
    <row r="49">
      <c r="A49" s="35" t="s">
        <v>43</v>
      </c>
      <c r="B49" s="42"/>
      <c r="C49" s="43"/>
      <c r="D49" s="43"/>
      <c r="E49" s="37" t="s">
        <v>85</v>
      </c>
      <c r="F49" s="43"/>
      <c r="G49" s="43"/>
      <c r="H49" s="43"/>
      <c r="I49" s="43"/>
      <c r="J49" s="44"/>
    </row>
    <row r="50">
      <c r="A50" s="35" t="s">
        <v>45</v>
      </c>
      <c r="B50" s="42"/>
      <c r="C50" s="43"/>
      <c r="D50" s="43"/>
      <c r="E50" s="45" t="s">
        <v>46</v>
      </c>
      <c r="F50" s="43"/>
      <c r="G50" s="43"/>
      <c r="H50" s="43"/>
      <c r="I50" s="43"/>
      <c r="J50" s="44"/>
    </row>
    <row r="51">
      <c r="A51" s="35" t="s">
        <v>38</v>
      </c>
      <c r="B51" s="35">
        <v>15</v>
      </c>
      <c r="C51" s="36" t="s">
        <v>86</v>
      </c>
      <c r="D51" s="35" t="s">
        <v>40</v>
      </c>
      <c r="E51" s="37" t="s">
        <v>87</v>
      </c>
      <c r="F51" s="38" t="s">
        <v>42</v>
      </c>
      <c r="G51" s="39">
        <v>1</v>
      </c>
      <c r="H51" s="40">
        <v>0</v>
      </c>
      <c r="I51" s="40">
        <f>ROUND(G51*H51,P4)</f>
        <v>0</v>
      </c>
      <c r="J51" s="38" t="s">
        <v>52</v>
      </c>
      <c r="O51" s="41">
        <f>I51*0.21</f>
        <v>0</v>
      </c>
      <c r="P51">
        <v>3</v>
      </c>
    </row>
    <row r="52">
      <c r="A52" s="35" t="s">
        <v>43</v>
      </c>
      <c r="B52" s="42"/>
      <c r="C52" s="43"/>
      <c r="D52" s="43"/>
      <c r="E52" s="37" t="s">
        <v>88</v>
      </c>
      <c r="F52" s="43"/>
      <c r="G52" s="43"/>
      <c r="H52" s="43"/>
      <c r="I52" s="43"/>
      <c r="J52" s="44"/>
    </row>
    <row r="53">
      <c r="A53" s="35" t="s">
        <v>45</v>
      </c>
      <c r="B53" s="42"/>
      <c r="C53" s="43"/>
      <c r="D53" s="43"/>
      <c r="E53" s="45" t="s">
        <v>46</v>
      </c>
      <c r="F53" s="43"/>
      <c r="G53" s="43"/>
      <c r="H53" s="43"/>
      <c r="I53" s="43"/>
      <c r="J53" s="44"/>
    </row>
    <row r="54">
      <c r="A54" s="35" t="s">
        <v>38</v>
      </c>
      <c r="B54" s="35">
        <v>16</v>
      </c>
      <c r="C54" s="36" t="s">
        <v>89</v>
      </c>
      <c r="D54" s="35" t="s">
        <v>40</v>
      </c>
      <c r="E54" s="37" t="s">
        <v>90</v>
      </c>
      <c r="F54" s="38" t="s">
        <v>68</v>
      </c>
      <c r="G54" s="39">
        <v>2</v>
      </c>
      <c r="H54" s="40">
        <v>0</v>
      </c>
      <c r="I54" s="40">
        <f>ROUND(G54*H54,P4)</f>
        <v>0</v>
      </c>
      <c r="J54" s="38" t="s">
        <v>52</v>
      </c>
      <c r="O54" s="41">
        <f>I54*0.21</f>
        <v>0</v>
      </c>
      <c r="P54">
        <v>3</v>
      </c>
    </row>
    <row r="55">
      <c r="A55" s="35" t="s">
        <v>43</v>
      </c>
      <c r="B55" s="42"/>
      <c r="C55" s="43"/>
      <c r="D55" s="43"/>
      <c r="E55" s="37" t="s">
        <v>91</v>
      </c>
      <c r="F55" s="43"/>
      <c r="G55" s="43"/>
      <c r="H55" s="43"/>
      <c r="I55" s="43"/>
      <c r="J55" s="44"/>
    </row>
    <row r="56">
      <c r="A56" s="35" t="s">
        <v>45</v>
      </c>
      <c r="B56" s="42"/>
      <c r="C56" s="43"/>
      <c r="D56" s="43"/>
      <c r="E56" s="45" t="s">
        <v>92</v>
      </c>
      <c r="F56" s="43"/>
      <c r="G56" s="43"/>
      <c r="H56" s="43"/>
      <c r="I56" s="43"/>
      <c r="J56" s="44"/>
    </row>
    <row r="57">
      <c r="A57" s="35" t="s">
        <v>38</v>
      </c>
      <c r="B57" s="35">
        <v>17</v>
      </c>
      <c r="C57" s="36" t="s">
        <v>93</v>
      </c>
      <c r="D57" s="35" t="s">
        <v>40</v>
      </c>
      <c r="E57" s="37" t="s">
        <v>94</v>
      </c>
      <c r="F57" s="38" t="s">
        <v>42</v>
      </c>
      <c r="G57" s="39">
        <v>1</v>
      </c>
      <c r="H57" s="40">
        <v>0</v>
      </c>
      <c r="I57" s="40">
        <f>ROUND(G57*H57,P4)</f>
        <v>0</v>
      </c>
      <c r="J57" s="38" t="s">
        <v>52</v>
      </c>
      <c r="O57" s="41">
        <f>I57*0.21</f>
        <v>0</v>
      </c>
      <c r="P57">
        <v>3</v>
      </c>
    </row>
    <row r="58" ht="90">
      <c r="A58" s="35" t="s">
        <v>43</v>
      </c>
      <c r="B58" s="42"/>
      <c r="C58" s="43"/>
      <c r="D58" s="43"/>
      <c r="E58" s="37" t="s">
        <v>95</v>
      </c>
      <c r="F58" s="43"/>
      <c r="G58" s="43"/>
      <c r="H58" s="43"/>
      <c r="I58" s="43"/>
      <c r="J58" s="44"/>
    </row>
    <row r="59">
      <c r="A59" s="35" t="s">
        <v>45</v>
      </c>
      <c r="B59" s="42"/>
      <c r="C59" s="43"/>
      <c r="D59" s="43"/>
      <c r="E59" s="45" t="s">
        <v>46</v>
      </c>
      <c r="F59" s="43"/>
      <c r="G59" s="43"/>
      <c r="H59" s="43"/>
      <c r="I59" s="43"/>
      <c r="J59" s="44"/>
    </row>
    <row r="60">
      <c r="A60" s="35" t="s">
        <v>38</v>
      </c>
      <c r="B60" s="35">
        <v>18</v>
      </c>
      <c r="C60" s="36" t="s">
        <v>96</v>
      </c>
      <c r="D60" s="35" t="s">
        <v>40</v>
      </c>
      <c r="E60" s="37" t="s">
        <v>97</v>
      </c>
      <c r="F60" s="38" t="s">
        <v>42</v>
      </c>
      <c r="G60" s="39">
        <v>1</v>
      </c>
      <c r="H60" s="40">
        <v>0</v>
      </c>
      <c r="I60" s="40">
        <f>ROUND(G60*H60,P4)</f>
        <v>0</v>
      </c>
      <c r="J60" s="35"/>
      <c r="O60" s="41">
        <f>I60*0.21</f>
        <v>0</v>
      </c>
      <c r="P60">
        <v>3</v>
      </c>
    </row>
    <row r="61" ht="90">
      <c r="A61" s="35" t="s">
        <v>43</v>
      </c>
      <c r="B61" s="42"/>
      <c r="C61" s="43"/>
      <c r="D61" s="43"/>
      <c r="E61" s="37" t="s">
        <v>98</v>
      </c>
      <c r="F61" s="43"/>
      <c r="G61" s="43"/>
      <c r="H61" s="43"/>
      <c r="I61" s="43"/>
      <c r="J61" s="44"/>
    </row>
    <row r="62">
      <c r="A62" s="35" t="s">
        <v>45</v>
      </c>
      <c r="B62" s="46"/>
      <c r="C62" s="47"/>
      <c r="D62" s="47"/>
      <c r="E62" s="45" t="s">
        <v>46</v>
      </c>
      <c r="F62" s="47"/>
      <c r="G62" s="47"/>
      <c r="H62" s="47"/>
      <c r="I62" s="47"/>
      <c r="J62" s="48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7.57031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17</v>
      </c>
      <c r="F2" s="15"/>
      <c r="G2" s="15"/>
      <c r="H2" s="15"/>
      <c r="I2" s="15"/>
      <c r="J2" s="17"/>
    </row>
    <row r="3">
      <c r="A3" s="3" t="s">
        <v>18</v>
      </c>
      <c r="B3" s="18" t="s">
        <v>19</v>
      </c>
      <c r="C3" s="19" t="s">
        <v>20</v>
      </c>
      <c r="D3" s="20"/>
      <c r="E3" s="21" t="s">
        <v>21</v>
      </c>
      <c r="F3" s="15"/>
      <c r="G3" s="15"/>
      <c r="H3" s="22" t="s">
        <v>13</v>
      </c>
      <c r="I3" s="23">
        <f>SUMIFS(I8:I15,A8:A15,"SD")</f>
        <v>0</v>
      </c>
      <c r="J3" s="17"/>
      <c r="O3">
        <v>0</v>
      </c>
      <c r="P3">
        <v>2</v>
      </c>
    </row>
    <row r="4">
      <c r="A4" s="3" t="s">
        <v>22</v>
      </c>
      <c r="B4" s="18" t="s">
        <v>23</v>
      </c>
      <c r="C4" s="19" t="s">
        <v>13</v>
      </c>
      <c r="D4" s="20"/>
      <c r="E4" s="21" t="s">
        <v>14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24</v>
      </c>
      <c r="B5" s="25" t="s">
        <v>25</v>
      </c>
      <c r="C5" s="7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31</v>
      </c>
      <c r="I5" s="7"/>
      <c r="J5" s="26" t="s">
        <v>32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33</v>
      </c>
      <c r="I6" s="7" t="s">
        <v>34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35</v>
      </c>
      <c r="B8" s="30"/>
      <c r="C8" s="31" t="s">
        <v>36</v>
      </c>
      <c r="D8" s="32"/>
      <c r="E8" s="29" t="s">
        <v>37</v>
      </c>
      <c r="F8" s="32"/>
      <c r="G8" s="32"/>
      <c r="H8" s="32"/>
      <c r="I8" s="33">
        <f>SUMIFS(I9:I11,A9:A11,"P")</f>
        <v>0</v>
      </c>
      <c r="J8" s="34"/>
    </row>
    <row r="9">
      <c r="A9" s="35" t="s">
        <v>38</v>
      </c>
      <c r="B9" s="35">
        <v>1</v>
      </c>
      <c r="C9" s="36" t="s">
        <v>99</v>
      </c>
      <c r="D9" s="35" t="s">
        <v>40</v>
      </c>
      <c r="E9" s="37" t="s">
        <v>100</v>
      </c>
      <c r="F9" s="38" t="s">
        <v>42</v>
      </c>
      <c r="G9" s="39">
        <v>1</v>
      </c>
      <c r="H9" s="40">
        <v>0</v>
      </c>
      <c r="I9" s="40">
        <f>ROUND(G9*H9,P4)</f>
        <v>0</v>
      </c>
      <c r="J9" s="38" t="s">
        <v>52</v>
      </c>
      <c r="O9" s="41">
        <f>I9*0.21</f>
        <v>0</v>
      </c>
      <c r="P9">
        <v>3</v>
      </c>
    </row>
    <row r="10" ht="255">
      <c r="A10" s="35" t="s">
        <v>43</v>
      </c>
      <c r="B10" s="42"/>
      <c r="C10" s="43"/>
      <c r="D10" s="43"/>
      <c r="E10" s="37" t="s">
        <v>101</v>
      </c>
      <c r="F10" s="43"/>
      <c r="G10" s="43"/>
      <c r="H10" s="43"/>
      <c r="I10" s="43"/>
      <c r="J10" s="44"/>
    </row>
    <row r="11">
      <c r="A11" s="35" t="s">
        <v>45</v>
      </c>
      <c r="B11" s="42"/>
      <c r="C11" s="43"/>
      <c r="D11" s="43"/>
      <c r="E11" s="45" t="s">
        <v>46</v>
      </c>
      <c r="F11" s="43"/>
      <c r="G11" s="43"/>
      <c r="H11" s="43"/>
      <c r="I11" s="43"/>
      <c r="J11" s="44"/>
    </row>
    <row r="12">
      <c r="A12" s="29" t="s">
        <v>35</v>
      </c>
      <c r="B12" s="30"/>
      <c r="C12" s="31" t="s">
        <v>102</v>
      </c>
      <c r="D12" s="32"/>
      <c r="E12" s="29" t="s">
        <v>103</v>
      </c>
      <c r="F12" s="32"/>
      <c r="G12" s="32"/>
      <c r="H12" s="32"/>
      <c r="I12" s="33">
        <f>SUMIFS(I13:I15,A13:A15,"P")</f>
        <v>0</v>
      </c>
      <c r="J12" s="34"/>
    </row>
    <row r="13">
      <c r="A13" s="35" t="s">
        <v>38</v>
      </c>
      <c r="B13" s="35">
        <v>2</v>
      </c>
      <c r="C13" s="36" t="s">
        <v>104</v>
      </c>
      <c r="D13" s="35" t="s">
        <v>40</v>
      </c>
      <c r="E13" s="37" t="s">
        <v>105</v>
      </c>
      <c r="F13" s="38" t="s">
        <v>106</v>
      </c>
      <c r="G13" s="39">
        <v>525</v>
      </c>
      <c r="H13" s="40">
        <v>0</v>
      </c>
      <c r="I13" s="40">
        <f>ROUND(G13*H13,P4)</f>
        <v>0</v>
      </c>
      <c r="J13" s="38" t="s">
        <v>52</v>
      </c>
      <c r="O13" s="41">
        <f>I13*0.21</f>
        <v>0</v>
      </c>
      <c r="P13">
        <v>3</v>
      </c>
    </row>
    <row r="14" ht="30">
      <c r="A14" s="35" t="s">
        <v>43</v>
      </c>
      <c r="B14" s="42"/>
      <c r="C14" s="43"/>
      <c r="D14" s="43"/>
      <c r="E14" s="37" t="s">
        <v>107</v>
      </c>
      <c r="F14" s="43"/>
      <c r="G14" s="43"/>
      <c r="H14" s="43"/>
      <c r="I14" s="43"/>
      <c r="J14" s="44"/>
    </row>
    <row r="15">
      <c r="A15" s="35" t="s">
        <v>45</v>
      </c>
      <c r="B15" s="46"/>
      <c r="C15" s="47"/>
      <c r="D15" s="47"/>
      <c r="E15" s="45" t="s">
        <v>108</v>
      </c>
      <c r="F15" s="47"/>
      <c r="G15" s="47"/>
      <c r="H15" s="47"/>
      <c r="I15" s="47"/>
      <c r="J15" s="48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7.57031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17</v>
      </c>
      <c r="F2" s="15"/>
      <c r="G2" s="15"/>
      <c r="H2" s="15"/>
      <c r="I2" s="15"/>
      <c r="J2" s="17"/>
    </row>
    <row r="3">
      <c r="A3" s="3" t="s">
        <v>18</v>
      </c>
      <c r="B3" s="18" t="s">
        <v>19</v>
      </c>
      <c r="C3" s="19" t="s">
        <v>20</v>
      </c>
      <c r="D3" s="20"/>
      <c r="E3" s="21" t="s">
        <v>21</v>
      </c>
      <c r="F3" s="15"/>
      <c r="G3" s="15"/>
      <c r="H3" s="22" t="s">
        <v>15</v>
      </c>
      <c r="I3" s="23">
        <f>SUMIFS(I8:I153,A8:A153,"SD")</f>
        <v>0</v>
      </c>
      <c r="J3" s="17"/>
      <c r="O3">
        <v>0</v>
      </c>
      <c r="P3">
        <v>2</v>
      </c>
    </row>
    <row r="4">
      <c r="A4" s="3" t="s">
        <v>22</v>
      </c>
      <c r="B4" s="18" t="s">
        <v>23</v>
      </c>
      <c r="C4" s="19" t="s">
        <v>15</v>
      </c>
      <c r="D4" s="20"/>
      <c r="E4" s="21" t="s">
        <v>16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24</v>
      </c>
      <c r="B5" s="25" t="s">
        <v>25</v>
      </c>
      <c r="C5" s="7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31</v>
      </c>
      <c r="I5" s="7"/>
      <c r="J5" s="26" t="s">
        <v>32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33</v>
      </c>
      <c r="I6" s="7" t="s">
        <v>34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35</v>
      </c>
      <c r="B8" s="30"/>
      <c r="C8" s="31" t="s">
        <v>36</v>
      </c>
      <c r="D8" s="32"/>
      <c r="E8" s="29" t="s">
        <v>37</v>
      </c>
      <c r="F8" s="32"/>
      <c r="G8" s="32"/>
      <c r="H8" s="32"/>
      <c r="I8" s="33">
        <f>SUMIFS(I9:I17,A9:A17,"P")</f>
        <v>0</v>
      </c>
      <c r="J8" s="34"/>
    </row>
    <row r="9" ht="30">
      <c r="A9" s="35" t="s">
        <v>38</v>
      </c>
      <c r="B9" s="35">
        <v>1</v>
      </c>
      <c r="C9" s="36" t="s">
        <v>109</v>
      </c>
      <c r="D9" s="35" t="s">
        <v>40</v>
      </c>
      <c r="E9" s="37" t="s">
        <v>110</v>
      </c>
      <c r="F9" s="38" t="s">
        <v>111</v>
      </c>
      <c r="G9" s="39">
        <v>246.37299999999999</v>
      </c>
      <c r="H9" s="40">
        <v>0</v>
      </c>
      <c r="I9" s="40">
        <f>ROUND(G9*H9,P4)</f>
        <v>0</v>
      </c>
      <c r="J9" s="38" t="s">
        <v>52</v>
      </c>
      <c r="O9" s="41">
        <f>I9*0.21</f>
        <v>0</v>
      </c>
      <c r="P9">
        <v>3</v>
      </c>
    </row>
    <row r="10" ht="30">
      <c r="A10" s="35" t="s">
        <v>43</v>
      </c>
      <c r="B10" s="42"/>
      <c r="C10" s="43"/>
      <c r="D10" s="43"/>
      <c r="E10" s="37" t="s">
        <v>112</v>
      </c>
      <c r="F10" s="43"/>
      <c r="G10" s="43"/>
      <c r="H10" s="43"/>
      <c r="I10" s="43"/>
      <c r="J10" s="44"/>
    </row>
    <row r="11" ht="75">
      <c r="A11" s="35" t="s">
        <v>45</v>
      </c>
      <c r="B11" s="42"/>
      <c r="C11" s="43"/>
      <c r="D11" s="43"/>
      <c r="E11" s="45" t="s">
        <v>113</v>
      </c>
      <c r="F11" s="43"/>
      <c r="G11" s="43"/>
      <c r="H11" s="43"/>
      <c r="I11" s="43"/>
      <c r="J11" s="44"/>
    </row>
    <row r="12" ht="30">
      <c r="A12" s="35" t="s">
        <v>38</v>
      </c>
      <c r="B12" s="35">
        <v>2</v>
      </c>
      <c r="C12" s="36" t="s">
        <v>114</v>
      </c>
      <c r="D12" s="35" t="s">
        <v>40</v>
      </c>
      <c r="E12" s="37" t="s">
        <v>115</v>
      </c>
      <c r="F12" s="38" t="s">
        <v>111</v>
      </c>
      <c r="G12" s="39">
        <v>279.46300000000002</v>
      </c>
      <c r="H12" s="40">
        <v>0</v>
      </c>
      <c r="I12" s="40">
        <f>ROUND(G12*H12,P4)</f>
        <v>0</v>
      </c>
      <c r="J12" s="38" t="s">
        <v>52</v>
      </c>
      <c r="O12" s="41">
        <f>I12*0.21</f>
        <v>0</v>
      </c>
      <c r="P12">
        <v>3</v>
      </c>
    </row>
    <row r="13" ht="45">
      <c r="A13" s="35" t="s">
        <v>43</v>
      </c>
      <c r="B13" s="42"/>
      <c r="C13" s="43"/>
      <c r="D13" s="43"/>
      <c r="E13" s="37" t="s">
        <v>116</v>
      </c>
      <c r="F13" s="43"/>
      <c r="G13" s="43"/>
      <c r="H13" s="43"/>
      <c r="I13" s="43"/>
      <c r="J13" s="44"/>
    </row>
    <row r="14" ht="45">
      <c r="A14" s="35" t="s">
        <v>45</v>
      </c>
      <c r="B14" s="42"/>
      <c r="C14" s="43"/>
      <c r="D14" s="43"/>
      <c r="E14" s="45" t="s">
        <v>117</v>
      </c>
      <c r="F14" s="43"/>
      <c r="G14" s="43"/>
      <c r="H14" s="43"/>
      <c r="I14" s="43"/>
      <c r="J14" s="44"/>
    </row>
    <row r="15">
      <c r="A15" s="35" t="s">
        <v>38</v>
      </c>
      <c r="B15" s="35">
        <v>3</v>
      </c>
      <c r="C15" s="36" t="s">
        <v>118</v>
      </c>
      <c r="D15" s="35" t="s">
        <v>40</v>
      </c>
      <c r="E15" s="37" t="s">
        <v>119</v>
      </c>
      <c r="F15" s="38" t="s">
        <v>111</v>
      </c>
      <c r="G15" s="39">
        <v>86.028000000000006</v>
      </c>
      <c r="H15" s="40">
        <v>0</v>
      </c>
      <c r="I15" s="40">
        <f>ROUND(G15*H15,P4)</f>
        <v>0</v>
      </c>
      <c r="J15" s="35"/>
      <c r="O15" s="41">
        <f>I15*0.21</f>
        <v>0</v>
      </c>
      <c r="P15">
        <v>3</v>
      </c>
    </row>
    <row r="16" ht="30">
      <c r="A16" s="35" t="s">
        <v>43</v>
      </c>
      <c r="B16" s="42"/>
      <c r="C16" s="43"/>
      <c r="D16" s="43"/>
      <c r="E16" s="37" t="s">
        <v>120</v>
      </c>
      <c r="F16" s="43"/>
      <c r="G16" s="43"/>
      <c r="H16" s="43"/>
      <c r="I16" s="43"/>
      <c r="J16" s="44"/>
    </row>
    <row r="17" ht="45">
      <c r="A17" s="35" t="s">
        <v>45</v>
      </c>
      <c r="B17" s="42"/>
      <c r="C17" s="43"/>
      <c r="D17" s="43"/>
      <c r="E17" s="45" t="s">
        <v>121</v>
      </c>
      <c r="F17" s="43"/>
      <c r="G17" s="43"/>
      <c r="H17" s="43"/>
      <c r="I17" s="43"/>
      <c r="J17" s="44"/>
    </row>
    <row r="18">
      <c r="A18" s="29" t="s">
        <v>35</v>
      </c>
      <c r="B18" s="30"/>
      <c r="C18" s="31" t="s">
        <v>122</v>
      </c>
      <c r="D18" s="32"/>
      <c r="E18" s="29" t="s">
        <v>123</v>
      </c>
      <c r="F18" s="32"/>
      <c r="G18" s="32"/>
      <c r="H18" s="32"/>
      <c r="I18" s="33">
        <f>SUMIFS(I19:I75,A19:A75,"P")</f>
        <v>0</v>
      </c>
      <c r="J18" s="34"/>
    </row>
    <row r="19">
      <c r="A19" s="35" t="s">
        <v>38</v>
      </c>
      <c r="B19" s="35">
        <v>4</v>
      </c>
      <c r="C19" s="36" t="s">
        <v>124</v>
      </c>
      <c r="D19" s="35" t="s">
        <v>40</v>
      </c>
      <c r="E19" s="37" t="s">
        <v>125</v>
      </c>
      <c r="F19" s="38" t="s">
        <v>106</v>
      </c>
      <c r="G19" s="39">
        <v>75</v>
      </c>
      <c r="H19" s="40">
        <v>0</v>
      </c>
      <c r="I19" s="40">
        <f>ROUND(G19*H19,P4)</f>
        <v>0</v>
      </c>
      <c r="J19" s="38" t="s">
        <v>52</v>
      </c>
      <c r="O19" s="41">
        <f>I19*0.21</f>
        <v>0</v>
      </c>
      <c r="P19">
        <v>3</v>
      </c>
    </row>
    <row r="20">
      <c r="A20" s="35" t="s">
        <v>43</v>
      </c>
      <c r="B20" s="42"/>
      <c r="C20" s="43"/>
      <c r="D20" s="43"/>
      <c r="E20" s="37" t="s">
        <v>126</v>
      </c>
      <c r="F20" s="43"/>
      <c r="G20" s="43"/>
      <c r="H20" s="43"/>
      <c r="I20" s="43"/>
      <c r="J20" s="44"/>
    </row>
    <row r="21">
      <c r="A21" s="35" t="s">
        <v>45</v>
      </c>
      <c r="B21" s="42"/>
      <c r="C21" s="43"/>
      <c r="D21" s="43"/>
      <c r="E21" s="45" t="s">
        <v>127</v>
      </c>
      <c r="F21" s="43"/>
      <c r="G21" s="43"/>
      <c r="H21" s="43"/>
      <c r="I21" s="43"/>
      <c r="J21" s="44"/>
    </row>
    <row r="22" ht="30">
      <c r="A22" s="35" t="s">
        <v>38</v>
      </c>
      <c r="B22" s="35">
        <v>5</v>
      </c>
      <c r="C22" s="36" t="s">
        <v>128</v>
      </c>
      <c r="D22" s="35" t="s">
        <v>40</v>
      </c>
      <c r="E22" s="37" t="s">
        <v>129</v>
      </c>
      <c r="F22" s="38" t="s">
        <v>130</v>
      </c>
      <c r="G22" s="39">
        <v>12.07</v>
      </c>
      <c r="H22" s="40">
        <v>0</v>
      </c>
      <c r="I22" s="40">
        <f>ROUND(G22*H22,P4)</f>
        <v>0</v>
      </c>
      <c r="J22" s="38" t="s">
        <v>52</v>
      </c>
      <c r="O22" s="41">
        <f>I22*0.21</f>
        <v>0</v>
      </c>
      <c r="P22">
        <v>3</v>
      </c>
    </row>
    <row r="23" ht="45">
      <c r="A23" s="35" t="s">
        <v>43</v>
      </c>
      <c r="B23" s="42"/>
      <c r="C23" s="43"/>
      <c r="D23" s="43"/>
      <c r="E23" s="37" t="s">
        <v>131</v>
      </c>
      <c r="F23" s="43"/>
      <c r="G23" s="43"/>
      <c r="H23" s="43"/>
      <c r="I23" s="43"/>
      <c r="J23" s="44"/>
    </row>
    <row r="24" ht="30">
      <c r="A24" s="35" t="s">
        <v>45</v>
      </c>
      <c r="B24" s="42"/>
      <c r="C24" s="43"/>
      <c r="D24" s="43"/>
      <c r="E24" s="45" t="s">
        <v>132</v>
      </c>
      <c r="F24" s="43"/>
      <c r="G24" s="43"/>
      <c r="H24" s="43"/>
      <c r="I24" s="43"/>
      <c r="J24" s="44"/>
    </row>
    <row r="25" ht="30">
      <c r="A25" s="35" t="s">
        <v>38</v>
      </c>
      <c r="B25" s="35">
        <v>6</v>
      </c>
      <c r="C25" s="36" t="s">
        <v>133</v>
      </c>
      <c r="D25" s="35" t="s">
        <v>40</v>
      </c>
      <c r="E25" s="37" t="s">
        <v>134</v>
      </c>
      <c r="F25" s="38" t="s">
        <v>130</v>
      </c>
      <c r="G25" s="39">
        <v>39.877000000000002</v>
      </c>
      <c r="H25" s="40">
        <v>0</v>
      </c>
      <c r="I25" s="40">
        <f>ROUND(G25*H25,P4)</f>
        <v>0</v>
      </c>
      <c r="J25" s="38" t="s">
        <v>52</v>
      </c>
      <c r="O25" s="41">
        <f>I25*0.21</f>
        <v>0</v>
      </c>
      <c r="P25">
        <v>3</v>
      </c>
    </row>
    <row r="26" ht="30">
      <c r="A26" s="35" t="s">
        <v>43</v>
      </c>
      <c r="B26" s="42"/>
      <c r="C26" s="43"/>
      <c r="D26" s="43"/>
      <c r="E26" s="37" t="s">
        <v>135</v>
      </c>
      <c r="F26" s="43"/>
      <c r="G26" s="43"/>
      <c r="H26" s="43"/>
      <c r="I26" s="43"/>
      <c r="J26" s="44"/>
    </row>
    <row r="27">
      <c r="A27" s="35" t="s">
        <v>45</v>
      </c>
      <c r="B27" s="42"/>
      <c r="C27" s="43"/>
      <c r="D27" s="43"/>
      <c r="E27" s="45" t="s">
        <v>136</v>
      </c>
      <c r="F27" s="43"/>
      <c r="G27" s="43"/>
      <c r="H27" s="43"/>
      <c r="I27" s="43"/>
      <c r="J27" s="44"/>
    </row>
    <row r="28">
      <c r="A28" s="35" t="s">
        <v>38</v>
      </c>
      <c r="B28" s="35">
        <v>7</v>
      </c>
      <c r="C28" s="36" t="s">
        <v>137</v>
      </c>
      <c r="D28" s="35" t="s">
        <v>40</v>
      </c>
      <c r="E28" s="37" t="s">
        <v>138</v>
      </c>
      <c r="F28" s="38" t="s">
        <v>130</v>
      </c>
      <c r="G28" s="39">
        <v>23.774999999999999</v>
      </c>
      <c r="H28" s="40">
        <v>0</v>
      </c>
      <c r="I28" s="40">
        <f>ROUND(G28*H28,P4)</f>
        <v>0</v>
      </c>
      <c r="J28" s="38" t="s">
        <v>52</v>
      </c>
      <c r="O28" s="41">
        <f>I28*0.21</f>
        <v>0</v>
      </c>
      <c r="P28">
        <v>3</v>
      </c>
    </row>
    <row r="29" ht="45">
      <c r="A29" s="35" t="s">
        <v>43</v>
      </c>
      <c r="B29" s="42"/>
      <c r="C29" s="43"/>
      <c r="D29" s="43"/>
      <c r="E29" s="37" t="s">
        <v>139</v>
      </c>
      <c r="F29" s="43"/>
      <c r="G29" s="43"/>
      <c r="H29" s="43"/>
      <c r="I29" s="43"/>
      <c r="J29" s="44"/>
    </row>
    <row r="30" ht="75">
      <c r="A30" s="35" t="s">
        <v>45</v>
      </c>
      <c r="B30" s="42"/>
      <c r="C30" s="43"/>
      <c r="D30" s="43"/>
      <c r="E30" s="45" t="s">
        <v>140</v>
      </c>
      <c r="F30" s="43"/>
      <c r="G30" s="43"/>
      <c r="H30" s="43"/>
      <c r="I30" s="43"/>
      <c r="J30" s="44"/>
    </row>
    <row r="31">
      <c r="A31" s="35" t="s">
        <v>38</v>
      </c>
      <c r="B31" s="35">
        <v>8</v>
      </c>
      <c r="C31" s="36" t="s">
        <v>141</v>
      </c>
      <c r="D31" s="35" t="s">
        <v>40</v>
      </c>
      <c r="E31" s="37" t="s">
        <v>142</v>
      </c>
      <c r="F31" s="38" t="s">
        <v>130</v>
      </c>
      <c r="G31" s="39">
        <v>11.25</v>
      </c>
      <c r="H31" s="40">
        <v>0</v>
      </c>
      <c r="I31" s="40">
        <f>ROUND(G31*H31,P4)</f>
        <v>0</v>
      </c>
      <c r="J31" s="38" t="s">
        <v>52</v>
      </c>
      <c r="O31" s="41">
        <f>I31*0.21</f>
        <v>0</v>
      </c>
      <c r="P31">
        <v>3</v>
      </c>
    </row>
    <row r="32" ht="30">
      <c r="A32" s="35" t="s">
        <v>43</v>
      </c>
      <c r="B32" s="42"/>
      <c r="C32" s="43"/>
      <c r="D32" s="43"/>
      <c r="E32" s="37" t="s">
        <v>143</v>
      </c>
      <c r="F32" s="43"/>
      <c r="G32" s="43"/>
      <c r="H32" s="43"/>
      <c r="I32" s="43"/>
      <c r="J32" s="44"/>
    </row>
    <row r="33">
      <c r="A33" s="35" t="s">
        <v>45</v>
      </c>
      <c r="B33" s="42"/>
      <c r="C33" s="43"/>
      <c r="D33" s="43"/>
      <c r="E33" s="45" t="s">
        <v>144</v>
      </c>
      <c r="F33" s="43"/>
      <c r="G33" s="43"/>
      <c r="H33" s="43"/>
      <c r="I33" s="43"/>
      <c r="J33" s="44"/>
    </row>
    <row r="34">
      <c r="A34" s="35" t="s">
        <v>38</v>
      </c>
      <c r="B34" s="35">
        <v>9</v>
      </c>
      <c r="C34" s="36" t="s">
        <v>145</v>
      </c>
      <c r="D34" s="35" t="s">
        <v>146</v>
      </c>
      <c r="E34" s="37" t="s">
        <v>147</v>
      </c>
      <c r="F34" s="38" t="s">
        <v>130</v>
      </c>
      <c r="G34" s="39">
        <v>75</v>
      </c>
      <c r="H34" s="40">
        <v>0</v>
      </c>
      <c r="I34" s="40">
        <f>ROUND(G34*H34,P4)</f>
        <v>0</v>
      </c>
      <c r="J34" s="38" t="s">
        <v>52</v>
      </c>
      <c r="O34" s="41">
        <f>I34*0.21</f>
        <v>0</v>
      </c>
      <c r="P34">
        <v>3</v>
      </c>
    </row>
    <row r="35">
      <c r="A35" s="35" t="s">
        <v>43</v>
      </c>
      <c r="B35" s="42"/>
      <c r="C35" s="43"/>
      <c r="D35" s="43"/>
      <c r="E35" s="37" t="s">
        <v>148</v>
      </c>
      <c r="F35" s="43"/>
      <c r="G35" s="43"/>
      <c r="H35" s="43"/>
      <c r="I35" s="43"/>
      <c r="J35" s="44"/>
    </row>
    <row r="36">
      <c r="A36" s="35" t="s">
        <v>45</v>
      </c>
      <c r="B36" s="42"/>
      <c r="C36" s="43"/>
      <c r="D36" s="43"/>
      <c r="E36" s="45" t="s">
        <v>149</v>
      </c>
      <c r="F36" s="43"/>
      <c r="G36" s="43"/>
      <c r="H36" s="43"/>
      <c r="I36" s="43"/>
      <c r="J36" s="44"/>
    </row>
    <row r="37">
      <c r="A37" s="35" t="s">
        <v>38</v>
      </c>
      <c r="B37" s="35">
        <v>10</v>
      </c>
      <c r="C37" s="36" t="s">
        <v>145</v>
      </c>
      <c r="D37" s="35" t="s">
        <v>150</v>
      </c>
      <c r="E37" s="37" t="s">
        <v>147</v>
      </c>
      <c r="F37" s="38" t="s">
        <v>130</v>
      </c>
      <c r="G37" s="39">
        <v>5.9569999999999999</v>
      </c>
      <c r="H37" s="40">
        <v>0</v>
      </c>
      <c r="I37" s="40">
        <f>ROUND(G37*H37,P4)</f>
        <v>0</v>
      </c>
      <c r="J37" s="38" t="s">
        <v>52</v>
      </c>
      <c r="O37" s="41">
        <f>I37*0.21</f>
        <v>0</v>
      </c>
      <c r="P37">
        <v>3</v>
      </c>
    </row>
    <row r="38">
      <c r="A38" s="35" t="s">
        <v>43</v>
      </c>
      <c r="B38" s="42"/>
      <c r="C38" s="43"/>
      <c r="D38" s="43"/>
      <c r="E38" s="37" t="s">
        <v>151</v>
      </c>
      <c r="F38" s="43"/>
      <c r="G38" s="43"/>
      <c r="H38" s="43"/>
      <c r="I38" s="43"/>
      <c r="J38" s="44"/>
    </row>
    <row r="39">
      <c r="A39" s="35" t="s">
        <v>45</v>
      </c>
      <c r="B39" s="42"/>
      <c r="C39" s="43"/>
      <c r="D39" s="43"/>
      <c r="E39" s="45" t="s">
        <v>152</v>
      </c>
      <c r="F39" s="43"/>
      <c r="G39" s="43"/>
      <c r="H39" s="43"/>
      <c r="I39" s="43"/>
      <c r="J39" s="44"/>
    </row>
    <row r="40">
      <c r="A40" s="35" t="s">
        <v>38</v>
      </c>
      <c r="B40" s="35">
        <v>11</v>
      </c>
      <c r="C40" s="36" t="s">
        <v>153</v>
      </c>
      <c r="D40" s="35" t="s">
        <v>40</v>
      </c>
      <c r="E40" s="37" t="s">
        <v>154</v>
      </c>
      <c r="F40" s="38" t="s">
        <v>106</v>
      </c>
      <c r="G40" s="39">
        <v>36</v>
      </c>
      <c r="H40" s="40">
        <v>0</v>
      </c>
      <c r="I40" s="40">
        <f>ROUND(G40*H40,P4)</f>
        <v>0</v>
      </c>
      <c r="J40" s="38" t="s">
        <v>52</v>
      </c>
      <c r="O40" s="41">
        <f>I40*0.21</f>
        <v>0</v>
      </c>
      <c r="P40">
        <v>3</v>
      </c>
    </row>
    <row r="41" ht="45">
      <c r="A41" s="35" t="s">
        <v>43</v>
      </c>
      <c r="B41" s="42"/>
      <c r="C41" s="43"/>
      <c r="D41" s="43"/>
      <c r="E41" s="37" t="s">
        <v>155</v>
      </c>
      <c r="F41" s="43"/>
      <c r="G41" s="43"/>
      <c r="H41" s="43"/>
      <c r="I41" s="43"/>
      <c r="J41" s="44"/>
    </row>
    <row r="42">
      <c r="A42" s="35" t="s">
        <v>45</v>
      </c>
      <c r="B42" s="42"/>
      <c r="C42" s="43"/>
      <c r="D42" s="43"/>
      <c r="E42" s="45" t="s">
        <v>156</v>
      </c>
      <c r="F42" s="43"/>
      <c r="G42" s="43"/>
      <c r="H42" s="43"/>
      <c r="I42" s="43"/>
      <c r="J42" s="44"/>
    </row>
    <row r="43">
      <c r="A43" s="35" t="s">
        <v>38</v>
      </c>
      <c r="B43" s="35">
        <v>12</v>
      </c>
      <c r="C43" s="36" t="s">
        <v>157</v>
      </c>
      <c r="D43" s="35" t="s">
        <v>40</v>
      </c>
      <c r="E43" s="37" t="s">
        <v>158</v>
      </c>
      <c r="F43" s="38" t="s">
        <v>68</v>
      </c>
      <c r="G43" s="39">
        <v>4</v>
      </c>
      <c r="H43" s="40">
        <v>0</v>
      </c>
      <c r="I43" s="40">
        <f>ROUND(G43*H43,P4)</f>
        <v>0</v>
      </c>
      <c r="J43" s="38" t="s">
        <v>52</v>
      </c>
      <c r="O43" s="41">
        <f>I43*0.21</f>
        <v>0</v>
      </c>
      <c r="P43">
        <v>3</v>
      </c>
    </row>
    <row r="44" ht="30">
      <c r="A44" s="35" t="s">
        <v>43</v>
      </c>
      <c r="B44" s="42"/>
      <c r="C44" s="43"/>
      <c r="D44" s="43"/>
      <c r="E44" s="37" t="s">
        <v>159</v>
      </c>
      <c r="F44" s="43"/>
      <c r="G44" s="43"/>
      <c r="H44" s="43"/>
      <c r="I44" s="43"/>
      <c r="J44" s="44"/>
    </row>
    <row r="45">
      <c r="A45" s="35" t="s">
        <v>45</v>
      </c>
      <c r="B45" s="42"/>
      <c r="C45" s="43"/>
      <c r="D45" s="43"/>
      <c r="E45" s="45" t="s">
        <v>160</v>
      </c>
      <c r="F45" s="43"/>
      <c r="G45" s="43"/>
      <c r="H45" s="43"/>
      <c r="I45" s="43"/>
      <c r="J45" s="44"/>
    </row>
    <row r="46">
      <c r="A46" s="35" t="s">
        <v>38</v>
      </c>
      <c r="B46" s="35">
        <v>13</v>
      </c>
      <c r="C46" s="36" t="s">
        <v>161</v>
      </c>
      <c r="D46" s="35" t="s">
        <v>40</v>
      </c>
      <c r="E46" s="37" t="s">
        <v>162</v>
      </c>
      <c r="F46" s="38" t="s">
        <v>163</v>
      </c>
      <c r="G46" s="39">
        <v>58.700000000000003</v>
      </c>
      <c r="H46" s="40">
        <v>0</v>
      </c>
      <c r="I46" s="40">
        <f>ROUND(G46*H46,P4)</f>
        <v>0</v>
      </c>
      <c r="J46" s="38" t="s">
        <v>52</v>
      </c>
      <c r="O46" s="41">
        <f>I46*0.21</f>
        <v>0</v>
      </c>
      <c r="P46">
        <v>3</v>
      </c>
    </row>
    <row r="47">
      <c r="A47" s="35" t="s">
        <v>43</v>
      </c>
      <c r="B47" s="42"/>
      <c r="C47" s="43"/>
      <c r="D47" s="43"/>
      <c r="E47" s="37" t="s">
        <v>164</v>
      </c>
      <c r="F47" s="43"/>
      <c r="G47" s="43"/>
      <c r="H47" s="43"/>
      <c r="I47" s="43"/>
      <c r="J47" s="44"/>
    </row>
    <row r="48">
      <c r="A48" s="35" t="s">
        <v>45</v>
      </c>
      <c r="B48" s="42"/>
      <c r="C48" s="43"/>
      <c r="D48" s="43"/>
      <c r="E48" s="45" t="s">
        <v>165</v>
      </c>
      <c r="F48" s="43"/>
      <c r="G48" s="43"/>
      <c r="H48" s="43"/>
      <c r="I48" s="43"/>
      <c r="J48" s="44"/>
    </row>
    <row r="49">
      <c r="A49" s="35" t="s">
        <v>38</v>
      </c>
      <c r="B49" s="35">
        <v>14</v>
      </c>
      <c r="C49" s="36" t="s">
        <v>166</v>
      </c>
      <c r="D49" s="35" t="s">
        <v>40</v>
      </c>
      <c r="E49" s="37" t="s">
        <v>167</v>
      </c>
      <c r="F49" s="38" t="s">
        <v>130</v>
      </c>
      <c r="G49" s="39">
        <v>5.9569999999999999</v>
      </c>
      <c r="H49" s="40">
        <v>0</v>
      </c>
      <c r="I49" s="40">
        <f>ROUND(G49*H49,P4)</f>
        <v>0</v>
      </c>
      <c r="J49" s="38" t="s">
        <v>52</v>
      </c>
      <c r="O49" s="41">
        <f>I49*0.21</f>
        <v>0</v>
      </c>
      <c r="P49">
        <v>3</v>
      </c>
    </row>
    <row r="50">
      <c r="A50" s="35" t="s">
        <v>43</v>
      </c>
      <c r="B50" s="42"/>
      <c r="C50" s="43"/>
      <c r="D50" s="43"/>
      <c r="E50" s="37" t="s">
        <v>168</v>
      </c>
      <c r="F50" s="43"/>
      <c r="G50" s="43"/>
      <c r="H50" s="43"/>
      <c r="I50" s="43"/>
      <c r="J50" s="44"/>
    </row>
    <row r="51">
      <c r="A51" s="35" t="s">
        <v>45</v>
      </c>
      <c r="B51" s="42"/>
      <c r="C51" s="43"/>
      <c r="D51" s="43"/>
      <c r="E51" s="45" t="s">
        <v>152</v>
      </c>
      <c r="F51" s="43"/>
      <c r="G51" s="43"/>
      <c r="H51" s="43"/>
      <c r="I51" s="43"/>
      <c r="J51" s="44"/>
    </row>
    <row r="52">
      <c r="A52" s="35" t="s">
        <v>38</v>
      </c>
      <c r="B52" s="35">
        <v>15</v>
      </c>
      <c r="C52" s="36" t="s">
        <v>169</v>
      </c>
      <c r="D52" s="35" t="s">
        <v>40</v>
      </c>
      <c r="E52" s="37" t="s">
        <v>170</v>
      </c>
      <c r="F52" s="38" t="s">
        <v>130</v>
      </c>
      <c r="G52" s="39">
        <v>106.881</v>
      </c>
      <c r="H52" s="40">
        <v>0</v>
      </c>
      <c r="I52" s="40">
        <f>ROUND(G52*H52,P4)</f>
        <v>0</v>
      </c>
      <c r="J52" s="38" t="s">
        <v>52</v>
      </c>
      <c r="O52" s="41">
        <f>I52*0.21</f>
        <v>0</v>
      </c>
      <c r="P52">
        <v>3</v>
      </c>
    </row>
    <row r="53" ht="30">
      <c r="A53" s="35" t="s">
        <v>43</v>
      </c>
      <c r="B53" s="42"/>
      <c r="C53" s="43"/>
      <c r="D53" s="43"/>
      <c r="E53" s="37" t="s">
        <v>171</v>
      </c>
      <c r="F53" s="43"/>
      <c r="G53" s="43"/>
      <c r="H53" s="43"/>
      <c r="I53" s="43"/>
      <c r="J53" s="44"/>
    </row>
    <row r="54" ht="90">
      <c r="A54" s="35" t="s">
        <v>45</v>
      </c>
      <c r="B54" s="42"/>
      <c r="C54" s="43"/>
      <c r="D54" s="43"/>
      <c r="E54" s="45" t="s">
        <v>172</v>
      </c>
      <c r="F54" s="43"/>
      <c r="G54" s="43"/>
      <c r="H54" s="43"/>
      <c r="I54" s="43"/>
      <c r="J54" s="44"/>
    </row>
    <row r="55">
      <c r="A55" s="35" t="s">
        <v>38</v>
      </c>
      <c r="B55" s="35">
        <v>16</v>
      </c>
      <c r="C55" s="36" t="s">
        <v>173</v>
      </c>
      <c r="D55" s="35" t="s">
        <v>40</v>
      </c>
      <c r="E55" s="37" t="s">
        <v>174</v>
      </c>
      <c r="F55" s="38" t="s">
        <v>130</v>
      </c>
      <c r="G55" s="39">
        <v>7.3380000000000001</v>
      </c>
      <c r="H55" s="40">
        <v>0</v>
      </c>
      <c r="I55" s="40">
        <f>ROUND(G55*H55,P4)</f>
        <v>0</v>
      </c>
      <c r="J55" s="38" t="s">
        <v>52</v>
      </c>
      <c r="O55" s="41">
        <f>I55*0.21</f>
        <v>0</v>
      </c>
      <c r="P55">
        <v>3</v>
      </c>
    </row>
    <row r="56" ht="30">
      <c r="A56" s="35" t="s">
        <v>43</v>
      </c>
      <c r="B56" s="42"/>
      <c r="C56" s="43"/>
      <c r="D56" s="43"/>
      <c r="E56" s="37" t="s">
        <v>175</v>
      </c>
      <c r="F56" s="43"/>
      <c r="G56" s="43"/>
      <c r="H56" s="43"/>
      <c r="I56" s="43"/>
      <c r="J56" s="44"/>
    </row>
    <row r="57">
      <c r="A57" s="35" t="s">
        <v>45</v>
      </c>
      <c r="B57" s="42"/>
      <c r="C57" s="43"/>
      <c r="D57" s="43"/>
      <c r="E57" s="45" t="s">
        <v>176</v>
      </c>
      <c r="F57" s="43"/>
      <c r="G57" s="43"/>
      <c r="H57" s="43"/>
      <c r="I57" s="43"/>
      <c r="J57" s="44"/>
    </row>
    <row r="58">
      <c r="A58" s="35" t="s">
        <v>38</v>
      </c>
      <c r="B58" s="35">
        <v>17</v>
      </c>
      <c r="C58" s="36" t="s">
        <v>177</v>
      </c>
      <c r="D58" s="35" t="s">
        <v>146</v>
      </c>
      <c r="E58" s="37" t="s">
        <v>178</v>
      </c>
      <c r="F58" s="38" t="s">
        <v>130</v>
      </c>
      <c r="G58" s="39">
        <v>114.21899999999999</v>
      </c>
      <c r="H58" s="40">
        <v>0</v>
      </c>
      <c r="I58" s="40">
        <f>ROUND(G58*H58,P4)</f>
        <v>0</v>
      </c>
      <c r="J58" s="38" t="s">
        <v>52</v>
      </c>
      <c r="O58" s="41">
        <f>I58*0.21</f>
        <v>0</v>
      </c>
      <c r="P58">
        <v>3</v>
      </c>
    </row>
    <row r="59">
      <c r="A59" s="35" t="s">
        <v>43</v>
      </c>
      <c r="B59" s="42"/>
      <c r="C59" s="43"/>
      <c r="D59" s="43"/>
      <c r="E59" s="37" t="s">
        <v>179</v>
      </c>
      <c r="F59" s="43"/>
      <c r="G59" s="43"/>
      <c r="H59" s="43"/>
      <c r="I59" s="43"/>
      <c r="J59" s="44"/>
    </row>
    <row r="60" ht="45">
      <c r="A60" s="35" t="s">
        <v>45</v>
      </c>
      <c r="B60" s="42"/>
      <c r="C60" s="43"/>
      <c r="D60" s="43"/>
      <c r="E60" s="45" t="s">
        <v>180</v>
      </c>
      <c r="F60" s="43"/>
      <c r="G60" s="43"/>
      <c r="H60" s="43"/>
      <c r="I60" s="43"/>
      <c r="J60" s="44"/>
    </row>
    <row r="61">
      <c r="A61" s="35" t="s">
        <v>38</v>
      </c>
      <c r="B61" s="35">
        <v>18</v>
      </c>
      <c r="C61" s="36" t="s">
        <v>177</v>
      </c>
      <c r="D61" s="35" t="s">
        <v>150</v>
      </c>
      <c r="E61" s="37" t="s">
        <v>178</v>
      </c>
      <c r="F61" s="38" t="s">
        <v>130</v>
      </c>
      <c r="G61" s="39">
        <v>80.956999999999994</v>
      </c>
      <c r="H61" s="40">
        <v>0</v>
      </c>
      <c r="I61" s="40">
        <f>ROUND(G61*H61,P4)</f>
        <v>0</v>
      </c>
      <c r="J61" s="38" t="s">
        <v>52</v>
      </c>
      <c r="O61" s="41">
        <f>I61*0.21</f>
        <v>0</v>
      </c>
      <c r="P61">
        <v>3</v>
      </c>
    </row>
    <row r="62">
      <c r="A62" s="35" t="s">
        <v>43</v>
      </c>
      <c r="B62" s="42"/>
      <c r="C62" s="43"/>
      <c r="D62" s="43"/>
      <c r="E62" s="37" t="s">
        <v>181</v>
      </c>
      <c r="F62" s="43"/>
      <c r="G62" s="43"/>
      <c r="H62" s="43"/>
      <c r="I62" s="43"/>
      <c r="J62" s="44"/>
    </row>
    <row r="63" ht="45">
      <c r="A63" s="35" t="s">
        <v>45</v>
      </c>
      <c r="B63" s="42"/>
      <c r="C63" s="43"/>
      <c r="D63" s="43"/>
      <c r="E63" s="45" t="s">
        <v>182</v>
      </c>
      <c r="F63" s="43"/>
      <c r="G63" s="43"/>
      <c r="H63" s="43"/>
      <c r="I63" s="43"/>
      <c r="J63" s="44"/>
    </row>
    <row r="64">
      <c r="A64" s="35" t="s">
        <v>38</v>
      </c>
      <c r="B64" s="35">
        <v>19</v>
      </c>
      <c r="C64" s="36" t="s">
        <v>183</v>
      </c>
      <c r="D64" s="35" t="s">
        <v>40</v>
      </c>
      <c r="E64" s="37" t="s">
        <v>184</v>
      </c>
      <c r="F64" s="38" t="s">
        <v>130</v>
      </c>
      <c r="G64" s="39">
        <v>5.9569999999999999</v>
      </c>
      <c r="H64" s="40">
        <v>0</v>
      </c>
      <c r="I64" s="40">
        <f>ROUND(G64*H64,P4)</f>
        <v>0</v>
      </c>
      <c r="J64" s="38" t="s">
        <v>52</v>
      </c>
      <c r="O64" s="41">
        <f>I64*0.21</f>
        <v>0</v>
      </c>
      <c r="P64">
        <v>3</v>
      </c>
    </row>
    <row r="65">
      <c r="A65" s="35" t="s">
        <v>43</v>
      </c>
      <c r="B65" s="42"/>
      <c r="C65" s="43"/>
      <c r="D65" s="43"/>
      <c r="E65" s="37" t="s">
        <v>185</v>
      </c>
      <c r="F65" s="43"/>
      <c r="G65" s="43"/>
      <c r="H65" s="43"/>
      <c r="I65" s="43"/>
      <c r="J65" s="44"/>
    </row>
    <row r="66">
      <c r="A66" s="35" t="s">
        <v>45</v>
      </c>
      <c r="B66" s="42"/>
      <c r="C66" s="43"/>
      <c r="D66" s="43"/>
      <c r="E66" s="45" t="s">
        <v>186</v>
      </c>
      <c r="F66" s="43"/>
      <c r="G66" s="43"/>
      <c r="H66" s="43"/>
      <c r="I66" s="43"/>
      <c r="J66" s="44"/>
    </row>
    <row r="67">
      <c r="A67" s="35" t="s">
        <v>38</v>
      </c>
      <c r="B67" s="35">
        <v>20</v>
      </c>
      <c r="C67" s="36" t="s">
        <v>187</v>
      </c>
      <c r="D67" s="35"/>
      <c r="E67" s="37" t="s">
        <v>188</v>
      </c>
      <c r="F67" s="38" t="s">
        <v>130</v>
      </c>
      <c r="G67" s="39">
        <v>60.460000000000001</v>
      </c>
      <c r="H67" s="40">
        <v>0</v>
      </c>
      <c r="I67" s="40">
        <f>ROUND(G67*H67,P4)</f>
        <v>0</v>
      </c>
      <c r="J67" s="38" t="s">
        <v>52</v>
      </c>
      <c r="O67" s="41">
        <f>I67*0.21</f>
        <v>0</v>
      </c>
      <c r="P67">
        <v>3</v>
      </c>
    </row>
    <row r="68">
      <c r="A68" s="35" t="s">
        <v>43</v>
      </c>
      <c r="B68" s="42"/>
      <c r="C68" s="43"/>
      <c r="D68" s="43"/>
      <c r="E68" s="37" t="s">
        <v>189</v>
      </c>
      <c r="F68" s="43"/>
      <c r="G68" s="43"/>
      <c r="H68" s="43"/>
      <c r="I68" s="43"/>
      <c r="J68" s="44"/>
    </row>
    <row r="69" ht="60">
      <c r="A69" s="35" t="s">
        <v>45</v>
      </c>
      <c r="B69" s="42"/>
      <c r="C69" s="43"/>
      <c r="D69" s="43"/>
      <c r="E69" s="45" t="s">
        <v>190</v>
      </c>
      <c r="F69" s="43"/>
      <c r="G69" s="43"/>
      <c r="H69" s="43"/>
      <c r="I69" s="43"/>
      <c r="J69" s="44"/>
    </row>
    <row r="70">
      <c r="A70" s="35" t="s">
        <v>38</v>
      </c>
      <c r="B70" s="35">
        <v>21</v>
      </c>
      <c r="C70" s="36" t="s">
        <v>191</v>
      </c>
      <c r="D70" s="35" t="s">
        <v>40</v>
      </c>
      <c r="E70" s="37" t="s">
        <v>192</v>
      </c>
      <c r="F70" s="38" t="s">
        <v>106</v>
      </c>
      <c r="G70" s="39">
        <v>75</v>
      </c>
      <c r="H70" s="40">
        <v>0</v>
      </c>
      <c r="I70" s="40">
        <f>ROUND(G70*H70,P4)</f>
        <v>0</v>
      </c>
      <c r="J70" s="38" t="s">
        <v>52</v>
      </c>
      <c r="O70" s="41">
        <f>I70*0.21</f>
        <v>0</v>
      </c>
      <c r="P70">
        <v>3</v>
      </c>
    </row>
    <row r="71">
      <c r="A71" s="35" t="s">
        <v>43</v>
      </c>
      <c r="B71" s="42"/>
      <c r="C71" s="43"/>
      <c r="D71" s="43"/>
      <c r="E71" s="49" t="s">
        <v>40</v>
      </c>
      <c r="F71" s="43"/>
      <c r="G71" s="43"/>
      <c r="H71" s="43"/>
      <c r="I71" s="43"/>
      <c r="J71" s="44"/>
    </row>
    <row r="72">
      <c r="A72" s="35" t="s">
        <v>45</v>
      </c>
      <c r="B72" s="42"/>
      <c r="C72" s="43"/>
      <c r="D72" s="43"/>
      <c r="E72" s="45" t="s">
        <v>127</v>
      </c>
      <c r="F72" s="43"/>
      <c r="G72" s="43"/>
      <c r="H72" s="43"/>
      <c r="I72" s="43"/>
      <c r="J72" s="44"/>
    </row>
    <row r="73">
      <c r="A73" s="35" t="s">
        <v>38</v>
      </c>
      <c r="B73" s="35">
        <v>22</v>
      </c>
      <c r="C73" s="36" t="s">
        <v>193</v>
      </c>
      <c r="D73" s="35" t="s">
        <v>40</v>
      </c>
      <c r="E73" s="37" t="s">
        <v>194</v>
      </c>
      <c r="F73" s="38" t="s">
        <v>106</v>
      </c>
      <c r="G73" s="39">
        <v>75</v>
      </c>
      <c r="H73" s="40">
        <v>0</v>
      </c>
      <c r="I73" s="40">
        <f>ROUND(G73*H73,P4)</f>
        <v>0</v>
      </c>
      <c r="J73" s="38" t="s">
        <v>52</v>
      </c>
      <c r="O73" s="41">
        <f>I73*0.21</f>
        <v>0</v>
      </c>
      <c r="P73">
        <v>3</v>
      </c>
    </row>
    <row r="74">
      <c r="A74" s="35" t="s">
        <v>43</v>
      </c>
      <c r="B74" s="42"/>
      <c r="C74" s="43"/>
      <c r="D74" s="43"/>
      <c r="E74" s="49" t="s">
        <v>40</v>
      </c>
      <c r="F74" s="43"/>
      <c r="G74" s="43"/>
      <c r="H74" s="43"/>
      <c r="I74" s="43"/>
      <c r="J74" s="44"/>
    </row>
    <row r="75">
      <c r="A75" s="35" t="s">
        <v>45</v>
      </c>
      <c r="B75" s="42"/>
      <c r="C75" s="43"/>
      <c r="D75" s="43"/>
      <c r="E75" s="45" t="s">
        <v>127</v>
      </c>
      <c r="F75" s="43"/>
      <c r="G75" s="43"/>
      <c r="H75" s="43"/>
      <c r="I75" s="43"/>
      <c r="J75" s="44"/>
    </row>
    <row r="76">
      <c r="A76" s="29" t="s">
        <v>35</v>
      </c>
      <c r="B76" s="30"/>
      <c r="C76" s="31" t="s">
        <v>195</v>
      </c>
      <c r="D76" s="32"/>
      <c r="E76" s="29" t="s">
        <v>196</v>
      </c>
      <c r="F76" s="32"/>
      <c r="G76" s="32"/>
      <c r="H76" s="32"/>
      <c r="I76" s="33">
        <f>SUMIFS(I77:I79,A77:A79,"P")</f>
        <v>0</v>
      </c>
      <c r="J76" s="34"/>
    </row>
    <row r="77">
      <c r="A77" s="35" t="s">
        <v>38</v>
      </c>
      <c r="B77" s="35">
        <v>23</v>
      </c>
      <c r="C77" s="36" t="s">
        <v>197</v>
      </c>
      <c r="D77" s="35" t="s">
        <v>40</v>
      </c>
      <c r="E77" s="37" t="s">
        <v>198</v>
      </c>
      <c r="F77" s="38" t="s">
        <v>106</v>
      </c>
      <c r="G77" s="39">
        <v>104.29600000000001</v>
      </c>
      <c r="H77" s="40">
        <v>0</v>
      </c>
      <c r="I77" s="40">
        <f>ROUND(G77*H77,P4)</f>
        <v>0</v>
      </c>
      <c r="J77" s="38" t="s">
        <v>52</v>
      </c>
      <c r="O77" s="41">
        <f>I77*0.21</f>
        <v>0</v>
      </c>
      <c r="P77">
        <v>3</v>
      </c>
    </row>
    <row r="78">
      <c r="A78" s="35" t="s">
        <v>43</v>
      </c>
      <c r="B78" s="42"/>
      <c r="C78" s="43"/>
      <c r="D78" s="43"/>
      <c r="E78" s="37" t="s">
        <v>199</v>
      </c>
      <c r="F78" s="43"/>
      <c r="G78" s="43"/>
      <c r="H78" s="43"/>
      <c r="I78" s="43"/>
      <c r="J78" s="44"/>
    </row>
    <row r="79">
      <c r="A79" s="35" t="s">
        <v>45</v>
      </c>
      <c r="B79" s="42"/>
      <c r="C79" s="43"/>
      <c r="D79" s="43"/>
      <c r="E79" s="45" t="s">
        <v>200</v>
      </c>
      <c r="F79" s="43"/>
      <c r="G79" s="43"/>
      <c r="H79" s="43"/>
      <c r="I79" s="43"/>
      <c r="J79" s="44"/>
    </row>
    <row r="80">
      <c r="A80" s="29" t="s">
        <v>35</v>
      </c>
      <c r="B80" s="30"/>
      <c r="C80" s="31" t="s">
        <v>201</v>
      </c>
      <c r="D80" s="32"/>
      <c r="E80" s="29" t="s">
        <v>202</v>
      </c>
      <c r="F80" s="32"/>
      <c r="G80" s="32"/>
      <c r="H80" s="32"/>
      <c r="I80" s="33">
        <f>SUMIFS(I81:I83,A81:A83,"P")</f>
        <v>0</v>
      </c>
      <c r="J80" s="34"/>
    </row>
    <row r="81" ht="30">
      <c r="A81" s="35" t="s">
        <v>38</v>
      </c>
      <c r="B81" s="35">
        <v>24</v>
      </c>
      <c r="C81" s="36" t="s">
        <v>203</v>
      </c>
      <c r="D81" s="35" t="s">
        <v>40</v>
      </c>
      <c r="E81" s="37" t="s">
        <v>204</v>
      </c>
      <c r="F81" s="38" t="s">
        <v>130</v>
      </c>
      <c r="G81" s="39">
        <v>97.778000000000006</v>
      </c>
      <c r="H81" s="40">
        <v>0</v>
      </c>
      <c r="I81" s="40">
        <f>ROUND(G81*H81,P4)</f>
        <v>0</v>
      </c>
      <c r="J81" s="38" t="s">
        <v>52</v>
      </c>
      <c r="O81" s="41">
        <f>I81*0.21</f>
        <v>0</v>
      </c>
      <c r="P81">
        <v>3</v>
      </c>
    </row>
    <row r="82">
      <c r="A82" s="35" t="s">
        <v>43</v>
      </c>
      <c r="B82" s="42"/>
      <c r="C82" s="43"/>
      <c r="D82" s="43"/>
      <c r="E82" s="37" t="s">
        <v>205</v>
      </c>
      <c r="F82" s="43"/>
      <c r="G82" s="43"/>
      <c r="H82" s="43"/>
      <c r="I82" s="43"/>
      <c r="J82" s="44"/>
    </row>
    <row r="83">
      <c r="A83" s="35" t="s">
        <v>45</v>
      </c>
      <c r="B83" s="42"/>
      <c r="C83" s="43"/>
      <c r="D83" s="43"/>
      <c r="E83" s="45" t="s">
        <v>206</v>
      </c>
      <c r="F83" s="43"/>
      <c r="G83" s="43"/>
      <c r="H83" s="43"/>
      <c r="I83" s="43"/>
      <c r="J83" s="44"/>
    </row>
    <row r="84">
      <c r="A84" s="29" t="s">
        <v>35</v>
      </c>
      <c r="B84" s="30"/>
      <c r="C84" s="31" t="s">
        <v>207</v>
      </c>
      <c r="D84" s="32"/>
      <c r="E84" s="29" t="s">
        <v>208</v>
      </c>
      <c r="F84" s="32"/>
      <c r="G84" s="32"/>
      <c r="H84" s="32"/>
      <c r="I84" s="33">
        <f>SUMIFS(I85:I99,A85:A99,"P")</f>
        <v>0</v>
      </c>
      <c r="J84" s="34"/>
    </row>
    <row r="85">
      <c r="A85" s="35" t="s">
        <v>38</v>
      </c>
      <c r="B85" s="35">
        <v>25</v>
      </c>
      <c r="C85" s="36" t="s">
        <v>209</v>
      </c>
      <c r="D85" s="35" t="s">
        <v>40</v>
      </c>
      <c r="E85" s="37" t="s">
        <v>210</v>
      </c>
      <c r="F85" s="38" t="s">
        <v>130</v>
      </c>
      <c r="G85" s="39">
        <v>1.1399999999999999</v>
      </c>
      <c r="H85" s="40">
        <v>0</v>
      </c>
      <c r="I85" s="40">
        <f>ROUND(G85*H85,P4)</f>
        <v>0</v>
      </c>
      <c r="J85" s="38" t="s">
        <v>52</v>
      </c>
      <c r="O85" s="41">
        <f>I85*0.21</f>
        <v>0</v>
      </c>
      <c r="P85">
        <v>3</v>
      </c>
    </row>
    <row r="86">
      <c r="A86" s="35" t="s">
        <v>43</v>
      </c>
      <c r="B86" s="42"/>
      <c r="C86" s="43"/>
      <c r="D86" s="43"/>
      <c r="E86" s="49" t="s">
        <v>40</v>
      </c>
      <c r="F86" s="43"/>
      <c r="G86" s="43"/>
      <c r="H86" s="43"/>
      <c r="I86" s="43"/>
      <c r="J86" s="44"/>
    </row>
    <row r="87">
      <c r="A87" s="35" t="s">
        <v>45</v>
      </c>
      <c r="B87" s="42"/>
      <c r="C87" s="43"/>
      <c r="D87" s="43"/>
      <c r="E87" s="45" t="s">
        <v>211</v>
      </c>
      <c r="F87" s="43"/>
      <c r="G87" s="43"/>
      <c r="H87" s="43"/>
      <c r="I87" s="43"/>
      <c r="J87" s="44"/>
    </row>
    <row r="88">
      <c r="A88" s="35" t="s">
        <v>38</v>
      </c>
      <c r="B88" s="35">
        <v>26</v>
      </c>
      <c r="C88" s="36" t="s">
        <v>212</v>
      </c>
      <c r="D88" s="35" t="s">
        <v>40</v>
      </c>
      <c r="E88" s="37" t="s">
        <v>213</v>
      </c>
      <c r="F88" s="38" t="s">
        <v>130</v>
      </c>
      <c r="G88" s="39">
        <v>1.6379999999999999</v>
      </c>
      <c r="H88" s="40">
        <v>0</v>
      </c>
      <c r="I88" s="40">
        <f>ROUND(G88*H88,P4)</f>
        <v>0</v>
      </c>
      <c r="J88" s="38" t="s">
        <v>52</v>
      </c>
      <c r="O88" s="41">
        <f>I88*0.21</f>
        <v>0</v>
      </c>
      <c r="P88">
        <v>3</v>
      </c>
    </row>
    <row r="89" ht="30">
      <c r="A89" s="35" t="s">
        <v>43</v>
      </c>
      <c r="B89" s="42"/>
      <c r="C89" s="43"/>
      <c r="D89" s="43"/>
      <c r="E89" s="37" t="s">
        <v>214</v>
      </c>
      <c r="F89" s="43"/>
      <c r="G89" s="43"/>
      <c r="H89" s="43"/>
      <c r="I89" s="43"/>
      <c r="J89" s="44"/>
    </row>
    <row r="90" ht="75">
      <c r="A90" s="35" t="s">
        <v>45</v>
      </c>
      <c r="B90" s="42"/>
      <c r="C90" s="43"/>
      <c r="D90" s="43"/>
      <c r="E90" s="45" t="s">
        <v>215</v>
      </c>
      <c r="F90" s="43"/>
      <c r="G90" s="43"/>
      <c r="H90" s="43"/>
      <c r="I90" s="43"/>
      <c r="J90" s="44"/>
    </row>
    <row r="91">
      <c r="A91" s="35" t="s">
        <v>38</v>
      </c>
      <c r="B91" s="35">
        <v>27</v>
      </c>
      <c r="C91" s="36" t="s">
        <v>216</v>
      </c>
      <c r="D91" s="35" t="s">
        <v>40</v>
      </c>
      <c r="E91" s="37" t="s">
        <v>217</v>
      </c>
      <c r="F91" s="38" t="s">
        <v>130</v>
      </c>
      <c r="G91" s="39">
        <v>48.558</v>
      </c>
      <c r="H91" s="40">
        <v>0</v>
      </c>
      <c r="I91" s="40">
        <f>ROUND(G91*H91,P4)</f>
        <v>0</v>
      </c>
      <c r="J91" s="38" t="s">
        <v>52</v>
      </c>
      <c r="O91" s="41">
        <f>I91*0.21</f>
        <v>0</v>
      </c>
      <c r="P91">
        <v>3</v>
      </c>
    </row>
    <row r="92">
      <c r="A92" s="35" t="s">
        <v>43</v>
      </c>
      <c r="B92" s="42"/>
      <c r="C92" s="43"/>
      <c r="D92" s="43"/>
      <c r="E92" s="37" t="s">
        <v>218</v>
      </c>
      <c r="F92" s="43"/>
      <c r="G92" s="43"/>
      <c r="H92" s="43"/>
      <c r="I92" s="43"/>
      <c r="J92" s="44"/>
    </row>
    <row r="93" ht="45">
      <c r="A93" s="35" t="s">
        <v>45</v>
      </c>
      <c r="B93" s="42"/>
      <c r="C93" s="43"/>
      <c r="D93" s="43"/>
      <c r="E93" s="45" t="s">
        <v>219</v>
      </c>
      <c r="F93" s="43"/>
      <c r="G93" s="43"/>
      <c r="H93" s="43"/>
      <c r="I93" s="43"/>
      <c r="J93" s="44"/>
    </row>
    <row r="94">
      <c r="A94" s="35" t="s">
        <v>38</v>
      </c>
      <c r="B94" s="35">
        <v>28</v>
      </c>
      <c r="C94" s="36" t="s">
        <v>220</v>
      </c>
      <c r="D94" s="35" t="s">
        <v>40</v>
      </c>
      <c r="E94" s="37" t="s">
        <v>221</v>
      </c>
      <c r="F94" s="38" t="s">
        <v>130</v>
      </c>
      <c r="G94" s="39">
        <v>10.756</v>
      </c>
      <c r="H94" s="40">
        <v>0</v>
      </c>
      <c r="I94" s="40">
        <f>ROUND(G94*H94,P4)</f>
        <v>0</v>
      </c>
      <c r="J94" s="38" t="s">
        <v>52</v>
      </c>
      <c r="O94" s="41">
        <f>I94*0.21</f>
        <v>0</v>
      </c>
      <c r="P94">
        <v>3</v>
      </c>
    </row>
    <row r="95" ht="30">
      <c r="A95" s="35" t="s">
        <v>43</v>
      </c>
      <c r="B95" s="42"/>
      <c r="C95" s="43"/>
      <c r="D95" s="43"/>
      <c r="E95" s="37" t="s">
        <v>222</v>
      </c>
      <c r="F95" s="43"/>
      <c r="G95" s="43"/>
      <c r="H95" s="43"/>
      <c r="I95" s="43"/>
      <c r="J95" s="44"/>
    </row>
    <row r="96">
      <c r="A96" s="35" t="s">
        <v>45</v>
      </c>
      <c r="B96" s="42"/>
      <c r="C96" s="43"/>
      <c r="D96" s="43"/>
      <c r="E96" s="45" t="s">
        <v>223</v>
      </c>
      <c r="F96" s="43"/>
      <c r="G96" s="43"/>
      <c r="H96" s="43"/>
      <c r="I96" s="43"/>
      <c r="J96" s="44"/>
    </row>
    <row r="97">
      <c r="A97" s="35" t="s">
        <v>38</v>
      </c>
      <c r="B97" s="35">
        <v>29</v>
      </c>
      <c r="C97" s="36" t="s">
        <v>224</v>
      </c>
      <c r="D97" s="35" t="s">
        <v>40</v>
      </c>
      <c r="E97" s="37" t="s">
        <v>225</v>
      </c>
      <c r="F97" s="38" t="s">
        <v>130</v>
      </c>
      <c r="G97" s="39">
        <v>2.7290000000000001</v>
      </c>
      <c r="H97" s="40">
        <v>0</v>
      </c>
      <c r="I97" s="40">
        <f>ROUND(G97*H97,P4)</f>
        <v>0</v>
      </c>
      <c r="J97" s="38" t="s">
        <v>52</v>
      </c>
      <c r="O97" s="41">
        <f>I97*0.21</f>
        <v>0</v>
      </c>
      <c r="P97">
        <v>3</v>
      </c>
    </row>
    <row r="98">
      <c r="A98" s="35" t="s">
        <v>43</v>
      </c>
      <c r="B98" s="42"/>
      <c r="C98" s="43"/>
      <c r="D98" s="43"/>
      <c r="E98" s="49" t="s">
        <v>40</v>
      </c>
      <c r="F98" s="43"/>
      <c r="G98" s="43"/>
      <c r="H98" s="43"/>
      <c r="I98" s="43"/>
      <c r="J98" s="44"/>
    </row>
    <row r="99" ht="90">
      <c r="A99" s="35" t="s">
        <v>45</v>
      </c>
      <c r="B99" s="42"/>
      <c r="C99" s="43"/>
      <c r="D99" s="43"/>
      <c r="E99" s="45" t="s">
        <v>226</v>
      </c>
      <c r="F99" s="43"/>
      <c r="G99" s="43"/>
      <c r="H99" s="43"/>
      <c r="I99" s="43"/>
      <c r="J99" s="44"/>
    </row>
    <row r="100">
      <c r="A100" s="29" t="s">
        <v>35</v>
      </c>
      <c r="B100" s="30"/>
      <c r="C100" s="31" t="s">
        <v>102</v>
      </c>
      <c r="D100" s="32"/>
      <c r="E100" s="29" t="s">
        <v>103</v>
      </c>
      <c r="F100" s="32"/>
      <c r="G100" s="32"/>
      <c r="H100" s="32"/>
      <c r="I100" s="33">
        <f>SUMIFS(I101:I121,A101:A121,"P")</f>
        <v>0</v>
      </c>
      <c r="J100" s="34"/>
    </row>
    <row r="101">
      <c r="A101" s="35" t="s">
        <v>38</v>
      </c>
      <c r="B101" s="35">
        <v>30</v>
      </c>
      <c r="C101" s="36" t="s">
        <v>227</v>
      </c>
      <c r="D101" s="35" t="s">
        <v>40</v>
      </c>
      <c r="E101" s="37" t="s">
        <v>228</v>
      </c>
      <c r="F101" s="38" t="s">
        <v>106</v>
      </c>
      <c r="G101" s="39">
        <v>116.03</v>
      </c>
      <c r="H101" s="40">
        <v>0</v>
      </c>
      <c r="I101" s="40">
        <f>ROUND(G101*H101,P4)</f>
        <v>0</v>
      </c>
      <c r="J101" s="38" t="s">
        <v>52</v>
      </c>
      <c r="O101" s="41">
        <f>I101*0.21</f>
        <v>0</v>
      </c>
      <c r="P101">
        <v>3</v>
      </c>
    </row>
    <row r="102">
      <c r="A102" s="35" t="s">
        <v>43</v>
      </c>
      <c r="B102" s="42"/>
      <c r="C102" s="43"/>
      <c r="D102" s="43"/>
      <c r="E102" s="37" t="s">
        <v>229</v>
      </c>
      <c r="F102" s="43"/>
      <c r="G102" s="43"/>
      <c r="H102" s="43"/>
      <c r="I102" s="43"/>
      <c r="J102" s="44"/>
    </row>
    <row r="103">
      <c r="A103" s="35" t="s">
        <v>45</v>
      </c>
      <c r="B103" s="42"/>
      <c r="C103" s="43"/>
      <c r="D103" s="43"/>
      <c r="E103" s="45" t="s">
        <v>230</v>
      </c>
      <c r="F103" s="43"/>
      <c r="G103" s="43"/>
      <c r="H103" s="43"/>
      <c r="I103" s="43"/>
      <c r="J103" s="44"/>
    </row>
    <row r="104">
      <c r="A104" s="35" t="s">
        <v>38</v>
      </c>
      <c r="B104" s="35">
        <v>31</v>
      </c>
      <c r="C104" s="36" t="s">
        <v>231</v>
      </c>
      <c r="D104" s="35" t="s">
        <v>40</v>
      </c>
      <c r="E104" s="37" t="s">
        <v>232</v>
      </c>
      <c r="F104" s="38" t="s">
        <v>106</v>
      </c>
      <c r="G104" s="39">
        <v>116.03</v>
      </c>
      <c r="H104" s="40">
        <v>0</v>
      </c>
      <c r="I104" s="40">
        <f>ROUND(G104*H104,P4)</f>
        <v>0</v>
      </c>
      <c r="J104" s="38" t="s">
        <v>52</v>
      </c>
      <c r="O104" s="41">
        <f>I104*0.21</f>
        <v>0</v>
      </c>
      <c r="P104">
        <v>3</v>
      </c>
    </row>
    <row r="105">
      <c r="A105" s="35" t="s">
        <v>43</v>
      </c>
      <c r="B105" s="42"/>
      <c r="C105" s="43"/>
      <c r="D105" s="43"/>
      <c r="E105" s="37" t="s">
        <v>233</v>
      </c>
      <c r="F105" s="43"/>
      <c r="G105" s="43"/>
      <c r="H105" s="43"/>
      <c r="I105" s="43"/>
      <c r="J105" s="44"/>
    </row>
    <row r="106">
      <c r="A106" s="35" t="s">
        <v>45</v>
      </c>
      <c r="B106" s="42"/>
      <c r="C106" s="43"/>
      <c r="D106" s="43"/>
      <c r="E106" s="45" t="s">
        <v>230</v>
      </c>
      <c r="F106" s="43"/>
      <c r="G106" s="43"/>
      <c r="H106" s="43"/>
      <c r="I106" s="43"/>
      <c r="J106" s="44"/>
    </row>
    <row r="107">
      <c r="A107" s="35" t="s">
        <v>38</v>
      </c>
      <c r="B107" s="35">
        <v>32</v>
      </c>
      <c r="C107" s="36" t="s">
        <v>234</v>
      </c>
      <c r="D107" s="35" t="s">
        <v>40</v>
      </c>
      <c r="E107" s="37" t="s">
        <v>235</v>
      </c>
      <c r="F107" s="38" t="s">
        <v>106</v>
      </c>
      <c r="G107" s="39">
        <v>36</v>
      </c>
      <c r="H107" s="40">
        <v>0</v>
      </c>
      <c r="I107" s="40">
        <f>ROUND(G107*H107,P4)</f>
        <v>0</v>
      </c>
      <c r="J107" s="38" t="s">
        <v>52</v>
      </c>
      <c r="O107" s="41">
        <f>I107*0.21</f>
        <v>0</v>
      </c>
      <c r="P107">
        <v>3</v>
      </c>
    </row>
    <row r="108">
      <c r="A108" s="35" t="s">
        <v>43</v>
      </c>
      <c r="B108" s="42"/>
      <c r="C108" s="43"/>
      <c r="D108" s="43"/>
      <c r="E108" s="37" t="s">
        <v>236</v>
      </c>
      <c r="F108" s="43"/>
      <c r="G108" s="43"/>
      <c r="H108" s="43"/>
      <c r="I108" s="43"/>
      <c r="J108" s="44"/>
    </row>
    <row r="109">
      <c r="A109" s="35" t="s">
        <v>45</v>
      </c>
      <c r="B109" s="42"/>
      <c r="C109" s="43"/>
      <c r="D109" s="43"/>
      <c r="E109" s="45" t="s">
        <v>156</v>
      </c>
      <c r="F109" s="43"/>
      <c r="G109" s="43"/>
      <c r="H109" s="43"/>
      <c r="I109" s="43"/>
      <c r="J109" s="44"/>
    </row>
    <row r="110">
      <c r="A110" s="35" t="s">
        <v>38</v>
      </c>
      <c r="B110" s="35">
        <v>33</v>
      </c>
      <c r="C110" s="36" t="s">
        <v>237</v>
      </c>
      <c r="D110" s="35" t="s">
        <v>40</v>
      </c>
      <c r="E110" s="37" t="s">
        <v>238</v>
      </c>
      <c r="F110" s="38" t="s">
        <v>106</v>
      </c>
      <c r="G110" s="39">
        <v>152.81999999999999</v>
      </c>
      <c r="H110" s="40">
        <v>0</v>
      </c>
      <c r="I110" s="40">
        <f>ROUND(G110*H110,P4)</f>
        <v>0</v>
      </c>
      <c r="J110" s="38" t="s">
        <v>52</v>
      </c>
      <c r="O110" s="41">
        <f>I110*0.21</f>
        <v>0</v>
      </c>
      <c r="P110">
        <v>3</v>
      </c>
    </row>
    <row r="111">
      <c r="A111" s="35" t="s">
        <v>43</v>
      </c>
      <c r="B111" s="42"/>
      <c r="C111" s="43"/>
      <c r="D111" s="43"/>
      <c r="E111" s="37" t="s">
        <v>239</v>
      </c>
      <c r="F111" s="43"/>
      <c r="G111" s="43"/>
      <c r="H111" s="43"/>
      <c r="I111" s="43"/>
      <c r="J111" s="44"/>
    </row>
    <row r="112">
      <c r="A112" s="35" t="s">
        <v>45</v>
      </c>
      <c r="B112" s="42"/>
      <c r="C112" s="43"/>
      <c r="D112" s="43"/>
      <c r="E112" s="45" t="s">
        <v>240</v>
      </c>
      <c r="F112" s="43"/>
      <c r="G112" s="43"/>
      <c r="H112" s="43"/>
      <c r="I112" s="43"/>
      <c r="J112" s="44"/>
    </row>
    <row r="113">
      <c r="A113" s="35" t="s">
        <v>38</v>
      </c>
      <c r="B113" s="35">
        <v>34</v>
      </c>
      <c r="C113" s="36" t="s">
        <v>241</v>
      </c>
      <c r="D113" s="35" t="s">
        <v>40</v>
      </c>
      <c r="E113" s="37" t="s">
        <v>242</v>
      </c>
      <c r="F113" s="38" t="s">
        <v>106</v>
      </c>
      <c r="G113" s="39">
        <v>391</v>
      </c>
      <c r="H113" s="40">
        <v>0</v>
      </c>
      <c r="I113" s="40">
        <f>ROUND(G113*H113,P4)</f>
        <v>0</v>
      </c>
      <c r="J113" s="38" t="s">
        <v>52</v>
      </c>
      <c r="O113" s="41">
        <f>I113*0.21</f>
        <v>0</v>
      </c>
      <c r="P113">
        <v>3</v>
      </c>
    </row>
    <row r="114">
      <c r="A114" s="35" t="s">
        <v>43</v>
      </c>
      <c r="B114" s="42"/>
      <c r="C114" s="43"/>
      <c r="D114" s="43"/>
      <c r="E114" s="49" t="s">
        <v>40</v>
      </c>
      <c r="F114" s="43"/>
      <c r="G114" s="43"/>
      <c r="H114" s="43"/>
      <c r="I114" s="43"/>
      <c r="J114" s="44"/>
    </row>
    <row r="115" ht="45">
      <c r="A115" s="35" t="s">
        <v>45</v>
      </c>
      <c r="B115" s="42"/>
      <c r="C115" s="43"/>
      <c r="D115" s="43"/>
      <c r="E115" s="45" t="s">
        <v>243</v>
      </c>
      <c r="F115" s="43"/>
      <c r="G115" s="43"/>
      <c r="H115" s="43"/>
      <c r="I115" s="43"/>
      <c r="J115" s="44"/>
    </row>
    <row r="116">
      <c r="A116" s="35" t="s">
        <v>38</v>
      </c>
      <c r="B116" s="35">
        <v>35</v>
      </c>
      <c r="C116" s="36" t="s">
        <v>244</v>
      </c>
      <c r="D116" s="35" t="s">
        <v>40</v>
      </c>
      <c r="E116" s="37" t="s">
        <v>245</v>
      </c>
      <c r="F116" s="38" t="s">
        <v>130</v>
      </c>
      <c r="G116" s="39">
        <v>19.550000000000001</v>
      </c>
      <c r="H116" s="40">
        <v>0</v>
      </c>
      <c r="I116" s="40">
        <f>ROUND(G116*H116,P4)</f>
        <v>0</v>
      </c>
      <c r="J116" s="38" t="s">
        <v>52</v>
      </c>
      <c r="O116" s="41">
        <f>I116*0.21</f>
        <v>0</v>
      </c>
      <c r="P116">
        <v>3</v>
      </c>
    </row>
    <row r="117">
      <c r="A117" s="35" t="s">
        <v>43</v>
      </c>
      <c r="B117" s="42"/>
      <c r="C117" s="43"/>
      <c r="D117" s="43"/>
      <c r="E117" s="37" t="s">
        <v>246</v>
      </c>
      <c r="F117" s="43"/>
      <c r="G117" s="43"/>
      <c r="H117" s="43"/>
      <c r="I117" s="43"/>
      <c r="J117" s="44"/>
    </row>
    <row r="118" ht="45">
      <c r="A118" s="35" t="s">
        <v>45</v>
      </c>
      <c r="B118" s="42"/>
      <c r="C118" s="43"/>
      <c r="D118" s="43"/>
      <c r="E118" s="45" t="s">
        <v>247</v>
      </c>
      <c r="F118" s="43"/>
      <c r="G118" s="43"/>
      <c r="H118" s="43"/>
      <c r="I118" s="43"/>
      <c r="J118" s="44"/>
    </row>
    <row r="119">
      <c r="A119" s="35" t="s">
        <v>38</v>
      </c>
      <c r="B119" s="35">
        <v>36</v>
      </c>
      <c r="C119" s="36" t="s">
        <v>248</v>
      </c>
      <c r="D119" s="35" t="s">
        <v>40</v>
      </c>
      <c r="E119" s="37" t="s">
        <v>249</v>
      </c>
      <c r="F119" s="38" t="s">
        <v>106</v>
      </c>
      <c r="G119" s="39">
        <v>278.19999999999999</v>
      </c>
      <c r="H119" s="40">
        <v>0</v>
      </c>
      <c r="I119" s="40">
        <f>ROUND(G119*H119,P4)</f>
        <v>0</v>
      </c>
      <c r="J119" s="38" t="s">
        <v>52</v>
      </c>
      <c r="O119" s="41">
        <f>I119*0.21</f>
        <v>0</v>
      </c>
      <c r="P119">
        <v>3</v>
      </c>
    </row>
    <row r="120">
      <c r="A120" s="35" t="s">
        <v>43</v>
      </c>
      <c r="B120" s="42"/>
      <c r="C120" s="43"/>
      <c r="D120" s="43"/>
      <c r="E120" s="37" t="s">
        <v>250</v>
      </c>
      <c r="F120" s="43"/>
      <c r="G120" s="43"/>
      <c r="H120" s="43"/>
      <c r="I120" s="43"/>
      <c r="J120" s="44"/>
    </row>
    <row r="121">
      <c r="A121" s="35" t="s">
        <v>45</v>
      </c>
      <c r="B121" s="42"/>
      <c r="C121" s="43"/>
      <c r="D121" s="43"/>
      <c r="E121" s="45" t="s">
        <v>251</v>
      </c>
      <c r="F121" s="43"/>
      <c r="G121" s="43"/>
      <c r="H121" s="43"/>
      <c r="I121" s="43"/>
      <c r="J121" s="44"/>
    </row>
    <row r="122">
      <c r="A122" s="29" t="s">
        <v>35</v>
      </c>
      <c r="B122" s="30"/>
      <c r="C122" s="31" t="s">
        <v>252</v>
      </c>
      <c r="D122" s="32"/>
      <c r="E122" s="29" t="s">
        <v>253</v>
      </c>
      <c r="F122" s="32"/>
      <c r="G122" s="32"/>
      <c r="H122" s="32"/>
      <c r="I122" s="33">
        <f>SUMIFS(I123:I128,A123:A128,"P")</f>
        <v>0</v>
      </c>
      <c r="J122" s="34"/>
    </row>
    <row r="123">
      <c r="A123" s="35" t="s">
        <v>38</v>
      </c>
      <c r="B123" s="35">
        <v>37</v>
      </c>
      <c r="C123" s="36" t="s">
        <v>254</v>
      </c>
      <c r="D123" s="35" t="s">
        <v>40</v>
      </c>
      <c r="E123" s="37" t="s">
        <v>255</v>
      </c>
      <c r="F123" s="38" t="s">
        <v>163</v>
      </c>
      <c r="G123" s="39">
        <v>58</v>
      </c>
      <c r="H123" s="40">
        <v>0</v>
      </c>
      <c r="I123" s="40">
        <f>ROUND(G123*H123,P4)</f>
        <v>0</v>
      </c>
      <c r="J123" s="38" t="s">
        <v>52</v>
      </c>
      <c r="O123" s="41">
        <f>I123*0.21</f>
        <v>0</v>
      </c>
      <c r="P123">
        <v>3</v>
      </c>
    </row>
    <row r="124" ht="30">
      <c r="A124" s="35" t="s">
        <v>43</v>
      </c>
      <c r="B124" s="42"/>
      <c r="C124" s="43"/>
      <c r="D124" s="43"/>
      <c r="E124" s="37" t="s">
        <v>256</v>
      </c>
      <c r="F124" s="43"/>
      <c r="G124" s="43"/>
      <c r="H124" s="43"/>
      <c r="I124" s="43"/>
      <c r="J124" s="44"/>
    </row>
    <row r="125">
      <c r="A125" s="35" t="s">
        <v>45</v>
      </c>
      <c r="B125" s="42"/>
      <c r="C125" s="43"/>
      <c r="D125" s="43"/>
      <c r="E125" s="45" t="s">
        <v>257</v>
      </c>
      <c r="F125" s="43"/>
      <c r="G125" s="43"/>
      <c r="H125" s="43"/>
      <c r="I125" s="43"/>
      <c r="J125" s="44"/>
    </row>
    <row r="126">
      <c r="A126" s="35" t="s">
        <v>38</v>
      </c>
      <c r="B126" s="35">
        <v>38</v>
      </c>
      <c r="C126" s="36" t="s">
        <v>258</v>
      </c>
      <c r="D126" s="35" t="s">
        <v>40</v>
      </c>
      <c r="E126" s="37" t="s">
        <v>259</v>
      </c>
      <c r="F126" s="38" t="s">
        <v>68</v>
      </c>
      <c r="G126" s="39">
        <v>1</v>
      </c>
      <c r="H126" s="40">
        <v>0</v>
      </c>
      <c r="I126" s="40">
        <f>ROUND(G126*H126,P4)</f>
        <v>0</v>
      </c>
      <c r="J126" s="38" t="s">
        <v>52</v>
      </c>
      <c r="O126" s="41">
        <f>I126*0.21</f>
        <v>0</v>
      </c>
      <c r="P126">
        <v>3</v>
      </c>
    </row>
    <row r="127">
      <c r="A127" s="35" t="s">
        <v>43</v>
      </c>
      <c r="B127" s="42"/>
      <c r="C127" s="43"/>
      <c r="D127" s="43"/>
      <c r="E127" s="37" t="s">
        <v>260</v>
      </c>
      <c r="F127" s="43"/>
      <c r="G127" s="43"/>
      <c r="H127" s="43"/>
      <c r="I127" s="43"/>
      <c r="J127" s="44"/>
    </row>
    <row r="128">
      <c r="A128" s="35" t="s">
        <v>45</v>
      </c>
      <c r="B128" s="42"/>
      <c r="C128" s="43"/>
      <c r="D128" s="43"/>
      <c r="E128" s="45" t="s">
        <v>46</v>
      </c>
      <c r="F128" s="43"/>
      <c r="G128" s="43"/>
      <c r="H128" s="43"/>
      <c r="I128" s="43"/>
      <c r="J128" s="44"/>
    </row>
    <row r="129">
      <c r="A129" s="29" t="s">
        <v>35</v>
      </c>
      <c r="B129" s="30"/>
      <c r="C129" s="31" t="s">
        <v>261</v>
      </c>
      <c r="D129" s="32"/>
      <c r="E129" s="29" t="s">
        <v>262</v>
      </c>
      <c r="F129" s="32"/>
      <c r="G129" s="32"/>
      <c r="H129" s="32"/>
      <c r="I129" s="33">
        <f>SUMIFS(I130:I153,A130:A153,"P")</f>
        <v>0</v>
      </c>
      <c r="J129" s="34"/>
    </row>
    <row r="130">
      <c r="A130" s="35" t="s">
        <v>38</v>
      </c>
      <c r="B130" s="35">
        <v>39</v>
      </c>
      <c r="C130" s="36" t="s">
        <v>263</v>
      </c>
      <c r="D130" s="35" t="s">
        <v>40</v>
      </c>
      <c r="E130" s="37" t="s">
        <v>264</v>
      </c>
      <c r="F130" s="38" t="s">
        <v>163</v>
      </c>
      <c r="G130" s="39">
        <v>40</v>
      </c>
      <c r="H130" s="40">
        <v>0</v>
      </c>
      <c r="I130" s="40">
        <f>ROUND(G130*H130,P4)</f>
        <v>0</v>
      </c>
      <c r="J130" s="38" t="s">
        <v>52</v>
      </c>
      <c r="O130" s="41">
        <f>I130*0.21</f>
        <v>0</v>
      </c>
      <c r="P130">
        <v>3</v>
      </c>
    </row>
    <row r="131" ht="75">
      <c r="A131" s="35" t="s">
        <v>43</v>
      </c>
      <c r="B131" s="42"/>
      <c r="C131" s="43"/>
      <c r="D131" s="43"/>
      <c r="E131" s="37" t="s">
        <v>265</v>
      </c>
      <c r="F131" s="43"/>
      <c r="G131" s="43"/>
      <c r="H131" s="43"/>
      <c r="I131" s="43"/>
      <c r="J131" s="44"/>
    </row>
    <row r="132">
      <c r="A132" s="35" t="s">
        <v>45</v>
      </c>
      <c r="B132" s="42"/>
      <c r="C132" s="43"/>
      <c r="D132" s="43"/>
      <c r="E132" s="45" t="s">
        <v>266</v>
      </c>
      <c r="F132" s="43"/>
      <c r="G132" s="43"/>
      <c r="H132" s="43"/>
      <c r="I132" s="43"/>
      <c r="J132" s="44"/>
    </row>
    <row r="133">
      <c r="A133" s="35" t="s">
        <v>38</v>
      </c>
      <c r="B133" s="35">
        <v>40</v>
      </c>
      <c r="C133" s="36" t="s">
        <v>267</v>
      </c>
      <c r="D133" s="35" t="s">
        <v>40</v>
      </c>
      <c r="E133" s="37" t="s">
        <v>268</v>
      </c>
      <c r="F133" s="38" t="s">
        <v>163</v>
      </c>
      <c r="G133" s="39">
        <v>54</v>
      </c>
      <c r="H133" s="40">
        <v>0</v>
      </c>
      <c r="I133" s="40">
        <f>ROUND(G133*H133,P4)</f>
        <v>0</v>
      </c>
      <c r="J133" s="38" t="s">
        <v>52</v>
      </c>
      <c r="O133" s="41">
        <f>I133*0.21</f>
        <v>0</v>
      </c>
      <c r="P133">
        <v>3</v>
      </c>
    </row>
    <row r="134">
      <c r="A134" s="35" t="s">
        <v>43</v>
      </c>
      <c r="B134" s="42"/>
      <c r="C134" s="43"/>
      <c r="D134" s="43"/>
      <c r="E134" s="37" t="s">
        <v>269</v>
      </c>
      <c r="F134" s="43"/>
      <c r="G134" s="43"/>
      <c r="H134" s="43"/>
      <c r="I134" s="43"/>
      <c r="J134" s="44"/>
    </row>
    <row r="135">
      <c r="A135" s="35" t="s">
        <v>45</v>
      </c>
      <c r="B135" s="42"/>
      <c r="C135" s="43"/>
      <c r="D135" s="43"/>
      <c r="E135" s="45" t="s">
        <v>270</v>
      </c>
      <c r="F135" s="43"/>
      <c r="G135" s="43"/>
      <c r="H135" s="43"/>
      <c r="I135" s="43"/>
      <c r="J135" s="44"/>
    </row>
    <row r="136">
      <c r="A136" s="35" t="s">
        <v>38</v>
      </c>
      <c r="B136" s="35">
        <v>41</v>
      </c>
      <c r="C136" s="36" t="s">
        <v>271</v>
      </c>
      <c r="D136" s="35" t="s">
        <v>40</v>
      </c>
      <c r="E136" s="37" t="s">
        <v>272</v>
      </c>
      <c r="F136" s="38" t="s">
        <v>163</v>
      </c>
      <c r="G136" s="39">
        <v>26.399999999999999</v>
      </c>
      <c r="H136" s="40">
        <v>0</v>
      </c>
      <c r="I136" s="40">
        <f>ROUND(G136*H136,P4)</f>
        <v>0</v>
      </c>
      <c r="J136" s="38" t="s">
        <v>52</v>
      </c>
      <c r="O136" s="41">
        <f>I136*0.21</f>
        <v>0</v>
      </c>
      <c r="P136">
        <v>3</v>
      </c>
    </row>
    <row r="137">
      <c r="A137" s="35" t="s">
        <v>43</v>
      </c>
      <c r="B137" s="42"/>
      <c r="C137" s="43"/>
      <c r="D137" s="43"/>
      <c r="E137" s="37" t="s">
        <v>273</v>
      </c>
      <c r="F137" s="43"/>
      <c r="G137" s="43"/>
      <c r="H137" s="43"/>
      <c r="I137" s="43"/>
      <c r="J137" s="44"/>
    </row>
    <row r="138" ht="45">
      <c r="A138" s="35" t="s">
        <v>45</v>
      </c>
      <c r="B138" s="42"/>
      <c r="C138" s="43"/>
      <c r="D138" s="43"/>
      <c r="E138" s="45" t="s">
        <v>274</v>
      </c>
      <c r="F138" s="43"/>
      <c r="G138" s="43"/>
      <c r="H138" s="43"/>
      <c r="I138" s="43"/>
      <c r="J138" s="44"/>
    </row>
    <row r="139" ht="30">
      <c r="A139" s="35" t="s">
        <v>38</v>
      </c>
      <c r="B139" s="35">
        <v>42</v>
      </c>
      <c r="C139" s="36" t="s">
        <v>275</v>
      </c>
      <c r="D139" s="35" t="s">
        <v>40</v>
      </c>
      <c r="E139" s="37" t="s">
        <v>276</v>
      </c>
      <c r="F139" s="38" t="s">
        <v>163</v>
      </c>
      <c r="G139" s="39">
        <v>54</v>
      </c>
      <c r="H139" s="40">
        <v>0</v>
      </c>
      <c r="I139" s="40">
        <f>ROUND(G139*H139,P4)</f>
        <v>0</v>
      </c>
      <c r="J139" s="35"/>
      <c r="O139" s="41">
        <f>I139*0.21</f>
        <v>0</v>
      </c>
      <c r="P139">
        <v>3</v>
      </c>
    </row>
    <row r="140" ht="45">
      <c r="A140" s="35" t="s">
        <v>43</v>
      </c>
      <c r="B140" s="42"/>
      <c r="C140" s="43"/>
      <c r="D140" s="43"/>
      <c r="E140" s="37" t="s">
        <v>277</v>
      </c>
      <c r="F140" s="43"/>
      <c r="G140" s="43"/>
      <c r="H140" s="43"/>
      <c r="I140" s="43"/>
      <c r="J140" s="44"/>
    </row>
    <row r="141">
      <c r="A141" s="35" t="s">
        <v>45</v>
      </c>
      <c r="B141" s="42"/>
      <c r="C141" s="43"/>
      <c r="D141" s="43"/>
      <c r="E141" s="45" t="s">
        <v>270</v>
      </c>
      <c r="F141" s="43"/>
      <c r="G141" s="43"/>
      <c r="H141" s="43"/>
      <c r="I141" s="43"/>
      <c r="J141" s="44"/>
    </row>
    <row r="142">
      <c r="A142" s="35" t="s">
        <v>38</v>
      </c>
      <c r="B142" s="35">
        <v>43</v>
      </c>
      <c r="C142" s="36" t="s">
        <v>278</v>
      </c>
      <c r="D142" s="35" t="s">
        <v>40</v>
      </c>
      <c r="E142" s="37" t="s">
        <v>279</v>
      </c>
      <c r="F142" s="38" t="s">
        <v>163</v>
      </c>
      <c r="G142" s="39">
        <v>54</v>
      </c>
      <c r="H142" s="40">
        <v>0</v>
      </c>
      <c r="I142" s="40">
        <f>ROUND(G142*H142,P4)</f>
        <v>0</v>
      </c>
      <c r="J142" s="38" t="s">
        <v>52</v>
      </c>
      <c r="O142" s="41">
        <f>I142*0.21</f>
        <v>0</v>
      </c>
      <c r="P142">
        <v>3</v>
      </c>
    </row>
    <row r="143">
      <c r="A143" s="35" t="s">
        <v>43</v>
      </c>
      <c r="B143" s="42"/>
      <c r="C143" s="43"/>
      <c r="D143" s="43"/>
      <c r="E143" s="37" t="s">
        <v>280</v>
      </c>
      <c r="F143" s="43"/>
      <c r="G143" s="43"/>
      <c r="H143" s="43"/>
      <c r="I143" s="43"/>
      <c r="J143" s="44"/>
    </row>
    <row r="144">
      <c r="A144" s="35" t="s">
        <v>45</v>
      </c>
      <c r="B144" s="42"/>
      <c r="C144" s="43"/>
      <c r="D144" s="43"/>
      <c r="E144" s="45" t="s">
        <v>270</v>
      </c>
      <c r="F144" s="43"/>
      <c r="G144" s="43"/>
      <c r="H144" s="43"/>
      <c r="I144" s="43"/>
      <c r="J144" s="44"/>
    </row>
    <row r="145" ht="30">
      <c r="A145" s="35" t="s">
        <v>38</v>
      </c>
      <c r="B145" s="35">
        <v>44</v>
      </c>
      <c r="C145" s="36" t="s">
        <v>281</v>
      </c>
      <c r="D145" s="35" t="s">
        <v>40</v>
      </c>
      <c r="E145" s="37" t="s">
        <v>282</v>
      </c>
      <c r="F145" s="38" t="s">
        <v>163</v>
      </c>
      <c r="G145" s="39">
        <v>2.8999999999999999</v>
      </c>
      <c r="H145" s="40">
        <v>0</v>
      </c>
      <c r="I145" s="40">
        <f>ROUND(G145*H145,P4)</f>
        <v>0</v>
      </c>
      <c r="J145" s="38" t="s">
        <v>52</v>
      </c>
      <c r="O145" s="41">
        <f>I145*0.21</f>
        <v>0</v>
      </c>
      <c r="P145">
        <v>3</v>
      </c>
    </row>
    <row r="146">
      <c r="A146" s="35" t="s">
        <v>43</v>
      </c>
      <c r="B146" s="42"/>
      <c r="C146" s="43"/>
      <c r="D146" s="43"/>
      <c r="E146" s="49" t="s">
        <v>40</v>
      </c>
      <c r="F146" s="43"/>
      <c r="G146" s="43"/>
      <c r="H146" s="43"/>
      <c r="I146" s="43"/>
      <c r="J146" s="44"/>
    </row>
    <row r="147">
      <c r="A147" s="35" t="s">
        <v>45</v>
      </c>
      <c r="B147" s="42"/>
      <c r="C147" s="43"/>
      <c r="D147" s="43"/>
      <c r="E147" s="45" t="s">
        <v>283</v>
      </c>
      <c r="F147" s="43"/>
      <c r="G147" s="43"/>
      <c r="H147" s="43"/>
      <c r="I147" s="43"/>
      <c r="J147" s="44"/>
    </row>
    <row r="148">
      <c r="A148" s="35" t="s">
        <v>38</v>
      </c>
      <c r="B148" s="35">
        <v>45</v>
      </c>
      <c r="C148" s="36" t="s">
        <v>284</v>
      </c>
      <c r="D148" s="35" t="s">
        <v>40</v>
      </c>
      <c r="E148" s="37" t="s">
        <v>285</v>
      </c>
      <c r="F148" s="38" t="s">
        <v>68</v>
      </c>
      <c r="G148" s="39">
        <v>4</v>
      </c>
      <c r="H148" s="40">
        <v>0</v>
      </c>
      <c r="I148" s="40">
        <f>ROUND(G148*H148,P4)</f>
        <v>0</v>
      </c>
      <c r="J148" s="38" t="s">
        <v>52</v>
      </c>
      <c r="O148" s="41">
        <f>I148*0.21</f>
        <v>0</v>
      </c>
      <c r="P148">
        <v>3</v>
      </c>
    </row>
    <row r="149" ht="30">
      <c r="A149" s="35" t="s">
        <v>43</v>
      </c>
      <c r="B149" s="42"/>
      <c r="C149" s="43"/>
      <c r="D149" s="43"/>
      <c r="E149" s="37" t="s">
        <v>286</v>
      </c>
      <c r="F149" s="43"/>
      <c r="G149" s="43"/>
      <c r="H149" s="43"/>
      <c r="I149" s="43"/>
      <c r="J149" s="44"/>
    </row>
    <row r="150">
      <c r="A150" s="35" t="s">
        <v>45</v>
      </c>
      <c r="B150" s="42"/>
      <c r="C150" s="43"/>
      <c r="D150" s="43"/>
      <c r="E150" s="45" t="s">
        <v>160</v>
      </c>
      <c r="F150" s="43"/>
      <c r="G150" s="43"/>
      <c r="H150" s="43"/>
      <c r="I150" s="43"/>
      <c r="J150" s="44"/>
    </row>
    <row r="151">
      <c r="A151" s="35" t="s">
        <v>38</v>
      </c>
      <c r="B151" s="35">
        <v>46</v>
      </c>
      <c r="C151" s="36" t="s">
        <v>287</v>
      </c>
      <c r="D151" s="35" t="s">
        <v>40</v>
      </c>
      <c r="E151" s="37" t="s">
        <v>288</v>
      </c>
      <c r="F151" s="38" t="s">
        <v>130</v>
      </c>
      <c r="G151" s="39">
        <v>78.344999999999999</v>
      </c>
      <c r="H151" s="40">
        <v>0</v>
      </c>
      <c r="I151" s="40">
        <f>ROUND(G151*H151,P4)</f>
        <v>0</v>
      </c>
      <c r="J151" s="38" t="s">
        <v>52</v>
      </c>
      <c r="O151" s="41">
        <f>I151*0.21</f>
        <v>0</v>
      </c>
      <c r="P151">
        <v>3</v>
      </c>
    </row>
    <row r="152" ht="30">
      <c r="A152" s="35" t="s">
        <v>43</v>
      </c>
      <c r="B152" s="42"/>
      <c r="C152" s="43"/>
      <c r="D152" s="43"/>
      <c r="E152" s="37" t="s">
        <v>289</v>
      </c>
      <c r="F152" s="43"/>
      <c r="G152" s="43"/>
      <c r="H152" s="43"/>
      <c r="I152" s="43"/>
      <c r="J152" s="44"/>
    </row>
    <row r="153">
      <c r="A153" s="35" t="s">
        <v>45</v>
      </c>
      <c r="B153" s="46"/>
      <c r="C153" s="47"/>
      <c r="D153" s="47"/>
      <c r="E153" s="45" t="s">
        <v>290</v>
      </c>
      <c r="F153" s="47"/>
      <c r="G153" s="47"/>
      <c r="H153" s="47"/>
      <c r="I153" s="47"/>
      <c r="J153" s="48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Tereza Dávidová</dc:creator>
  <cp:lastModifiedBy>Tereza Dávidová</cp:lastModifiedBy>
  <dcterms:created xsi:type="dcterms:W3CDTF">2024-04-22T07:58:17Z</dcterms:created>
  <dcterms:modified xsi:type="dcterms:W3CDTF">2024-04-22T07:58:18Z</dcterms:modified>
</cp:coreProperties>
</file>