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1775 Olešná - Ch..." sheetId="2" r:id="rId2"/>
    <sheet name="02-VRN - III-1775 Olešná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III-1775 Olešná - Ch...'!$C$120:$K$185</definedName>
    <definedName name="_xlnm.Print_Area" localSheetId="1">'01 - III-1775 Olešná - Ch...'!$C$4:$J$76,'01 - III-1775 Olešná - Ch...'!$C$82:$J$102,'01 - III-1775 Olešná - Ch...'!$C$108:$J$185</definedName>
    <definedName name="_xlnm.Print_Titles" localSheetId="1">'01 - III-1775 Olešná - Ch...'!$120:$120</definedName>
    <definedName name="_xlnm._FilterDatabase" localSheetId="2" hidden="1">'02-VRN - III-1775 Olešná ...'!$C$120:$K$136</definedName>
    <definedName name="_xlnm.Print_Area" localSheetId="2">'02-VRN - III-1775 Olešná ...'!$C$4:$J$76,'02-VRN - III-1775 Olešná ...'!$C$82:$J$102,'02-VRN - III-1775 Olešná ...'!$C$108:$J$136</definedName>
    <definedName name="_xlnm.Print_Titles" localSheetId="2">'02-VRN - III-1775 Olešná 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115"/>
  <c r="E7"/>
  <c r="E85"/>
  <c i="2" r="J37"/>
  <c r="J36"/>
  <c i="1" r="AY95"/>
  <c i="2" r="J35"/>
  <c i="1" r="AX95"/>
  <c i="2" r="BI182"/>
  <c r="BH182"/>
  <c r="BG182"/>
  <c r="BF182"/>
  <c r="T182"/>
  <c r="T181"/>
  <c r="R182"/>
  <c r="R181"/>
  <c r="P182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T123"/>
  <c r="R133"/>
  <c r="R123"/>
  <c r="P133"/>
  <c r="P123"/>
  <c r="BI128"/>
  <c r="BH128"/>
  <c r="BG128"/>
  <c r="BF128"/>
  <c r="T128"/>
  <c r="R128"/>
  <c r="P128"/>
  <c r="BI124"/>
  <c r="BH124"/>
  <c r="BG124"/>
  <c r="BF124"/>
  <c r="T124"/>
  <c r="R124"/>
  <c r="P124"/>
  <c r="F117"/>
  <c r="F115"/>
  <c r="E113"/>
  <c r="F91"/>
  <c r="F89"/>
  <c r="E87"/>
  <c r="J24"/>
  <c r="E24"/>
  <c r="J92"/>
  <c r="J23"/>
  <c r="J21"/>
  <c r="E21"/>
  <c r="J117"/>
  <c r="J20"/>
  <c r="J18"/>
  <c r="E18"/>
  <c r="F118"/>
  <c r="J17"/>
  <c r="J12"/>
  <c r="J115"/>
  <c r="E7"/>
  <c r="E85"/>
  <c i="1" r="L90"/>
  <c r="AM90"/>
  <c r="AM89"/>
  <c r="L89"/>
  <c r="AM87"/>
  <c r="L87"/>
  <c r="L85"/>
  <c r="L84"/>
  <c i="2" r="BK146"/>
  <c r="BK177"/>
  <c r="J168"/>
  <c r="BK138"/>
  <c r="BK182"/>
  <c r="J164"/>
  <c r="J146"/>
  <c r="J160"/>
  <c r="BK133"/>
  <c i="1" r="AS94"/>
  <c i="3" r="BK132"/>
  <c i="2" r="J182"/>
  <c r="J138"/>
  <c r="J173"/>
  <c r="BK164"/>
  <c r="J133"/>
  <c r="BK173"/>
  <c r="J150"/>
  <c r="BK124"/>
  <c r="BK142"/>
  <c i="3" r="J129"/>
  <c r="J132"/>
  <c r="J135"/>
  <c r="BK135"/>
  <c i="2" r="BK150"/>
  <c r="BK128"/>
  <c r="BK168"/>
  <c r="BK160"/>
  <c r="J124"/>
  <c r="J177"/>
  <c r="J154"/>
  <c r="J142"/>
  <c r="BK154"/>
  <c r="J128"/>
  <c i="3" r="BK124"/>
  <c r="J124"/>
  <c r="BK129"/>
  <c i="2" l="1" r="BK137"/>
  <c r="J137"/>
  <c r="J99"/>
  <c r="P137"/>
  <c r="P122"/>
  <c r="P121"/>
  <c i="1" r="AU95"/>
  <c i="2" r="T137"/>
  <c r="T122"/>
  <c r="T121"/>
  <c r="BK159"/>
  <c r="J159"/>
  <c r="J100"/>
  <c r="P159"/>
  <c r="R159"/>
  <c r="R137"/>
  <c r="R122"/>
  <c r="R121"/>
  <c r="T159"/>
  <c r="BK123"/>
  <c r="J123"/>
  <c r="J98"/>
  <c r="BK181"/>
  <c r="J181"/>
  <c r="J101"/>
  <c i="3" r="BK128"/>
  <c r="J128"/>
  <c r="J99"/>
  <c r="BK123"/>
  <c r="J123"/>
  <c r="J98"/>
  <c r="BK131"/>
  <c r="J131"/>
  <c r="J100"/>
  <c r="BK134"/>
  <c r="J134"/>
  <c r="J101"/>
  <c r="J91"/>
  <c r="E111"/>
  <c r="BE124"/>
  <c i="2" r="BK122"/>
  <c r="J122"/>
  <c r="J97"/>
  <c i="3" r="F118"/>
  <c r="BE135"/>
  <c r="J89"/>
  <c r="J92"/>
  <c r="BE129"/>
  <c r="BE132"/>
  <c i="2" r="J118"/>
  <c r="BE124"/>
  <c r="BE150"/>
  <c r="BE164"/>
  <c r="F92"/>
  <c r="E111"/>
  <c r="BE128"/>
  <c r="BE133"/>
  <c r="BE160"/>
  <c r="BE168"/>
  <c r="BE173"/>
  <c r="J89"/>
  <c r="J91"/>
  <c r="BE138"/>
  <c r="BE146"/>
  <c r="BE154"/>
  <c r="BE142"/>
  <c r="BE177"/>
  <c r="BE182"/>
  <c r="F36"/>
  <c i="1" r="BC95"/>
  <c i="3" r="F36"/>
  <c i="1" r="BC96"/>
  <c i="3" r="F34"/>
  <c i="1" r="BA96"/>
  <c i="2" r="F34"/>
  <c i="1" r="BA95"/>
  <c i="2" r="F37"/>
  <c i="1" r="BD95"/>
  <c i="2" r="J34"/>
  <c i="1" r="AW95"/>
  <c i="3" r="F35"/>
  <c i="1" r="BB96"/>
  <c i="3" r="F37"/>
  <c i="1" r="BD96"/>
  <c i="2" r="F35"/>
  <c i="1" r="BB95"/>
  <c i="3" r="J34"/>
  <c i="1" r="AW96"/>
  <c r="AU94"/>
  <c i="3" l="1" r="BK122"/>
  <c r="J122"/>
  <c r="J97"/>
  <c i="2" r="BK121"/>
  <c r="J121"/>
  <c r="J96"/>
  <c r="F33"/>
  <c i="1" r="AZ95"/>
  <c i="3" r="F33"/>
  <c i="1" r="AZ96"/>
  <c i="2" r="J33"/>
  <c i="1" r="AV95"/>
  <c r="AT95"/>
  <c r="BA94"/>
  <c r="AW94"/>
  <c r="AK30"/>
  <c r="BC94"/>
  <c r="AY94"/>
  <c r="BD94"/>
  <c r="W33"/>
  <c i="3" r="J33"/>
  <c i="1" r="AV96"/>
  <c r="AT96"/>
  <c r="BB94"/>
  <c r="W31"/>
  <c i="3" l="1" r="BK121"/>
  <c r="J121"/>
  <c r="J96"/>
  <c i="1" r="W32"/>
  <c r="W30"/>
  <c r="AX94"/>
  <c r="AZ94"/>
  <c r="AV94"/>
  <c r="AK29"/>
  <c i="2" r="J30"/>
  <c i="1" r="AG95"/>
  <c i="2" l="1" r="J39"/>
  <c i="1" r="AN95"/>
  <c i="3" r="J30"/>
  <c i="1" r="AG96"/>
  <c r="AT94"/>
  <c r="W29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<sst xmlns="http://schemas.openxmlformats.org/spreadsheetml/2006/main">
  <si>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</si>
  <si>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</si>
  <si>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</si>
  <si>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</si>
  <si>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</si>
  <si>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{dfc32e44-0d2b-4181-bba8-e6355a5d8529}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</si>
  <si>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</si>
  <si>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</si>
  <si>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</si>
  <si>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</si>
  <si>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</si>
  <si>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</si>
  <si>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</si>
  <si>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</si>
  <si>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</si>
  <si>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</si>
  <si>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</si>
  <si>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III/1775 Olešná - Chválenice, celoplošná oprava</t>
  </si>
  <si>
    <t>KSO:</t>
  </si>
  <si>
    <t>CC-CZ:</t>
  </si>
  <si>
    <t>Místo:</t>
  </si>
  <si>
    <t>Olešná</t>
  </si>
  <si>
    <t>Datum:</t>
  </si>
  <si>
    <t>15. 9. 2025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</si>
  <si>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</si>
  <si>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</si>
  <si>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</si>
  <si>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</si>
  <si>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</si>
  <si>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</si>
  <si>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</si>
  <si>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</si>
  <si>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</si>
  <si>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</si>
  <si>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</si>
  <si>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</si>
  <si>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</si>
  <si>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</si>
  <si>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</si>
  <si>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</si>
  <si>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</si>
  <si>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</si>
  <si>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</si>
  <si>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</si>
  <si>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</si>
  <si>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</si>
  <si>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</si>
  <si>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</si>
  <si>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</si>
  <si>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</si>
  <si>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</si>
  <si>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</si>
  <si>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</si>
  <si>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</si>
  <si>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</si>
  <si>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</si>
  <si>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</si>
  <si>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</si>
  <si>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</si>
  <si>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</si>
  <si>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</si>
  <si>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</si>
  <si>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</si>
  <si>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</si>
  <si>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</si>
  <si>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</si>
  <si>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</si>
  <si>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</si>
  <si>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</si>
  <si>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</si>
  <si>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</si>
  <si>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</si>
  <si>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</si>
  <si>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</si>
  <si>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</si>
  <si>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</si>
  <si>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</si>
  <si>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</si>
  <si>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</si>
  <si>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</si>
  <si>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</si>
  <si>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</si>
  <si>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</si>
  <si>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{e7730d33-3df7-436f-b013-eb4ba0a85fad}</t>
  </si>
  <si>
    <t>2</t>
  </si>
  <si>
    <t>02-VRN</t>
  </si>
  <si>
    <t>{78986800-e22b-4483-888f-4698f0cb2716}</t>
  </si>
  <si>
    <t>KRYCÍ LIST SOUPISU PRACÍ</t>
  </si>
  <si>
    <t>Objekt:</t>
  </si>
  <si>
    <t>01 - III/1775 Olešná - Chválenice, celoplošná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</si>
  <si>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</si>
  <si>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</si>
  <si>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</si>
  <si>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</si>
  <si>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</si>
  <si>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</si>
  <si>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</si>
  <si>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</si>
  <si>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</si>
  <si>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</si>
  <si>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</si>
  <si>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</si>
  <si>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</si>
  <si>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</si>
  <si>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</si>
  <si>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</si>
  <si>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</si>
  <si>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</si>
  <si>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</si>
  <si>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</si>
  <si>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</si>
  <si>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</si>
  <si>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</si>
  <si>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</si>
  <si>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</si>
  <si>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</si>
  <si>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</si>
  <si>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</si>
  <si>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111301111-R</t>
  </si>
  <si>
    <t>Sejmutí drnu tl do 100 mm s přemístěním do 50 m nebo naložením na dopravní prostředek HS, včetně odvozu dle možností zhotovitele a případného poplatku za skládku</t>
  </si>
  <si>
    <t>m2</t>
  </si>
  <si>
    <t>4</t>
  </si>
  <si>
    <t>-2003660088</t>
  </si>
  <si>
    <t>PP</t>
  </si>
  <si>
    <t>Sejmutí drnu tl. do 100 mm, v jakékoliv ploše HS, včetně odvozu dle možností zhotovitele a případného poplatku za skládku</t>
  </si>
  <si>
    <t>VV</t>
  </si>
  <si>
    <t>4*20"uvažována výměra 20 M2 na 1 HS</t>
  </si>
  <si>
    <t>Součet</t>
  </si>
  <si>
    <t>113154513</t>
  </si>
  <si>
    <t>Frézování živičného krytu tl 50 mm pruh š do 0,5 m, plynulé napojení na stávající povrch</t>
  </si>
  <si>
    <t>KUS</t>
  </si>
  <si>
    <t>-1818206760</t>
  </si>
  <si>
    <t>Frézování živičného podkladu nebo krytu s naložením hmot na dopravní prostředek plochy do 500 m2 pruhu šířky do 0,5 m, tloušťky vrstvy 50 mm, plynulé napojení na stávající povrch</t>
  </si>
  <si>
    <t>1"KÚ</t>
  </si>
  <si>
    <t>2"ZÚ silnice III/1774</t>
  </si>
  <si>
    <t>3</t>
  </si>
  <si>
    <t>181951112</t>
  </si>
  <si>
    <t>Úprava pláně v hornině třídy těžitelnosti I skupiny 1 až 3 se zhutněním strojně</t>
  </si>
  <si>
    <t>25840769</t>
  </si>
  <si>
    <t>Úprava pláně vyrovnáním výškových rozdílů strojně v hornině třídy těžitelnosti I, skupiny 1 až 3 se zhutněním</t>
  </si>
  <si>
    <t>4*20"HS</t>
  </si>
  <si>
    <t>5</t>
  </si>
  <si>
    <t>Komunikace pozemní</t>
  </si>
  <si>
    <t>564950413</t>
  </si>
  <si>
    <t>Podklad z asfaltového recyklátu plochy do 100 m2 tl 150 mm</t>
  </si>
  <si>
    <t>-1257360324</t>
  </si>
  <si>
    <t>Podklad nebo podsyp z asfaltového recyklátu s rozprostřením a zhutněním plochy jednotlivě do 100 m2, po zhutnění tl. 150 mm</t>
  </si>
  <si>
    <t>569931132</t>
  </si>
  <si>
    <t>Zpevnění krajnic asfaltovým recyklátem tl 100 mm</t>
  </si>
  <si>
    <t>-210167273</t>
  </si>
  <si>
    <t>Zpevnění krajnic nebo komunikací pro pěší s rozprostřením a zhutněním, po zhutnění asfaltovým recyklátem tl. 100 mm</t>
  </si>
  <si>
    <t>1490*2*0,5</t>
  </si>
  <si>
    <t>6</t>
  </si>
  <si>
    <t>572141112</t>
  </si>
  <si>
    <t>Vyrovnání povrchu dosavadních krytů asfaltovým betonem ACO tl přes 40 do 60 mm</t>
  </si>
  <si>
    <t>311101802</t>
  </si>
  <si>
    <t>Vyrovnání povrchu dosavadních krytů s rozprostřením hmot a zhutněním asfaltovým betonem ACO tl. přes 40 do 60 mm</t>
  </si>
  <si>
    <t>1490*4,6+240</t>
  </si>
  <si>
    <t>7</t>
  </si>
  <si>
    <t>573231106</t>
  </si>
  <si>
    <t>Postřik živičný spojovací ze silniční emulze v množství 0,30 kg/m2</t>
  </si>
  <si>
    <t>1829578191</t>
  </si>
  <si>
    <t>Postřik spojovací PS bez posypu kamenivem ze silniční emulze, v množství 0,30 kg/m2</t>
  </si>
  <si>
    <t>(7094*2)+(7,5*4*1)</t>
  </si>
  <si>
    <t>8</t>
  </si>
  <si>
    <t>577144121</t>
  </si>
  <si>
    <t>Asfaltový beton vrstva obrusná ACO 11+ tř. I tl 50 mm š přes 3 m z nemodifikovaného asfaltu</t>
  </si>
  <si>
    <t>12801991</t>
  </si>
  <si>
    <t>Asfaltový beton vrstva obrusná ACO 11 z nemodifikovaného asfaltu s rozprostřením a se zhutněním ACO 11+ v pruhu šířky přes 3 m, po zhutnění tl. 50 mm</t>
  </si>
  <si>
    <t>4*7,5*1"napojení v HS</t>
  </si>
  <si>
    <t>9</t>
  </si>
  <si>
    <t>Ostatní konstrukce a práce, bourání</t>
  </si>
  <si>
    <t>915111112</t>
  </si>
  <si>
    <t>Vodorovné dopravní značení dělící čáry souvislé š 125 mm retroreflexní bílá barva</t>
  </si>
  <si>
    <t>m</t>
  </si>
  <si>
    <t>-910489313</t>
  </si>
  <si>
    <t>Vodorovné dopravní značení stříkané barvou dělící čára šířky 125 mm souvislá bílá retroreflexní</t>
  </si>
  <si>
    <t>1490*2</t>
  </si>
  <si>
    <t>10</t>
  </si>
  <si>
    <t>915611111</t>
  </si>
  <si>
    <t>Předznačení vodorovného liniového značení</t>
  </si>
  <si>
    <t>-406730359</t>
  </si>
  <si>
    <t>Předznačení pro vodorovné značení stříkané barvou nebo prováděné z nátěrových hmot liniové dělicí čáry, vodicí proužky</t>
  </si>
  <si>
    <t>11</t>
  </si>
  <si>
    <t>919732211</t>
  </si>
  <si>
    <t>Styčná spára napojení nového živičného povrchu na stávající za tepla š 15 mm hl 25 mm s prořezáním</t>
  </si>
  <si>
    <t>-587480853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</si>
  <si>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</si>
  <si>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4,6"KÚ</t>
  </si>
  <si>
    <t>5+5"ZÚ 2x napojení na silnici III/1774</t>
  </si>
  <si>
    <t>938909311-R</t>
  </si>
  <si>
    <t>Čištění vozovek metením strojně podkladu nebo krytu betonového nebo živičného, včetně odvozu dle možností zhotovitele a případného poplatku za skládku</t>
  </si>
  <si>
    <t>-1110904272</t>
  </si>
  <si>
    <t>Čištění vozovek metením bláta, prachu nebo hlinitého nánosu s odklizením na hromady na vzdálenost do 20 m nebo naložením na dopravní prostředek strojně povrchu podkladu nebo krytu betonového nebo živičného, včetně odvozu dle možností zhotovitele a případného poplatku za skládku</t>
  </si>
  <si>
    <t>13</t>
  </si>
  <si>
    <t>938909611-R</t>
  </si>
  <si>
    <t>Odstranění nánosu na krajnicích tl do 100 mm, včetně odvozu dle možností zhotovitele a případného poplatku za skládku</t>
  </si>
  <si>
    <t>1296319071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</si>
  <si>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mm, včetně odvozu dle možností zhotovitele a případného poplatku za skládku</t>
  </si>
  <si>
    <t>998</t>
  </si>
  <si>
    <t>Přesun hmot</t>
  </si>
  <si>
    <t>14</t>
  </si>
  <si>
    <t>998225111</t>
  </si>
  <si>
    <t>Přesun hmot pro pozemní komunikace s krytem z kamene, monolitickým betonovým nebo živičným</t>
  </si>
  <si>
    <t>t</t>
  </si>
  <si>
    <t>1914864352</t>
  </si>
  <si>
    <t>Přesun hmot pro komunikace s krytem z kameniva, monolitickým betonovým nebo živičným dopravní vzdálenost do 200 m jakékoliv délky objektu</t>
  </si>
  <si>
    <t>347,76</t>
  </si>
  <si>
    <t>02-VRN - III/1775 Olešná - Chválenice, celoplošná oprava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</si>
  <si>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</si>
  <si>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</si>
  <si>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</si>
  <si>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</si>
  <si>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</si>
  <si>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</si>
  <si>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</si>
  <si>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</si>
  <si>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</si>
  <si>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</si>
  <si>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</si>
  <si>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</si>
  <si>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</si>
  <si>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-1419299682</t>
  </si>
  <si>
    <t>1"geodetické zaměření plochy obrusné vrstvy</t>
  </si>
  <si>
    <t>VRN3</t>
  </si>
  <si>
    <t>Zařízení staveniště</t>
  </si>
  <si>
    <t>030001000</t>
  </si>
  <si>
    <t>1356629471</t>
  </si>
  <si>
    <t>VRN4</t>
  </si>
  <si>
    <t>Inženýrská činnost</t>
  </si>
  <si>
    <t>043002000</t>
  </si>
  <si>
    <t>Zkoušky a ostatní měření</t>
  </si>
  <si>
    <t>803886035</t>
  </si>
  <si>
    <t>VRN7</t>
  </si>
  <si>
    <t>Provozní vlivy</t>
  </si>
  <si>
    <t>072203000</t>
  </si>
  <si>
    <t>Silniční provoz - zajištění DIO (dopravní značení)</t>
  </si>
  <si>
    <t>-1148105934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</si>
</sst>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43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III/1775 Olešná - Chválenice, celoplošná oprava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Olešná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15. 9. 2025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SÚSPK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III-1775 Olešná - Ch...'!J30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III-1775 Olešná - Ch...'!P121</f>
        <v>0</v>
      </c>
      <c r="AV95" s="127">
        <f>'01 - III-1775 Olešná - Ch...'!J33</f>
        <v>0</v>
      </c>
      <c r="AW95" s="127">
        <f>'01 - III-1775 Olešná - Ch...'!J34</f>
        <v>0</v>
      </c>
      <c r="AX95" s="127">
        <f>'01 - III-1775 Olešná - Ch...'!J35</f>
        <v>0</v>
      </c>
      <c r="AY95" s="127">
        <f>'01 - III-1775 Olešná - Ch...'!J36</f>
        <v>0</v>
      </c>
      <c r="AZ95" s="127">
        <f>'01 - III-1775 Olešná - Ch...'!F33</f>
        <v>0</v>
      </c>
      <c r="BA95" s="127">
        <f>'01 - III-1775 Olešná - Ch...'!F34</f>
        <v>0</v>
      </c>
      <c r="BB95" s="127">
        <f>'01 - III-1775 Olešná - Ch...'!F35</f>
        <v>0</v>
      </c>
      <c r="BC95" s="127">
        <f>'01 - III-1775 Olešná - Ch...'!F36</f>
        <v>0</v>
      </c>
      <c r="BD95" s="129">
        <f>'01 - III-1775 Olešná - Ch...'!F37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24.75" customHeight="1">
      <c r="A96" s="118" t="s">
        <v>79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17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'02-VRN - III-1775 Olešná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'02-VRN - III-1775 Olešná ...'!P121</f>
        <v>0</v>
      </c>
      <c r="AV96" s="132">
        <f>'02-VRN - III-1775 Olešná ...'!J33</f>
        <v>0</v>
      </c>
      <c r="AW96" s="132">
        <f>'02-VRN - III-1775 Olešná ...'!J34</f>
        <v>0</v>
      </c>
      <c r="AX96" s="132">
        <f>'02-VRN - III-1775 Olešná ...'!J35</f>
        <v>0</v>
      </c>
      <c r="AY96" s="132">
        <f>'02-VRN - III-1775 Olešná ...'!J36</f>
        <v>0</v>
      </c>
      <c r="AZ96" s="132">
        <f>'02-VRN - III-1775 Olešná ...'!F33</f>
        <v>0</v>
      </c>
      <c r="BA96" s="132">
        <f>'02-VRN - III-1775 Olešná ...'!F34</f>
        <v>0</v>
      </c>
      <c r="BB96" s="132">
        <f>'02-VRN - III-1775 Olešná ...'!F35</f>
        <v>0</v>
      </c>
      <c r="BC96" s="132">
        <f>'02-VRN - III-1775 Olešná ...'!F36</f>
        <v>0</v>
      </c>
      <c r="BD96" s="134">
        <f>'02-VRN - III-1775 Olešná ...'!F37</f>
        <v>0</v>
      </c>
      <c r="BE96" s="7"/>
      <c r="BT96" s="130" t="s">
        <v>82</v>
      </c>
      <c r="BV96" s="130" t="s">
        <v>77</v>
      </c>
      <c r="BW96" s="130" t="s">
        <v>86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5uQSG7tTX4EmyqlwXYlbHbhyhb6aEiuENRcnYDc2eERJRpu5K5HttQOEK2YRfY1Cl0RfQufE9t0tIpYDtMSwkQ==" hashValue="dVWIcD0CAW17GGSx11HWpEgbjv0IKaeperj8vuSH28geIniJfDgE8VIaNFVocl/L9558y4NlUGgnndk5DFFCb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1775 Olešná - Ch...'!C2" display="/"/>
    <hyperlink ref="A96" location="'02-VRN - III-1775 Olešná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III/1775 Olešná - Chválenice, celoplošná oprava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ROUND((SUM(BE121:BE185)),  2)</f>
        <v>0</v>
      </c>
      <c r="G33" s="37"/>
      <c r="H33" s="37"/>
      <c r="I33" s="154">
        <v>0.20999999999999999</v>
      </c>
      <c r="J33" s="153">
        <f>ROUND(((SUM(BE121:BE185))*I33),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ROUND((SUM(BF121:BF185)),  2)</f>
        <v>0</v>
      </c>
      <c r="G34" s="37"/>
      <c r="H34" s="37"/>
      <c r="I34" s="154">
        <v>0.12</v>
      </c>
      <c r="J34" s="153">
        <f>ROUND(((SUM(BF121:BF185))*I34),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ROUND((SUM(BG121:BG185)),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ROUND((SUM(BH121:BH185)),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ROUND((SUM(BI121:BI185)),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III/1775 Olešná - Chválenice, celoplošná oprava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III/1775 Olešná - Chválenice, celoplošná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Olešná</v>
      </c>
      <c r="G89" s="39"/>
      <c r="H89" s="39"/>
      <c r="I89" s="31" t="s">
        <v>22</v>
      </c>
      <c r="J89" s="78" t="str">
        <f>IF(J12="","",J12)</f>
        <v>15. 9. 2025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J159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J181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III/1775 Olešná - Chválenice, celoplošná oprava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III/1775 Olešná - Chválenice, celoplošná oprava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Olešná</v>
      </c>
      <c r="G115" s="39"/>
      <c r="H115" s="39"/>
      <c r="I115" s="31" t="s">
        <v>22</v>
      </c>
      <c r="J115" s="78" t="str">
        <f>IF(J12="","",J12)</f>
        <v>15. 9. 2025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60</v>
      </c>
      <c r="E120" s="193" t="s">
        <v>56</v>
      </c>
      <c r="F120" s="193" t="s">
        <v>57</v>
      </c>
      <c r="G120" s="193" t="s">
        <v>102</v>
      </c>
      <c r="H120" s="193" t="s">
        <v>103</v>
      </c>
      <c r="I120" s="193" t="s">
        <v>104</v>
      </c>
      <c r="J120" s="194" t="s">
        <v>92</v>
      </c>
      <c r="K120" s="195" t="s">
        <v>105</v>
      </c>
      <c r="L120" s="196"/>
      <c r="M120" s="99" t="s">
        <v>1</v>
      </c>
      <c r="N120" s="100" t="s">
        <v>39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1430.3191360000001</v>
      </c>
      <c r="S121" s="103"/>
      <c r="T121" s="200">
        <f>T122</f>
        <v>329.96500000000003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113</v>
      </c>
      <c r="F122" s="205" t="s">
        <v>114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P123+P137+P159+P181</f>
        <v>0</v>
      </c>
      <c r="Q122" s="210"/>
      <c r="R122" s="211">
        <f>R123+R137+R159+R181</f>
        <v>1430.3191360000001</v>
      </c>
      <c r="S122" s="210"/>
      <c r="T122" s="212">
        <f>T123+T137+T159+T181</f>
        <v>329.96500000000003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74</v>
      </c>
      <c r="AU122" s="214" t="s">
        <v>75</v>
      </c>
      <c r="AY122" s="213" t="s">
        <v>115</v>
      </c>
      <c r="BK122" s="215">
        <f>BK123+BK137+BK159+BK181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82</v>
      </c>
      <c r="F123" s="216" t="s">
        <v>116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SUM(P124:P136)</f>
        <v>0</v>
      </c>
      <c r="Q123" s="210"/>
      <c r="R123" s="211">
        <f>SUM(R124:R136)</f>
        <v>3.0000000000000004E-05</v>
      </c>
      <c r="S123" s="210"/>
      <c r="T123" s="212">
        <f>SUM(T124:T136)</f>
        <v>0.34500000000000003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82</v>
      </c>
      <c r="AT123" s="214" t="s">
        <v>74</v>
      </c>
      <c r="AU123" s="214" t="s">
        <v>82</v>
      </c>
      <c r="AY123" s="213" t="s">
        <v>115</v>
      </c>
      <c r="BK123" s="215">
        <f>SUM(BK124:BK136)</f>
        <v>0</v>
      </c>
    </row>
    <row r="124" s="2" customFormat="1" ht="49.05" customHeight="1">
      <c r="A124" s="37"/>
      <c r="B124" s="38"/>
      <c r="C124" s="218" t="s">
        <v>82</v>
      </c>
      <c r="D124" s="218" t="s">
        <v>117</v>
      </c>
      <c r="E124" s="219" t="s">
        <v>118</v>
      </c>
      <c r="F124" s="220" t="s">
        <v>119</v>
      </c>
      <c r="G124" s="221" t="s">
        <v>120</v>
      </c>
      <c r="H124" s="222">
        <v>80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121</v>
      </c>
      <c r="AT124" s="230" t="s">
        <v>117</v>
      </c>
      <c r="AU124" s="230" t="s">
        <v>84</v>
      </c>
      <c r="AY124" s="16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121</v>
      </c>
      <c r="BM124" s="230" t="s">
        <v>122</v>
      </c>
    </row>
    <row r="125" s="2" customFormat="1">
      <c r="A125" s="37"/>
      <c r="B125" s="38"/>
      <c r="C125" s="39"/>
      <c r="D125" s="232" t="s">
        <v>123</v>
      </c>
      <c r="E125" s="39"/>
      <c r="F125" s="233" t="s">
        <v>124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84</v>
      </c>
    </row>
    <row r="126" s="13" customFormat="1">
      <c r="A126" s="13"/>
      <c r="B126" s="237"/>
      <c r="C126" s="238"/>
      <c r="D126" s="232" t="s">
        <v>125</v>
      </c>
      <c r="E126" s="239" t="s">
        <v>1</v>
      </c>
      <c r="F126" s="240" t="s">
        <v>126</v>
      </c>
      <c r="G126" s="238"/>
      <c r="H126" s="241">
        <v>80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125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115</v>
      </c>
    </row>
    <row r="127" s="14" customFormat="1">
      <c r="A127" s="14"/>
      <c r="B127" s="248"/>
      <c r="C127" s="249"/>
      <c r="D127" s="232" t="s">
        <v>125</v>
      </c>
      <c r="E127" s="250" t="s">
        <v>1</v>
      </c>
      <c r="F127" s="251" t="s">
        <v>127</v>
      </c>
      <c r="G127" s="249"/>
      <c r="H127" s="252">
        <v>80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125</v>
      </c>
      <c r="AU127" s="258" t="s">
        <v>84</v>
      </c>
      <c r="AV127" s="14" t="s">
        <v>121</v>
      </c>
      <c r="AW127" s="14" t="s">
        <v>32</v>
      </c>
      <c r="AX127" s="14" t="s">
        <v>82</v>
      </c>
      <c r="AY127" s="258" t="s">
        <v>115</v>
      </c>
    </row>
    <row r="128" s="2" customFormat="1" ht="24.15" customHeight="1">
      <c r="A128" s="37"/>
      <c r="B128" s="38"/>
      <c r="C128" s="218" t="s">
        <v>84</v>
      </c>
      <c r="D128" s="218" t="s">
        <v>117</v>
      </c>
      <c r="E128" s="219" t="s">
        <v>128</v>
      </c>
      <c r="F128" s="220" t="s">
        <v>129</v>
      </c>
      <c r="G128" s="221" t="s">
        <v>130</v>
      </c>
      <c r="H128" s="222">
        <v>3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1.0000000000000001E-05</v>
      </c>
      <c r="R128" s="228">
        <f>Q128*H128</f>
        <v>3.0000000000000004E-05</v>
      </c>
      <c r="S128" s="228">
        <v>0.11500000000000001</v>
      </c>
      <c r="T128" s="229">
        <f>S128*H128</f>
        <v>0.34500000000000003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121</v>
      </c>
      <c r="AT128" s="230" t="s">
        <v>117</v>
      </c>
      <c r="AU128" s="230" t="s">
        <v>84</v>
      </c>
      <c r="AY128" s="16" t="s">
        <v>115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82</v>
      </c>
      <c r="BK128" s="231">
        <f>ROUND(I128*H128,2)</f>
        <v>0</v>
      </c>
      <c r="BL128" s="16" t="s">
        <v>121</v>
      </c>
      <c r="BM128" s="230" t="s">
        <v>131</v>
      </c>
    </row>
    <row r="129" s="2" customFormat="1">
      <c r="A129" s="37"/>
      <c r="B129" s="38"/>
      <c r="C129" s="39"/>
      <c r="D129" s="232" t="s">
        <v>123</v>
      </c>
      <c r="E129" s="39"/>
      <c r="F129" s="233" t="s">
        <v>132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123</v>
      </c>
      <c r="AU129" s="16" t="s">
        <v>84</v>
      </c>
    </row>
    <row r="130" s="13" customFormat="1">
      <c r="A130" s="13"/>
      <c r="B130" s="237"/>
      <c r="C130" s="238"/>
      <c r="D130" s="232" t="s">
        <v>125</v>
      </c>
      <c r="E130" s="239" t="s">
        <v>1</v>
      </c>
      <c r="F130" s="240" t="s">
        <v>133</v>
      </c>
      <c r="G130" s="238"/>
      <c r="H130" s="241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125</v>
      </c>
      <c r="AU130" s="247" t="s">
        <v>84</v>
      </c>
      <c r="AV130" s="13" t="s">
        <v>84</v>
      </c>
      <c r="AW130" s="13" t="s">
        <v>32</v>
      </c>
      <c r="AX130" s="13" t="s">
        <v>75</v>
      </c>
      <c r="AY130" s="247" t="s">
        <v>115</v>
      </c>
    </row>
    <row r="131" s="13" customFormat="1">
      <c r="A131" s="13"/>
      <c r="B131" s="237"/>
      <c r="C131" s="238"/>
      <c r="D131" s="232" t="s">
        <v>125</v>
      </c>
      <c r="E131" s="239" t="s">
        <v>1</v>
      </c>
      <c r="F131" s="240" t="s">
        <v>134</v>
      </c>
      <c r="G131" s="238"/>
      <c r="H131" s="241">
        <v>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125</v>
      </c>
      <c r="AU131" s="247" t="s">
        <v>84</v>
      </c>
      <c r="AV131" s="13" t="s">
        <v>84</v>
      </c>
      <c r="AW131" s="13" t="s">
        <v>32</v>
      </c>
      <c r="AX131" s="13" t="s">
        <v>75</v>
      </c>
      <c r="AY131" s="247" t="s">
        <v>115</v>
      </c>
    </row>
    <row r="132" s="14" customFormat="1">
      <c r="A132" s="14"/>
      <c r="B132" s="248"/>
      <c r="C132" s="249"/>
      <c r="D132" s="232" t="s">
        <v>125</v>
      </c>
      <c r="E132" s="250" t="s">
        <v>1</v>
      </c>
      <c r="F132" s="251" t="s">
        <v>127</v>
      </c>
      <c r="G132" s="249"/>
      <c r="H132" s="252">
        <v>3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125</v>
      </c>
      <c r="AU132" s="258" t="s">
        <v>84</v>
      </c>
      <c r="AV132" s="14" t="s">
        <v>121</v>
      </c>
      <c r="AW132" s="14" t="s">
        <v>32</v>
      </c>
      <c r="AX132" s="14" t="s">
        <v>82</v>
      </c>
      <c r="AY132" s="258" t="s">
        <v>115</v>
      </c>
    </row>
    <row r="133" s="2" customFormat="1" ht="24.15" customHeight="1">
      <c r="A133" s="37"/>
      <c r="B133" s="38"/>
      <c r="C133" s="218" t="s">
        <v>135</v>
      </c>
      <c r="D133" s="218" t="s">
        <v>117</v>
      </c>
      <c r="E133" s="219" t="s">
        <v>136</v>
      </c>
      <c r="F133" s="220" t="s">
        <v>137</v>
      </c>
      <c r="G133" s="221" t="s">
        <v>120</v>
      </c>
      <c r="H133" s="222">
        <v>80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121</v>
      </c>
      <c r="AT133" s="230" t="s">
        <v>117</v>
      </c>
      <c r="AU133" s="230" t="s">
        <v>84</v>
      </c>
      <c r="AY133" s="16" t="s">
        <v>115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121</v>
      </c>
      <c r="BM133" s="230" t="s">
        <v>138</v>
      </c>
    </row>
    <row r="134" s="2" customFormat="1">
      <c r="A134" s="37"/>
      <c r="B134" s="38"/>
      <c r="C134" s="39"/>
      <c r="D134" s="232" t="s">
        <v>123</v>
      </c>
      <c r="E134" s="39"/>
      <c r="F134" s="233" t="s">
        <v>139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84</v>
      </c>
    </row>
    <row r="135" s="13" customFormat="1">
      <c r="A135" s="13"/>
      <c r="B135" s="237"/>
      <c r="C135" s="238"/>
      <c r="D135" s="232" t="s">
        <v>125</v>
      </c>
      <c r="E135" s="239" t="s">
        <v>1</v>
      </c>
      <c r="F135" s="240" t="s">
        <v>140</v>
      </c>
      <c r="G135" s="238"/>
      <c r="H135" s="241">
        <v>80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125</v>
      </c>
      <c r="AU135" s="247" t="s">
        <v>84</v>
      </c>
      <c r="AV135" s="13" t="s">
        <v>84</v>
      </c>
      <c r="AW135" s="13" t="s">
        <v>32</v>
      </c>
      <c r="AX135" s="13" t="s">
        <v>75</v>
      </c>
      <c r="AY135" s="247" t="s">
        <v>115</v>
      </c>
    </row>
    <row r="136" s="14" customFormat="1">
      <c r="A136" s="14"/>
      <c r="B136" s="248"/>
      <c r="C136" s="249"/>
      <c r="D136" s="232" t="s">
        <v>125</v>
      </c>
      <c r="E136" s="250" t="s">
        <v>1</v>
      </c>
      <c r="F136" s="251" t="s">
        <v>127</v>
      </c>
      <c r="G136" s="249"/>
      <c r="H136" s="252">
        <v>80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125</v>
      </c>
      <c r="AU136" s="258" t="s">
        <v>84</v>
      </c>
      <c r="AV136" s="14" t="s">
        <v>121</v>
      </c>
      <c r="AW136" s="14" t="s">
        <v>32</v>
      </c>
      <c r="AX136" s="14" t="s">
        <v>82</v>
      </c>
      <c r="AY136" s="258" t="s">
        <v>115</v>
      </c>
    </row>
    <row r="137" s="12" customFormat="1" ht="22.8" customHeight="1">
      <c r="A137" s="12"/>
      <c r="B137" s="202"/>
      <c r="C137" s="203"/>
      <c r="D137" s="204" t="s">
        <v>74</v>
      </c>
      <c r="E137" s="216" t="s">
        <v>141</v>
      </c>
      <c r="F137" s="216" t="s">
        <v>142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SUM(P138:P158)</f>
        <v>0</v>
      </c>
      <c r="Q137" s="210"/>
      <c r="R137" s="211">
        <f>SUM(R138:R158)</f>
        <v>1429.9228000000001</v>
      </c>
      <c r="S137" s="210"/>
      <c r="T137" s="212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82</v>
      </c>
      <c r="AT137" s="214" t="s">
        <v>74</v>
      </c>
      <c r="AU137" s="214" t="s">
        <v>82</v>
      </c>
      <c r="AY137" s="213" t="s">
        <v>115</v>
      </c>
      <c r="BK137" s="215">
        <f>SUM(BK138:BK158)</f>
        <v>0</v>
      </c>
    </row>
    <row r="138" s="2" customFormat="1" ht="24.15" customHeight="1">
      <c r="A138" s="37"/>
      <c r="B138" s="38"/>
      <c r="C138" s="218" t="s">
        <v>121</v>
      </c>
      <c r="D138" s="218" t="s">
        <v>117</v>
      </c>
      <c r="E138" s="219" t="s">
        <v>143</v>
      </c>
      <c r="F138" s="220" t="s">
        <v>144</v>
      </c>
      <c r="G138" s="221" t="s">
        <v>120</v>
      </c>
      <c r="H138" s="222">
        <v>80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121</v>
      </c>
      <c r="AT138" s="230" t="s">
        <v>117</v>
      </c>
      <c r="AU138" s="230" t="s">
        <v>84</v>
      </c>
      <c r="AY138" s="16" t="s">
        <v>115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82</v>
      </c>
      <c r="BK138" s="231">
        <f>ROUND(I138*H138,2)</f>
        <v>0</v>
      </c>
      <c r="BL138" s="16" t="s">
        <v>121</v>
      </c>
      <c r="BM138" s="230" t="s">
        <v>145</v>
      </c>
    </row>
    <row r="139" s="2" customFormat="1">
      <c r="A139" s="37"/>
      <c r="B139" s="38"/>
      <c r="C139" s="39"/>
      <c r="D139" s="232" t="s">
        <v>123</v>
      </c>
      <c r="E139" s="39"/>
      <c r="F139" s="233" t="s">
        <v>146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123</v>
      </c>
      <c r="AU139" s="16" t="s">
        <v>84</v>
      </c>
    </row>
    <row r="140" s="13" customFormat="1">
      <c r="A140" s="13"/>
      <c r="B140" s="237"/>
      <c r="C140" s="238"/>
      <c r="D140" s="232" t="s">
        <v>125</v>
      </c>
      <c r="E140" s="239" t="s">
        <v>1</v>
      </c>
      <c r="F140" s="240" t="s">
        <v>140</v>
      </c>
      <c r="G140" s="238"/>
      <c r="H140" s="241">
        <v>80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125</v>
      </c>
      <c r="AU140" s="247" t="s">
        <v>84</v>
      </c>
      <c r="AV140" s="13" t="s">
        <v>84</v>
      </c>
      <c r="AW140" s="13" t="s">
        <v>32</v>
      </c>
      <c r="AX140" s="13" t="s">
        <v>75</v>
      </c>
      <c r="AY140" s="247" t="s">
        <v>115</v>
      </c>
    </row>
    <row r="141" s="14" customFormat="1">
      <c r="A141" s="14"/>
      <c r="B141" s="248"/>
      <c r="C141" s="249"/>
      <c r="D141" s="232" t="s">
        <v>125</v>
      </c>
      <c r="E141" s="250" t="s">
        <v>1</v>
      </c>
      <c r="F141" s="251" t="s">
        <v>127</v>
      </c>
      <c r="G141" s="249"/>
      <c r="H141" s="252">
        <v>80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125</v>
      </c>
      <c r="AU141" s="258" t="s">
        <v>84</v>
      </c>
      <c r="AV141" s="14" t="s">
        <v>121</v>
      </c>
      <c r="AW141" s="14" t="s">
        <v>32</v>
      </c>
      <c r="AX141" s="14" t="s">
        <v>82</v>
      </c>
      <c r="AY141" s="258" t="s">
        <v>115</v>
      </c>
    </row>
    <row r="142" s="2" customFormat="1" ht="21.75" customHeight="1">
      <c r="A142" s="37"/>
      <c r="B142" s="38"/>
      <c r="C142" s="218" t="s">
        <v>141</v>
      </c>
      <c r="D142" s="218" t="s">
        <v>117</v>
      </c>
      <c r="E142" s="219" t="s">
        <v>147</v>
      </c>
      <c r="F142" s="220" t="s">
        <v>148</v>
      </c>
      <c r="G142" s="221" t="s">
        <v>120</v>
      </c>
      <c r="H142" s="222">
        <v>1490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0.216</v>
      </c>
      <c r="R142" s="228">
        <f>Q142*H142</f>
        <v>321.83999999999997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121</v>
      </c>
      <c r="AT142" s="230" t="s">
        <v>117</v>
      </c>
      <c r="AU142" s="230" t="s">
        <v>84</v>
      </c>
      <c r="AY142" s="16" t="s">
        <v>115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82</v>
      </c>
      <c r="BK142" s="231">
        <f>ROUND(I142*H142,2)</f>
        <v>0</v>
      </c>
      <c r="BL142" s="16" t="s">
        <v>121</v>
      </c>
      <c r="BM142" s="230" t="s">
        <v>149</v>
      </c>
    </row>
    <row r="143" s="2" customFormat="1">
      <c r="A143" s="37"/>
      <c r="B143" s="38"/>
      <c r="C143" s="39"/>
      <c r="D143" s="232" t="s">
        <v>123</v>
      </c>
      <c r="E143" s="39"/>
      <c r="F143" s="233" t="s">
        <v>150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123</v>
      </c>
      <c r="AU143" s="16" t="s">
        <v>84</v>
      </c>
    </row>
    <row r="144" s="13" customFormat="1">
      <c r="A144" s="13"/>
      <c r="B144" s="237"/>
      <c r="C144" s="238"/>
      <c r="D144" s="232" t="s">
        <v>125</v>
      </c>
      <c r="E144" s="239" t="s">
        <v>1</v>
      </c>
      <c r="F144" s="240" t="s">
        <v>151</v>
      </c>
      <c r="G144" s="238"/>
      <c r="H144" s="241">
        <v>1490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125</v>
      </c>
      <c r="AU144" s="247" t="s">
        <v>84</v>
      </c>
      <c r="AV144" s="13" t="s">
        <v>84</v>
      </c>
      <c r="AW144" s="13" t="s">
        <v>32</v>
      </c>
      <c r="AX144" s="13" t="s">
        <v>75</v>
      </c>
      <c r="AY144" s="247" t="s">
        <v>115</v>
      </c>
    </row>
    <row r="145" s="14" customFormat="1">
      <c r="A145" s="14"/>
      <c r="B145" s="248"/>
      <c r="C145" s="249"/>
      <c r="D145" s="232" t="s">
        <v>125</v>
      </c>
      <c r="E145" s="250" t="s">
        <v>1</v>
      </c>
      <c r="F145" s="251" t="s">
        <v>127</v>
      </c>
      <c r="G145" s="249"/>
      <c r="H145" s="252">
        <v>1490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125</v>
      </c>
      <c r="AU145" s="258" t="s">
        <v>84</v>
      </c>
      <c r="AV145" s="14" t="s">
        <v>121</v>
      </c>
      <c r="AW145" s="14" t="s">
        <v>32</v>
      </c>
      <c r="AX145" s="14" t="s">
        <v>82</v>
      </c>
      <c r="AY145" s="258" t="s">
        <v>115</v>
      </c>
    </row>
    <row r="146" s="2" customFormat="1" ht="24.15" customHeight="1">
      <c r="A146" s="37"/>
      <c r="B146" s="38"/>
      <c r="C146" s="218" t="s">
        <v>152</v>
      </c>
      <c r="D146" s="218" t="s">
        <v>117</v>
      </c>
      <c r="E146" s="219" t="s">
        <v>153</v>
      </c>
      <c r="F146" s="220" t="s">
        <v>154</v>
      </c>
      <c r="G146" s="221" t="s">
        <v>120</v>
      </c>
      <c r="H146" s="222">
        <v>7094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40</v>
      </c>
      <c r="O146" s="90"/>
      <c r="P146" s="228">
        <f>O146*H146</f>
        <v>0</v>
      </c>
      <c r="Q146" s="228">
        <v>0.15620000000000001</v>
      </c>
      <c r="R146" s="228">
        <f>Q146*H146</f>
        <v>1108.0828000000001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121</v>
      </c>
      <c r="AT146" s="230" t="s">
        <v>117</v>
      </c>
      <c r="AU146" s="230" t="s">
        <v>84</v>
      </c>
      <c r="AY146" s="16" t="s">
        <v>115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121</v>
      </c>
      <c r="BM146" s="230" t="s">
        <v>155</v>
      </c>
    </row>
    <row r="147" s="2" customFormat="1">
      <c r="A147" s="37"/>
      <c r="B147" s="38"/>
      <c r="C147" s="39"/>
      <c r="D147" s="232" t="s">
        <v>123</v>
      </c>
      <c r="E147" s="39"/>
      <c r="F147" s="233" t="s">
        <v>156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123</v>
      </c>
      <c r="AU147" s="16" t="s">
        <v>84</v>
      </c>
    </row>
    <row r="148" s="13" customFormat="1">
      <c r="A148" s="13"/>
      <c r="B148" s="237"/>
      <c r="C148" s="238"/>
      <c r="D148" s="232" t="s">
        <v>125</v>
      </c>
      <c r="E148" s="239" t="s">
        <v>1</v>
      </c>
      <c r="F148" s="240" t="s">
        <v>157</v>
      </c>
      <c r="G148" s="238"/>
      <c r="H148" s="241">
        <v>7094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125</v>
      </c>
      <c r="AU148" s="247" t="s">
        <v>84</v>
      </c>
      <c r="AV148" s="13" t="s">
        <v>84</v>
      </c>
      <c r="AW148" s="13" t="s">
        <v>32</v>
      </c>
      <c r="AX148" s="13" t="s">
        <v>75</v>
      </c>
      <c r="AY148" s="247" t="s">
        <v>115</v>
      </c>
    </row>
    <row r="149" s="14" customFormat="1">
      <c r="A149" s="14"/>
      <c r="B149" s="248"/>
      <c r="C149" s="249"/>
      <c r="D149" s="232" t="s">
        <v>125</v>
      </c>
      <c r="E149" s="250" t="s">
        <v>1</v>
      </c>
      <c r="F149" s="251" t="s">
        <v>127</v>
      </c>
      <c r="G149" s="249"/>
      <c r="H149" s="252">
        <v>7094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125</v>
      </c>
      <c r="AU149" s="258" t="s">
        <v>84</v>
      </c>
      <c r="AV149" s="14" t="s">
        <v>121</v>
      </c>
      <c r="AW149" s="14" t="s">
        <v>32</v>
      </c>
      <c r="AX149" s="14" t="s">
        <v>82</v>
      </c>
      <c r="AY149" s="258" t="s">
        <v>115</v>
      </c>
    </row>
    <row r="150" s="2" customFormat="1" ht="24.15" customHeight="1">
      <c r="A150" s="37"/>
      <c r="B150" s="38"/>
      <c r="C150" s="218" t="s">
        <v>158</v>
      </c>
      <c r="D150" s="218" t="s">
        <v>117</v>
      </c>
      <c r="E150" s="219" t="s">
        <v>159</v>
      </c>
      <c r="F150" s="220" t="s">
        <v>160</v>
      </c>
      <c r="G150" s="221" t="s">
        <v>120</v>
      </c>
      <c r="H150" s="222">
        <v>14218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121</v>
      </c>
      <c r="AT150" s="230" t="s">
        <v>117</v>
      </c>
      <c r="AU150" s="230" t="s">
        <v>84</v>
      </c>
      <c r="AY150" s="16" t="s">
        <v>115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121</v>
      </c>
      <c r="BM150" s="230" t="s">
        <v>161</v>
      </c>
    </row>
    <row r="151" s="2" customFormat="1">
      <c r="A151" s="37"/>
      <c r="B151" s="38"/>
      <c r="C151" s="39"/>
      <c r="D151" s="232" t="s">
        <v>123</v>
      </c>
      <c r="E151" s="39"/>
      <c r="F151" s="233" t="s">
        <v>162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123</v>
      </c>
      <c r="AU151" s="16" t="s">
        <v>84</v>
      </c>
    </row>
    <row r="152" s="13" customFormat="1">
      <c r="A152" s="13"/>
      <c r="B152" s="237"/>
      <c r="C152" s="238"/>
      <c r="D152" s="232" t="s">
        <v>125</v>
      </c>
      <c r="E152" s="239" t="s">
        <v>1</v>
      </c>
      <c r="F152" s="240" t="s">
        <v>163</v>
      </c>
      <c r="G152" s="238"/>
      <c r="H152" s="241">
        <v>14218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125</v>
      </c>
      <c r="AU152" s="247" t="s">
        <v>84</v>
      </c>
      <c r="AV152" s="13" t="s">
        <v>84</v>
      </c>
      <c r="AW152" s="13" t="s">
        <v>32</v>
      </c>
      <c r="AX152" s="13" t="s">
        <v>75</v>
      </c>
      <c r="AY152" s="247" t="s">
        <v>115</v>
      </c>
    </row>
    <row r="153" s="14" customFormat="1">
      <c r="A153" s="14"/>
      <c r="B153" s="248"/>
      <c r="C153" s="249"/>
      <c r="D153" s="232" t="s">
        <v>125</v>
      </c>
      <c r="E153" s="250" t="s">
        <v>1</v>
      </c>
      <c r="F153" s="251" t="s">
        <v>127</v>
      </c>
      <c r="G153" s="249"/>
      <c r="H153" s="252">
        <v>14218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125</v>
      </c>
      <c r="AU153" s="258" t="s">
        <v>84</v>
      </c>
      <c r="AV153" s="14" t="s">
        <v>121</v>
      </c>
      <c r="AW153" s="14" t="s">
        <v>32</v>
      </c>
      <c r="AX153" s="14" t="s">
        <v>82</v>
      </c>
      <c r="AY153" s="258" t="s">
        <v>115</v>
      </c>
    </row>
    <row r="154" s="2" customFormat="1" ht="24.15" customHeight="1">
      <c r="A154" s="37"/>
      <c r="B154" s="38"/>
      <c r="C154" s="218" t="s">
        <v>164</v>
      </c>
      <c r="D154" s="218" t="s">
        <v>117</v>
      </c>
      <c r="E154" s="219" t="s">
        <v>165</v>
      </c>
      <c r="F154" s="220" t="s">
        <v>166</v>
      </c>
      <c r="G154" s="221" t="s">
        <v>120</v>
      </c>
      <c r="H154" s="222">
        <v>7124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121</v>
      </c>
      <c r="AT154" s="230" t="s">
        <v>117</v>
      </c>
      <c r="AU154" s="230" t="s">
        <v>84</v>
      </c>
      <c r="AY154" s="16" t="s">
        <v>115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82</v>
      </c>
      <c r="BK154" s="231">
        <f>ROUND(I154*H154,2)</f>
        <v>0</v>
      </c>
      <c r="BL154" s="16" t="s">
        <v>121</v>
      </c>
      <c r="BM154" s="230" t="s">
        <v>167</v>
      </c>
    </row>
    <row r="155" s="2" customFormat="1">
      <c r="A155" s="37"/>
      <c r="B155" s="38"/>
      <c r="C155" s="39"/>
      <c r="D155" s="232" t="s">
        <v>123</v>
      </c>
      <c r="E155" s="39"/>
      <c r="F155" s="233" t="s">
        <v>168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123</v>
      </c>
      <c r="AU155" s="16" t="s">
        <v>84</v>
      </c>
    </row>
    <row r="156" s="13" customFormat="1">
      <c r="A156" s="13"/>
      <c r="B156" s="237"/>
      <c r="C156" s="238"/>
      <c r="D156" s="232" t="s">
        <v>125</v>
      </c>
      <c r="E156" s="239" t="s">
        <v>1</v>
      </c>
      <c r="F156" s="240" t="s">
        <v>157</v>
      </c>
      <c r="G156" s="238"/>
      <c r="H156" s="241">
        <v>7094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125</v>
      </c>
      <c r="AU156" s="247" t="s">
        <v>84</v>
      </c>
      <c r="AV156" s="13" t="s">
        <v>84</v>
      </c>
      <c r="AW156" s="13" t="s">
        <v>32</v>
      </c>
      <c r="AX156" s="13" t="s">
        <v>75</v>
      </c>
      <c r="AY156" s="247" t="s">
        <v>115</v>
      </c>
    </row>
    <row r="157" s="13" customFormat="1">
      <c r="A157" s="13"/>
      <c r="B157" s="237"/>
      <c r="C157" s="238"/>
      <c r="D157" s="232" t="s">
        <v>125</v>
      </c>
      <c r="E157" s="239" t="s">
        <v>1</v>
      </c>
      <c r="F157" s="240" t="s">
        <v>169</v>
      </c>
      <c r="G157" s="238"/>
      <c r="H157" s="241">
        <v>30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125</v>
      </c>
      <c r="AU157" s="247" t="s">
        <v>84</v>
      </c>
      <c r="AV157" s="13" t="s">
        <v>84</v>
      </c>
      <c r="AW157" s="13" t="s">
        <v>32</v>
      </c>
      <c r="AX157" s="13" t="s">
        <v>75</v>
      </c>
      <c r="AY157" s="247" t="s">
        <v>115</v>
      </c>
    </row>
    <row r="158" s="14" customFormat="1">
      <c r="A158" s="14"/>
      <c r="B158" s="248"/>
      <c r="C158" s="249"/>
      <c r="D158" s="232" t="s">
        <v>125</v>
      </c>
      <c r="E158" s="250" t="s">
        <v>1</v>
      </c>
      <c r="F158" s="251" t="s">
        <v>127</v>
      </c>
      <c r="G158" s="249"/>
      <c r="H158" s="252">
        <v>7124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125</v>
      </c>
      <c r="AU158" s="258" t="s">
        <v>84</v>
      </c>
      <c r="AV158" s="14" t="s">
        <v>121</v>
      </c>
      <c r="AW158" s="14" t="s">
        <v>32</v>
      </c>
      <c r="AX158" s="14" t="s">
        <v>82</v>
      </c>
      <c r="AY158" s="258" t="s">
        <v>115</v>
      </c>
    </row>
    <row r="159" s="12" customFormat="1" ht="22.8" customHeight="1">
      <c r="A159" s="12"/>
      <c r="B159" s="202"/>
      <c r="C159" s="203"/>
      <c r="D159" s="204" t="s">
        <v>74</v>
      </c>
      <c r="E159" s="216" t="s">
        <v>170</v>
      </c>
      <c r="F159" s="216" t="s">
        <v>171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SUM(P160:P180)</f>
        <v>0</v>
      </c>
      <c r="Q159" s="210"/>
      <c r="R159" s="211">
        <f>SUM(R160:R180)</f>
        <v>0.39630599999999999</v>
      </c>
      <c r="S159" s="210"/>
      <c r="T159" s="212">
        <f>SUM(T160:T180)</f>
        <v>329.62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82</v>
      </c>
      <c r="AT159" s="214" t="s">
        <v>74</v>
      </c>
      <c r="AU159" s="214" t="s">
        <v>82</v>
      </c>
      <c r="AY159" s="213" t="s">
        <v>115</v>
      </c>
      <c r="BK159" s="215">
        <f>SUM(BK160:BK180)</f>
        <v>0</v>
      </c>
    </row>
    <row r="160" s="2" customFormat="1" ht="24.15" customHeight="1">
      <c r="A160" s="37"/>
      <c r="B160" s="38"/>
      <c r="C160" s="218" t="s">
        <v>170</v>
      </c>
      <c r="D160" s="218" t="s">
        <v>117</v>
      </c>
      <c r="E160" s="219" t="s">
        <v>172</v>
      </c>
      <c r="F160" s="220" t="s">
        <v>173</v>
      </c>
      <c r="G160" s="221" t="s">
        <v>174</v>
      </c>
      <c r="H160" s="222">
        <v>2980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0.00012999999999999999</v>
      </c>
      <c r="R160" s="228">
        <f>Q160*H160</f>
        <v>0.38739999999999997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121</v>
      </c>
      <c r="AT160" s="230" t="s">
        <v>117</v>
      </c>
      <c r="AU160" s="230" t="s">
        <v>84</v>
      </c>
      <c r="AY160" s="16" t="s">
        <v>115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82</v>
      </c>
      <c r="BK160" s="231">
        <f>ROUND(I160*H160,2)</f>
        <v>0</v>
      </c>
      <c r="BL160" s="16" t="s">
        <v>121</v>
      </c>
      <c r="BM160" s="230" t="s">
        <v>175</v>
      </c>
    </row>
    <row r="161" s="2" customFormat="1">
      <c r="A161" s="37"/>
      <c r="B161" s="38"/>
      <c r="C161" s="39"/>
      <c r="D161" s="232" t="s">
        <v>123</v>
      </c>
      <c r="E161" s="39"/>
      <c r="F161" s="233" t="s">
        <v>176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123</v>
      </c>
      <c r="AU161" s="16" t="s">
        <v>84</v>
      </c>
    </row>
    <row r="162" s="13" customFormat="1">
      <c r="A162" s="13"/>
      <c r="B162" s="237"/>
      <c r="C162" s="238"/>
      <c r="D162" s="232" t="s">
        <v>125</v>
      </c>
      <c r="E162" s="239" t="s">
        <v>1</v>
      </c>
      <c r="F162" s="240" t="s">
        <v>177</v>
      </c>
      <c r="G162" s="238"/>
      <c r="H162" s="241">
        <v>2980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125</v>
      </c>
      <c r="AU162" s="247" t="s">
        <v>84</v>
      </c>
      <c r="AV162" s="13" t="s">
        <v>84</v>
      </c>
      <c r="AW162" s="13" t="s">
        <v>32</v>
      </c>
      <c r="AX162" s="13" t="s">
        <v>75</v>
      </c>
      <c r="AY162" s="247" t="s">
        <v>115</v>
      </c>
    </row>
    <row r="163" s="14" customFormat="1">
      <c r="A163" s="14"/>
      <c r="B163" s="248"/>
      <c r="C163" s="249"/>
      <c r="D163" s="232" t="s">
        <v>125</v>
      </c>
      <c r="E163" s="250" t="s">
        <v>1</v>
      </c>
      <c r="F163" s="251" t="s">
        <v>127</v>
      </c>
      <c r="G163" s="249"/>
      <c r="H163" s="252">
        <v>2980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125</v>
      </c>
      <c r="AU163" s="258" t="s">
        <v>84</v>
      </c>
      <c r="AV163" s="14" t="s">
        <v>121</v>
      </c>
      <c r="AW163" s="14" t="s">
        <v>32</v>
      </c>
      <c r="AX163" s="14" t="s">
        <v>82</v>
      </c>
      <c r="AY163" s="258" t="s">
        <v>115</v>
      </c>
    </row>
    <row r="164" s="2" customFormat="1" ht="16.5" customHeight="1">
      <c r="A164" s="37"/>
      <c r="B164" s="38"/>
      <c r="C164" s="218" t="s">
        <v>178</v>
      </c>
      <c r="D164" s="218" t="s">
        <v>117</v>
      </c>
      <c r="E164" s="219" t="s">
        <v>179</v>
      </c>
      <c r="F164" s="220" t="s">
        <v>180</v>
      </c>
      <c r="G164" s="221" t="s">
        <v>174</v>
      </c>
      <c r="H164" s="222">
        <v>2980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121</v>
      </c>
      <c r="AT164" s="230" t="s">
        <v>117</v>
      </c>
      <c r="AU164" s="230" t="s">
        <v>84</v>
      </c>
      <c r="AY164" s="16" t="s">
        <v>115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82</v>
      </c>
      <c r="BK164" s="231">
        <f>ROUND(I164*H164,2)</f>
        <v>0</v>
      </c>
      <c r="BL164" s="16" t="s">
        <v>121</v>
      </c>
      <c r="BM164" s="230" t="s">
        <v>181</v>
      </c>
    </row>
    <row r="165" s="2" customFormat="1">
      <c r="A165" s="37"/>
      <c r="B165" s="38"/>
      <c r="C165" s="39"/>
      <c r="D165" s="232" t="s">
        <v>123</v>
      </c>
      <c r="E165" s="39"/>
      <c r="F165" s="233" t="s">
        <v>182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123</v>
      </c>
      <c r="AU165" s="16" t="s">
        <v>84</v>
      </c>
    </row>
    <row r="166" s="13" customFormat="1">
      <c r="A166" s="13"/>
      <c r="B166" s="237"/>
      <c r="C166" s="238"/>
      <c r="D166" s="232" t="s">
        <v>125</v>
      </c>
      <c r="E166" s="239" t="s">
        <v>1</v>
      </c>
      <c r="F166" s="240" t="s">
        <v>177</v>
      </c>
      <c r="G166" s="238"/>
      <c r="H166" s="241">
        <v>2980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125</v>
      </c>
      <c r="AU166" s="247" t="s">
        <v>84</v>
      </c>
      <c r="AV166" s="13" t="s">
        <v>84</v>
      </c>
      <c r="AW166" s="13" t="s">
        <v>32</v>
      </c>
      <c r="AX166" s="13" t="s">
        <v>75</v>
      </c>
      <c r="AY166" s="247" t="s">
        <v>115</v>
      </c>
    </row>
    <row r="167" s="14" customFormat="1">
      <c r="A167" s="14"/>
      <c r="B167" s="248"/>
      <c r="C167" s="249"/>
      <c r="D167" s="232" t="s">
        <v>125</v>
      </c>
      <c r="E167" s="250" t="s">
        <v>1</v>
      </c>
      <c r="F167" s="251" t="s">
        <v>127</v>
      </c>
      <c r="G167" s="249"/>
      <c r="H167" s="252">
        <v>2980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125</v>
      </c>
      <c r="AU167" s="258" t="s">
        <v>84</v>
      </c>
      <c r="AV167" s="14" t="s">
        <v>121</v>
      </c>
      <c r="AW167" s="14" t="s">
        <v>32</v>
      </c>
      <c r="AX167" s="14" t="s">
        <v>82</v>
      </c>
      <c r="AY167" s="258" t="s">
        <v>115</v>
      </c>
    </row>
    <row r="168" s="2" customFormat="1" ht="33" customHeight="1">
      <c r="A168" s="37"/>
      <c r="B168" s="38"/>
      <c r="C168" s="218" t="s">
        <v>183</v>
      </c>
      <c r="D168" s="218" t="s">
        <v>117</v>
      </c>
      <c r="E168" s="219" t="s">
        <v>184</v>
      </c>
      <c r="F168" s="220" t="s">
        <v>185</v>
      </c>
      <c r="G168" s="221" t="s">
        <v>174</v>
      </c>
      <c r="H168" s="222">
        <v>14.6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0.00060999999999999997</v>
      </c>
      <c r="R168" s="228">
        <f>Q168*H168</f>
        <v>0.008905999999999999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121</v>
      </c>
      <c r="AT168" s="230" t="s">
        <v>117</v>
      </c>
      <c r="AU168" s="230" t="s">
        <v>84</v>
      </c>
      <c r="AY168" s="16" t="s">
        <v>115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82</v>
      </c>
      <c r="BK168" s="231">
        <f>ROUND(I168*H168,2)</f>
        <v>0</v>
      </c>
      <c r="BL168" s="16" t="s">
        <v>121</v>
      </c>
      <c r="BM168" s="230" t="s">
        <v>186</v>
      </c>
    </row>
    <row r="169" s="2" customFormat="1">
      <c r="A169" s="37"/>
      <c r="B169" s="38"/>
      <c r="C169" s="39"/>
      <c r="D169" s="232" t="s">
        <v>123</v>
      </c>
      <c r="E169" s="39"/>
      <c r="F169" s="233" t="s">
        <v>187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123</v>
      </c>
      <c r="AU169" s="16" t="s">
        <v>84</v>
      </c>
    </row>
    <row r="170" s="13" customFormat="1">
      <c r="A170" s="13"/>
      <c r="B170" s="237"/>
      <c r="C170" s="238"/>
      <c r="D170" s="232" t="s">
        <v>125</v>
      </c>
      <c r="E170" s="239" t="s">
        <v>1</v>
      </c>
      <c r="F170" s="240" t="s">
        <v>188</v>
      </c>
      <c r="G170" s="238"/>
      <c r="H170" s="241">
        <v>4.5999999999999996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125</v>
      </c>
      <c r="AU170" s="247" t="s">
        <v>84</v>
      </c>
      <c r="AV170" s="13" t="s">
        <v>84</v>
      </c>
      <c r="AW170" s="13" t="s">
        <v>32</v>
      </c>
      <c r="AX170" s="13" t="s">
        <v>75</v>
      </c>
      <c r="AY170" s="247" t="s">
        <v>115</v>
      </c>
    </row>
    <row r="171" s="13" customFormat="1">
      <c r="A171" s="13"/>
      <c r="B171" s="237"/>
      <c r="C171" s="238"/>
      <c r="D171" s="232" t="s">
        <v>125</v>
      </c>
      <c r="E171" s="239" t="s">
        <v>1</v>
      </c>
      <c r="F171" s="240" t="s">
        <v>189</v>
      </c>
      <c r="G171" s="238"/>
      <c r="H171" s="241">
        <v>10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125</v>
      </c>
      <c r="AU171" s="247" t="s">
        <v>84</v>
      </c>
      <c r="AV171" s="13" t="s">
        <v>84</v>
      </c>
      <c r="AW171" s="13" t="s">
        <v>32</v>
      </c>
      <c r="AX171" s="13" t="s">
        <v>75</v>
      </c>
      <c r="AY171" s="247" t="s">
        <v>115</v>
      </c>
    </row>
    <row r="172" s="14" customFormat="1">
      <c r="A172" s="14"/>
      <c r="B172" s="248"/>
      <c r="C172" s="249"/>
      <c r="D172" s="232" t="s">
        <v>125</v>
      </c>
      <c r="E172" s="250" t="s">
        <v>1</v>
      </c>
      <c r="F172" s="251" t="s">
        <v>127</v>
      </c>
      <c r="G172" s="249"/>
      <c r="H172" s="252">
        <v>14.6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125</v>
      </c>
      <c r="AU172" s="258" t="s">
        <v>84</v>
      </c>
      <c r="AV172" s="14" t="s">
        <v>121</v>
      </c>
      <c r="AW172" s="14" t="s">
        <v>32</v>
      </c>
      <c r="AX172" s="14" t="s">
        <v>82</v>
      </c>
      <c r="AY172" s="258" t="s">
        <v>115</v>
      </c>
    </row>
    <row r="173" s="2" customFormat="1" ht="44.25" customHeight="1">
      <c r="A173" s="37"/>
      <c r="B173" s="38"/>
      <c r="C173" s="218" t="s">
        <v>8</v>
      </c>
      <c r="D173" s="218" t="s">
        <v>117</v>
      </c>
      <c r="E173" s="219" t="s">
        <v>190</v>
      </c>
      <c r="F173" s="220" t="s">
        <v>191</v>
      </c>
      <c r="G173" s="221" t="s">
        <v>120</v>
      </c>
      <c r="H173" s="222">
        <v>7094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0.02</v>
      </c>
      <c r="T173" s="229">
        <f>S173*H173</f>
        <v>141.88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121</v>
      </c>
      <c r="AT173" s="230" t="s">
        <v>117</v>
      </c>
      <c r="AU173" s="230" t="s">
        <v>84</v>
      </c>
      <c r="AY173" s="16" t="s">
        <v>115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82</v>
      </c>
      <c r="BK173" s="231">
        <f>ROUND(I173*H173,2)</f>
        <v>0</v>
      </c>
      <c r="BL173" s="16" t="s">
        <v>121</v>
      </c>
      <c r="BM173" s="230" t="s">
        <v>192</v>
      </c>
    </row>
    <row r="174" s="2" customFormat="1">
      <c r="A174" s="37"/>
      <c r="B174" s="38"/>
      <c r="C174" s="39"/>
      <c r="D174" s="232" t="s">
        <v>123</v>
      </c>
      <c r="E174" s="39"/>
      <c r="F174" s="233" t="s">
        <v>193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123</v>
      </c>
      <c r="AU174" s="16" t="s">
        <v>84</v>
      </c>
    </row>
    <row r="175" s="13" customFormat="1">
      <c r="A175" s="13"/>
      <c r="B175" s="237"/>
      <c r="C175" s="238"/>
      <c r="D175" s="232" t="s">
        <v>125</v>
      </c>
      <c r="E175" s="239" t="s">
        <v>1</v>
      </c>
      <c r="F175" s="240" t="s">
        <v>157</v>
      </c>
      <c r="G175" s="238"/>
      <c r="H175" s="241">
        <v>7094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125</v>
      </c>
      <c r="AU175" s="247" t="s">
        <v>84</v>
      </c>
      <c r="AV175" s="13" t="s">
        <v>84</v>
      </c>
      <c r="AW175" s="13" t="s">
        <v>32</v>
      </c>
      <c r="AX175" s="13" t="s">
        <v>75</v>
      </c>
      <c r="AY175" s="247" t="s">
        <v>115</v>
      </c>
    </row>
    <row r="176" s="14" customFormat="1">
      <c r="A176" s="14"/>
      <c r="B176" s="248"/>
      <c r="C176" s="249"/>
      <c r="D176" s="232" t="s">
        <v>125</v>
      </c>
      <c r="E176" s="250" t="s">
        <v>1</v>
      </c>
      <c r="F176" s="251" t="s">
        <v>127</v>
      </c>
      <c r="G176" s="249"/>
      <c r="H176" s="252">
        <v>7094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125</v>
      </c>
      <c r="AU176" s="258" t="s">
        <v>84</v>
      </c>
      <c r="AV176" s="14" t="s">
        <v>121</v>
      </c>
      <c r="AW176" s="14" t="s">
        <v>32</v>
      </c>
      <c r="AX176" s="14" t="s">
        <v>82</v>
      </c>
      <c r="AY176" s="258" t="s">
        <v>115</v>
      </c>
    </row>
    <row r="177" s="2" customFormat="1" ht="37.8" customHeight="1">
      <c r="A177" s="37"/>
      <c r="B177" s="38"/>
      <c r="C177" s="218" t="s">
        <v>194</v>
      </c>
      <c r="D177" s="218" t="s">
        <v>117</v>
      </c>
      <c r="E177" s="219" t="s">
        <v>195</v>
      </c>
      <c r="F177" s="220" t="s">
        <v>196</v>
      </c>
      <c r="G177" s="221" t="s">
        <v>120</v>
      </c>
      <c r="H177" s="222">
        <v>1490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0.126</v>
      </c>
      <c r="T177" s="229">
        <f>S177*H177</f>
        <v>187.74000000000001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121</v>
      </c>
      <c r="AT177" s="230" t="s">
        <v>117</v>
      </c>
      <c r="AU177" s="230" t="s">
        <v>84</v>
      </c>
      <c r="AY177" s="16" t="s">
        <v>115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82</v>
      </c>
      <c r="BK177" s="231">
        <f>ROUND(I177*H177,2)</f>
        <v>0</v>
      </c>
      <c r="BL177" s="16" t="s">
        <v>121</v>
      </c>
      <c r="BM177" s="230" t="s">
        <v>197</v>
      </c>
    </row>
    <row r="178" s="2" customFormat="1">
      <c r="A178" s="37"/>
      <c r="B178" s="38"/>
      <c r="C178" s="39"/>
      <c r="D178" s="232" t="s">
        <v>123</v>
      </c>
      <c r="E178" s="39"/>
      <c r="F178" s="233" t="s">
        <v>198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123</v>
      </c>
      <c r="AU178" s="16" t="s">
        <v>84</v>
      </c>
    </row>
    <row r="179" s="13" customFormat="1">
      <c r="A179" s="13"/>
      <c r="B179" s="237"/>
      <c r="C179" s="238"/>
      <c r="D179" s="232" t="s">
        <v>125</v>
      </c>
      <c r="E179" s="239" t="s">
        <v>1</v>
      </c>
      <c r="F179" s="240" t="s">
        <v>151</v>
      </c>
      <c r="G179" s="238"/>
      <c r="H179" s="241">
        <v>1490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125</v>
      </c>
      <c r="AU179" s="247" t="s">
        <v>84</v>
      </c>
      <c r="AV179" s="13" t="s">
        <v>84</v>
      </c>
      <c r="AW179" s="13" t="s">
        <v>32</v>
      </c>
      <c r="AX179" s="13" t="s">
        <v>75</v>
      </c>
      <c r="AY179" s="247" t="s">
        <v>115</v>
      </c>
    </row>
    <row r="180" s="14" customFormat="1">
      <c r="A180" s="14"/>
      <c r="B180" s="248"/>
      <c r="C180" s="249"/>
      <c r="D180" s="232" t="s">
        <v>125</v>
      </c>
      <c r="E180" s="250" t="s">
        <v>1</v>
      </c>
      <c r="F180" s="251" t="s">
        <v>127</v>
      </c>
      <c r="G180" s="249"/>
      <c r="H180" s="252">
        <v>1490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125</v>
      </c>
      <c r="AU180" s="258" t="s">
        <v>84</v>
      </c>
      <c r="AV180" s="14" t="s">
        <v>121</v>
      </c>
      <c r="AW180" s="14" t="s">
        <v>32</v>
      </c>
      <c r="AX180" s="14" t="s">
        <v>82</v>
      </c>
      <c r="AY180" s="258" t="s">
        <v>115</v>
      </c>
    </row>
    <row r="181" s="12" customFormat="1" ht="22.8" customHeight="1">
      <c r="A181" s="12"/>
      <c r="B181" s="202"/>
      <c r="C181" s="203"/>
      <c r="D181" s="204" t="s">
        <v>74</v>
      </c>
      <c r="E181" s="216" t="s">
        <v>199</v>
      </c>
      <c r="F181" s="216" t="s">
        <v>200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SUM(P182:P185)</f>
        <v>0</v>
      </c>
      <c r="Q181" s="210"/>
      <c r="R181" s="211">
        <f>SUM(R182:R185)</f>
        <v>0</v>
      </c>
      <c r="S181" s="210"/>
      <c r="T181" s="212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82</v>
      </c>
      <c r="AT181" s="214" t="s">
        <v>74</v>
      </c>
      <c r="AU181" s="214" t="s">
        <v>82</v>
      </c>
      <c r="AY181" s="213" t="s">
        <v>115</v>
      </c>
      <c r="BK181" s="215">
        <f>SUM(BK182:BK185)</f>
        <v>0</v>
      </c>
    </row>
    <row r="182" s="2" customFormat="1" ht="33" customHeight="1">
      <c r="A182" s="37"/>
      <c r="B182" s="38"/>
      <c r="C182" s="218" t="s">
        <v>201</v>
      </c>
      <c r="D182" s="218" t="s">
        <v>117</v>
      </c>
      <c r="E182" s="219" t="s">
        <v>202</v>
      </c>
      <c r="F182" s="220" t="s">
        <v>203</v>
      </c>
      <c r="G182" s="221" t="s">
        <v>204</v>
      </c>
      <c r="H182" s="222">
        <v>347.75999999999999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121</v>
      </c>
      <c r="AT182" s="230" t="s">
        <v>117</v>
      </c>
      <c r="AU182" s="230" t="s">
        <v>84</v>
      </c>
      <c r="AY182" s="16" t="s">
        <v>115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82</v>
      </c>
      <c r="BK182" s="231">
        <f>ROUND(I182*H182,2)</f>
        <v>0</v>
      </c>
      <c r="BL182" s="16" t="s">
        <v>121</v>
      </c>
      <c r="BM182" s="230" t="s">
        <v>205</v>
      </c>
    </row>
    <row r="183" s="2" customFormat="1">
      <c r="A183" s="37"/>
      <c r="B183" s="38"/>
      <c r="C183" s="39"/>
      <c r="D183" s="232" t="s">
        <v>123</v>
      </c>
      <c r="E183" s="39"/>
      <c r="F183" s="233" t="s">
        <v>206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123</v>
      </c>
      <c r="AU183" s="16" t="s">
        <v>84</v>
      </c>
    </row>
    <row r="184" s="13" customFormat="1">
      <c r="A184" s="13"/>
      <c r="B184" s="237"/>
      <c r="C184" s="238"/>
      <c r="D184" s="232" t="s">
        <v>125</v>
      </c>
      <c r="E184" s="239" t="s">
        <v>1</v>
      </c>
      <c r="F184" s="240" t="s">
        <v>207</v>
      </c>
      <c r="G184" s="238"/>
      <c r="H184" s="241">
        <v>347.75999999999999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125</v>
      </c>
      <c r="AU184" s="247" t="s">
        <v>84</v>
      </c>
      <c r="AV184" s="13" t="s">
        <v>84</v>
      </c>
      <c r="AW184" s="13" t="s">
        <v>32</v>
      </c>
      <c r="AX184" s="13" t="s">
        <v>75</v>
      </c>
      <c r="AY184" s="247" t="s">
        <v>115</v>
      </c>
    </row>
    <row r="185" s="14" customFormat="1">
      <c r="A185" s="14"/>
      <c r="B185" s="248"/>
      <c r="C185" s="249"/>
      <c r="D185" s="232" t="s">
        <v>125</v>
      </c>
      <c r="E185" s="250" t="s">
        <v>1</v>
      </c>
      <c r="F185" s="251" t="s">
        <v>127</v>
      </c>
      <c r="G185" s="249"/>
      <c r="H185" s="252">
        <v>347.75999999999999</v>
      </c>
      <c r="I185" s="253"/>
      <c r="J185" s="249"/>
      <c r="K185" s="249"/>
      <c r="L185" s="254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125</v>
      </c>
      <c r="AU185" s="258" t="s">
        <v>84</v>
      </c>
      <c r="AV185" s="14" t="s">
        <v>121</v>
      </c>
      <c r="AW185" s="14" t="s">
        <v>32</v>
      </c>
      <c r="AX185" s="14" t="s">
        <v>82</v>
      </c>
      <c r="AY185" s="258" t="s">
        <v>115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sBa4NKcTzuDzgVc0YuPzVJ+XF2fGjcGzjrE6vFdgrY80XYFi+U/NxZMjtpZ6JcH3qTvAzZEPMr4RnlEbPHnY/w==" hashValue="izhQZXYO1R+TxRu3CeD19v8jSa/VpJ1O+ZK8vHyo4aqOcYpJTxH+earfj5Yks7O2GaKD4hCAmwawJdpBARMoGw==" algorithmName="SHA-512" password="CC35"/>
  <autoFilter ref="C120:K18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III/1775 Olešná - Chválenice, celoplošná oprava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ROUND((SUM(BE121:BE136)),  2)</f>
        <v>0</v>
      </c>
      <c r="G33" s="37"/>
      <c r="H33" s="37"/>
      <c r="I33" s="154">
        <v>0.20999999999999999</v>
      </c>
      <c r="J33" s="153">
        <f>ROUND(((SUM(BE121:BE136))*I33),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ROUND((SUM(BF121:BF136)),  2)</f>
        <v>0</v>
      </c>
      <c r="G34" s="37"/>
      <c r="H34" s="37"/>
      <c r="I34" s="154">
        <v>0.12</v>
      </c>
      <c r="J34" s="153">
        <f>ROUND(((SUM(BF121:BF136))*I34),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III/1775 Olešná - Chválenice, celoplošná oprava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02-VRN - III/1775 Olešná - Chválenice, celoplošná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Olešná</v>
      </c>
      <c r="G89" s="39"/>
      <c r="H89" s="39"/>
      <c r="I89" s="31" t="s">
        <v>22</v>
      </c>
      <c r="J89" s="78" t="str">
        <f>IF(J12="","",J12)</f>
        <v>15. 9. 2025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209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210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211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212</v>
      </c>
      <c r="E100" s="187"/>
      <c r="F100" s="187"/>
      <c r="G100" s="187"/>
      <c r="H100" s="187"/>
      <c r="I100" s="187"/>
      <c r="J100" s="188">
        <f>J131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213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III/1775 Olešná - Chválenice, celoplošná oprava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02-VRN - III/1775 Olešná - Chválenice, celoplošná oprava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Olešná</v>
      </c>
      <c r="G115" s="39"/>
      <c r="H115" s="39"/>
      <c r="I115" s="31" t="s">
        <v>22</v>
      </c>
      <c r="J115" s="78" t="str">
        <f>IF(J12="","",J12)</f>
        <v>15. 9. 2025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60</v>
      </c>
      <c r="E120" s="193" t="s">
        <v>56</v>
      </c>
      <c r="F120" s="193" t="s">
        <v>57</v>
      </c>
      <c r="G120" s="193" t="s">
        <v>102</v>
      </c>
      <c r="H120" s="193" t="s">
        <v>103</v>
      </c>
      <c r="I120" s="193" t="s">
        <v>104</v>
      </c>
      <c r="J120" s="194" t="s">
        <v>92</v>
      </c>
      <c r="K120" s="195" t="s">
        <v>105</v>
      </c>
      <c r="L120" s="196"/>
      <c r="M120" s="99" t="s">
        <v>1</v>
      </c>
      <c r="N120" s="100" t="s">
        <v>39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214</v>
      </c>
      <c r="F122" s="205" t="s">
        <v>215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P123+P128+P131+P134</f>
        <v>0</v>
      </c>
      <c r="Q122" s="210"/>
      <c r="R122" s="211">
        <f>R123+R128+R131+R134</f>
        <v>0</v>
      </c>
      <c r="S122" s="210"/>
      <c r="T122" s="212">
        <f>T123+T128+T131+T134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141</v>
      </c>
      <c r="AT122" s="214" t="s">
        <v>74</v>
      </c>
      <c r="AU122" s="214" t="s">
        <v>75</v>
      </c>
      <c r="AY122" s="213" t="s">
        <v>115</v>
      </c>
      <c r="BK122" s="215">
        <f>BK123+BK128+BK131+BK134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216</v>
      </c>
      <c r="F123" s="216" t="s">
        <v>217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141</v>
      </c>
      <c r="AT123" s="214" t="s">
        <v>74</v>
      </c>
      <c r="AU123" s="214" t="s">
        <v>82</v>
      </c>
      <c r="AY123" s="213" t="s">
        <v>115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82</v>
      </c>
      <c r="D124" s="218" t="s">
        <v>117</v>
      </c>
      <c r="E124" s="219" t="s">
        <v>218</v>
      </c>
      <c r="F124" s="220" t="s">
        <v>219</v>
      </c>
      <c r="G124" s="221" t="s">
        <v>220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221</v>
      </c>
      <c r="AT124" s="230" t="s">
        <v>117</v>
      </c>
      <c r="AU124" s="230" t="s">
        <v>84</v>
      </c>
      <c r="AY124" s="16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221</v>
      </c>
      <c r="BM124" s="230" t="s">
        <v>222</v>
      </c>
    </row>
    <row r="125" s="2" customFormat="1">
      <c r="A125" s="37"/>
      <c r="B125" s="38"/>
      <c r="C125" s="39"/>
      <c r="D125" s="232" t="s">
        <v>123</v>
      </c>
      <c r="E125" s="39"/>
      <c r="F125" s="233" t="s">
        <v>219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84</v>
      </c>
    </row>
    <row r="126" s="13" customFormat="1">
      <c r="A126" s="13"/>
      <c r="B126" s="237"/>
      <c r="C126" s="238"/>
      <c r="D126" s="232" t="s">
        <v>125</v>
      </c>
      <c r="E126" s="239" t="s">
        <v>1</v>
      </c>
      <c r="F126" s="240" t="s">
        <v>223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125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115</v>
      </c>
    </row>
    <row r="127" s="14" customFormat="1">
      <c r="A127" s="14"/>
      <c r="B127" s="248"/>
      <c r="C127" s="249"/>
      <c r="D127" s="232" t="s">
        <v>125</v>
      </c>
      <c r="E127" s="250" t="s">
        <v>1</v>
      </c>
      <c r="F127" s="251" t="s">
        <v>127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125</v>
      </c>
      <c r="AU127" s="258" t="s">
        <v>84</v>
      </c>
      <c r="AV127" s="14" t="s">
        <v>121</v>
      </c>
      <c r="AW127" s="14" t="s">
        <v>32</v>
      </c>
      <c r="AX127" s="14" t="s">
        <v>82</v>
      </c>
      <c r="AY127" s="258" t="s">
        <v>115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224</v>
      </c>
      <c r="F128" s="216" t="s">
        <v>225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141</v>
      </c>
      <c r="AT128" s="214" t="s">
        <v>74</v>
      </c>
      <c r="AU128" s="214" t="s">
        <v>82</v>
      </c>
      <c r="AY128" s="213" t="s">
        <v>115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84</v>
      </c>
      <c r="D129" s="218" t="s">
        <v>117</v>
      </c>
      <c r="E129" s="219" t="s">
        <v>226</v>
      </c>
      <c r="F129" s="220" t="s">
        <v>225</v>
      </c>
      <c r="G129" s="221" t="s">
        <v>220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221</v>
      </c>
      <c r="AT129" s="230" t="s">
        <v>117</v>
      </c>
      <c r="AU129" s="230" t="s">
        <v>84</v>
      </c>
      <c r="AY129" s="16" t="s">
        <v>115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221</v>
      </c>
      <c r="BM129" s="230" t="s">
        <v>227</v>
      </c>
    </row>
    <row r="130" s="2" customFormat="1">
      <c r="A130" s="37"/>
      <c r="B130" s="38"/>
      <c r="C130" s="39"/>
      <c r="D130" s="232" t="s">
        <v>123</v>
      </c>
      <c r="E130" s="39"/>
      <c r="F130" s="233" t="s">
        <v>225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123</v>
      </c>
      <c r="AU130" s="16" t="s">
        <v>84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228</v>
      </c>
      <c r="F131" s="216" t="s">
        <v>229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141</v>
      </c>
      <c r="AT131" s="214" t="s">
        <v>74</v>
      </c>
      <c r="AU131" s="214" t="s">
        <v>82</v>
      </c>
      <c r="AY131" s="213" t="s">
        <v>115</v>
      </c>
      <c r="BK131" s="215">
        <f>SUM(BK132:BK133)</f>
        <v>0</v>
      </c>
    </row>
    <row r="132" s="2" customFormat="1" ht="16.5" customHeight="1">
      <c r="A132" s="37"/>
      <c r="B132" s="38"/>
      <c r="C132" s="218" t="s">
        <v>135</v>
      </c>
      <c r="D132" s="218" t="s">
        <v>117</v>
      </c>
      <c r="E132" s="219" t="s">
        <v>230</v>
      </c>
      <c r="F132" s="220" t="s">
        <v>231</v>
      </c>
      <c r="G132" s="221" t="s">
        <v>220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221</v>
      </c>
      <c r="AT132" s="230" t="s">
        <v>117</v>
      </c>
      <c r="AU132" s="230" t="s">
        <v>84</v>
      </c>
      <c r="AY132" s="16" t="s">
        <v>115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221</v>
      </c>
      <c r="BM132" s="230" t="s">
        <v>232</v>
      </c>
    </row>
    <row r="133" s="2" customFormat="1">
      <c r="A133" s="37"/>
      <c r="B133" s="38"/>
      <c r="C133" s="39"/>
      <c r="D133" s="232" t="s">
        <v>123</v>
      </c>
      <c r="E133" s="39"/>
      <c r="F133" s="233" t="s">
        <v>231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123</v>
      </c>
      <c r="AU133" s="16" t="s">
        <v>84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233</v>
      </c>
      <c r="F134" s="216" t="s">
        <v>234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141</v>
      </c>
      <c r="AT134" s="214" t="s">
        <v>74</v>
      </c>
      <c r="AU134" s="214" t="s">
        <v>82</v>
      </c>
      <c r="AY134" s="213" t="s">
        <v>115</v>
      </c>
      <c r="BK134" s="215">
        <f>SUM(BK135:BK136)</f>
        <v>0</v>
      </c>
    </row>
    <row r="135" s="2" customFormat="1" ht="16.5" customHeight="1">
      <c r="A135" s="37"/>
      <c r="B135" s="38"/>
      <c r="C135" s="218" t="s">
        <v>121</v>
      </c>
      <c r="D135" s="218" t="s">
        <v>117</v>
      </c>
      <c r="E135" s="219" t="s">
        <v>235</v>
      </c>
      <c r="F135" s="220" t="s">
        <v>236</v>
      </c>
      <c r="G135" s="221" t="s">
        <v>220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221</v>
      </c>
      <c r="AT135" s="230" t="s">
        <v>117</v>
      </c>
      <c r="AU135" s="230" t="s">
        <v>84</v>
      </c>
      <c r="AY135" s="16" t="s">
        <v>115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221</v>
      </c>
      <c r="BM135" s="230" t="s">
        <v>237</v>
      </c>
    </row>
    <row r="136" s="2" customFormat="1">
      <c r="A136" s="37"/>
      <c r="B136" s="38"/>
      <c r="C136" s="39"/>
      <c r="D136" s="232" t="s">
        <v>123</v>
      </c>
      <c r="E136" s="39"/>
      <c r="F136" s="233" t="s">
        <v>236</v>
      </c>
      <c r="G136" s="39"/>
      <c r="H136" s="39"/>
      <c r="I136" s="234"/>
      <c r="J136" s="39"/>
      <c r="K136" s="39"/>
      <c r="L136" s="43"/>
      <c r="M136" s="262"/>
      <c r="N136" s="263"/>
      <c r="O136" s="264"/>
      <c r="P136" s="264"/>
      <c r="Q136" s="264"/>
      <c r="R136" s="264"/>
      <c r="S136" s="264"/>
      <c r="T136" s="265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123</v>
      </c>
      <c r="AU136" s="16" t="s">
        <v>84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f5eeT4ReaC0nRxC5Lr2CAurhZl4Xe4Knl6K/nB/X0ko3ETL3iARQRuk1kpcfZQ+j6umxsq96kBk64yVPLKAoqg==" hashValue="+j23z2Bc4eZF1ZDp0AdvTolEBgXjgocAcZBfUm6b3IHZphPAOL7zIBz3kiIpnI2x03wNNdEUagrzMikrz7mu+A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2025-09-15T06:25:06Z</dcterms:created>
  <dcterms:modified xsi:type="dcterms:W3CDTF">2025-09-15T06:25:08Z</dcterms:modified>
</cp:coreProperties>
</file>