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PROVOZNÍ AKCE\2025\"/>
    </mc:Choice>
  </mc:AlternateContent>
  <bookViews>
    <workbookView xWindow="0" yWindow="0" windowWidth="0" windowHeight="0"/>
  </bookViews>
  <sheets>
    <sheet name="Rekapitulace stavby" sheetId="1" r:id="rId1"/>
    <sheet name="01 - Hrádek - Tedražice" sheetId="2" r:id="rId2"/>
    <sheet name="02 - Sušice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Hrádek - Tedražice'!$C$86:$K$124</definedName>
    <definedName name="_xlnm.Print_Area" localSheetId="1">'01 - Hrádek - Tedražice'!$C$4:$J$39,'01 - Hrádek - Tedražice'!$C$45:$J$68,'01 - Hrádek - Tedražice'!$C$74:$J$124</definedName>
    <definedName name="_xlnm.Print_Titles" localSheetId="1">'01 - Hrádek - Tedražice'!$86:$86</definedName>
    <definedName name="_xlnm._FilterDatabase" localSheetId="2" hidden="1">'02 - Sušice'!$C$86:$K$127</definedName>
    <definedName name="_xlnm.Print_Area" localSheetId="2">'02 - Sušice'!$C$4:$J$39,'02 - Sušice'!$C$45:$J$68,'02 - Sušice'!$C$74:$J$127</definedName>
    <definedName name="_xlnm.Print_Titles" localSheetId="2">'02 - Sušice'!$86:$86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5"/>
  <c r="BH125"/>
  <c r="BG125"/>
  <c r="BF125"/>
  <c r="T125"/>
  <c r="T124"/>
  <c r="R125"/>
  <c r="R124"/>
  <c r="P125"/>
  <c r="P124"/>
  <c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R115"/>
  <c r="P117"/>
  <c r="P116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T89"/>
  <c r="R90"/>
  <c r="R89"/>
  <c r="P90"/>
  <c r="P89"/>
  <c r="J84"/>
  <c r="F83"/>
  <c r="F81"/>
  <c r="E79"/>
  <c r="J55"/>
  <c r="F54"/>
  <c r="F52"/>
  <c r="E50"/>
  <c r="J21"/>
  <c r="E21"/>
  <c r="J83"/>
  <c r="J20"/>
  <c r="J18"/>
  <c r="E18"/>
  <c r="F84"/>
  <c r="J17"/>
  <c r="J12"/>
  <c r="J52"/>
  <c r="E7"/>
  <c r="E48"/>
  <c i="2" r="J37"/>
  <c r="J36"/>
  <c i="1" r="AY55"/>
  <c i="2" r="J35"/>
  <c i="1" r="AX55"/>
  <c i="2" r="BI123"/>
  <c r="BH123"/>
  <c r="BG123"/>
  <c r="BF123"/>
  <c r="T123"/>
  <c r="T122"/>
  <c r="R123"/>
  <c r="R122"/>
  <c r="P123"/>
  <c r="P122"/>
  <c r="BI120"/>
  <c r="BH120"/>
  <c r="BG120"/>
  <c r="BF120"/>
  <c r="T120"/>
  <c r="T119"/>
  <c r="R120"/>
  <c r="R119"/>
  <c r="P120"/>
  <c r="P119"/>
  <c r="BI117"/>
  <c r="BH117"/>
  <c r="BG117"/>
  <c r="BF117"/>
  <c r="T117"/>
  <c r="T116"/>
  <c r="R117"/>
  <c r="R116"/>
  <c r="P117"/>
  <c r="P116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T89"/>
  <c r="R90"/>
  <c r="R89"/>
  <c r="P90"/>
  <c r="P89"/>
  <c r="J84"/>
  <c r="F83"/>
  <c r="F81"/>
  <c r="E79"/>
  <c r="J55"/>
  <c r="F54"/>
  <c r="F52"/>
  <c r="E50"/>
  <c r="J21"/>
  <c r="E21"/>
  <c r="J83"/>
  <c r="J20"/>
  <c r="J18"/>
  <c r="E18"/>
  <c r="F84"/>
  <c r="J17"/>
  <c r="J12"/>
  <c r="J81"/>
  <c r="E7"/>
  <c r="E77"/>
  <c i="1" r="L50"/>
  <c r="AM50"/>
  <c r="AM49"/>
  <c r="L49"/>
  <c r="AM47"/>
  <c r="L47"/>
  <c r="L45"/>
  <c r="L44"/>
  <c i="2" r="BK112"/>
  <c i="3" r="J102"/>
  <c i="2" r="J117"/>
  <c i="1" r="AS54"/>
  <c i="2" r="BK105"/>
  <c r="J102"/>
  <c i="3" r="BK96"/>
  <c r="BK109"/>
  <c r="J112"/>
  <c i="2" r="BK120"/>
  <c i="3" r="J96"/>
  <c i="2" r="BK109"/>
  <c r="J90"/>
  <c i="3" r="BK112"/>
  <c r="BK102"/>
  <c i="2" r="F36"/>
  <c r="F34"/>
  <c r="BK99"/>
  <c r="BK123"/>
  <c r="J96"/>
  <c r="F35"/>
  <c r="J105"/>
  <c r="J34"/>
  <c r="J120"/>
  <c i="3" r="J99"/>
  <c i="2" r="BK90"/>
  <c i="3" r="J93"/>
  <c r="J90"/>
  <c r="BK90"/>
  <c r="J117"/>
  <c i="2" r="J123"/>
  <c r="BK102"/>
  <c r="J99"/>
  <c i="3" r="BK93"/>
  <c r="BK125"/>
  <c i="2" r="BK93"/>
  <c i="3" r="BK117"/>
  <c r="J121"/>
  <c i="2" r="BK96"/>
  <c i="3" r="J105"/>
  <c r="BK105"/>
  <c r="J125"/>
  <c r="BK121"/>
  <c i="2" r="J93"/>
  <c r="J112"/>
  <c r="J109"/>
  <c r="F37"/>
  <c r="BK117"/>
  <c i="3" r="J109"/>
  <c r="BK99"/>
  <c i="2" l="1" r="T115"/>
  <c r="R115"/>
  <c i="3" r="T115"/>
  <c i="2" r="BK108"/>
  <c r="J108"/>
  <c r="J63"/>
  <c r="R92"/>
  <c r="T108"/>
  <c i="3" r="BK92"/>
  <c r="J92"/>
  <c r="J62"/>
  <c r="T108"/>
  <c i="2" r="T92"/>
  <c r="T88"/>
  <c r="T87"/>
  <c r="P108"/>
  <c i="3" r="P92"/>
  <c r="BK108"/>
  <c r="J108"/>
  <c r="J63"/>
  <c r="P108"/>
  <c i="2" r="P92"/>
  <c r="P88"/>
  <c r="P87"/>
  <c i="1" r="AU55"/>
  <c i="3" r="T92"/>
  <c r="T88"/>
  <c r="T87"/>
  <c i="2" r="BK92"/>
  <c r="J92"/>
  <c r="J62"/>
  <c r="R108"/>
  <c i="3" r="R92"/>
  <c r="R88"/>
  <c r="R87"/>
  <c r="R108"/>
  <c i="2" r="BK89"/>
  <c r="J89"/>
  <c r="J61"/>
  <c i="3" r="BK89"/>
  <c r="BK88"/>
  <c r="J88"/>
  <c r="J60"/>
  <c i="2" r="BK119"/>
  <c r="J119"/>
  <c r="J66"/>
  <c r="BK116"/>
  <c r="J116"/>
  <c r="J65"/>
  <c i="3" r="BK116"/>
  <c r="J116"/>
  <c r="J65"/>
  <c r="BK120"/>
  <c r="J120"/>
  <c r="J66"/>
  <c r="BK124"/>
  <c r="J124"/>
  <c r="J67"/>
  <c i="2" r="BK122"/>
  <c r="J122"/>
  <c r="J67"/>
  <c i="3" r="J81"/>
  <c r="BE96"/>
  <c r="E77"/>
  <c r="BE105"/>
  <c r="BE121"/>
  <c r="BE99"/>
  <c r="BE117"/>
  <c r="BE125"/>
  <c r="F55"/>
  <c r="BE93"/>
  <c r="BE102"/>
  <c r="BE109"/>
  <c r="BE112"/>
  <c i="2" r="BK115"/>
  <c r="J115"/>
  <c r="J64"/>
  <c i="3" r="J54"/>
  <c r="BE90"/>
  <c i="1" r="BC55"/>
  <c r="AW55"/>
  <c i="2" r="E48"/>
  <c r="J52"/>
  <c r="J54"/>
  <c r="F55"/>
  <c r="BE90"/>
  <c r="BE93"/>
  <c r="BE96"/>
  <c r="BE99"/>
  <c r="BE102"/>
  <c r="BE105"/>
  <c r="BE109"/>
  <c r="BE112"/>
  <c r="BE117"/>
  <c r="BE120"/>
  <c r="BE123"/>
  <c i="1" r="BA55"/>
  <c r="BB55"/>
  <c r="BD55"/>
  <c i="3" r="F36"/>
  <c i="1" r="BC56"/>
  <c r="BC54"/>
  <c r="W32"/>
  <c i="3" r="J34"/>
  <c i="1" r="AW56"/>
  <c i="3" r="F37"/>
  <c i="1" r="BD56"/>
  <c r="BD54"/>
  <c r="W33"/>
  <c i="3" r="F34"/>
  <c i="1" r="BA56"/>
  <c r="BA54"/>
  <c r="W30"/>
  <c i="3" r="F35"/>
  <c i="1" r="BB56"/>
  <c r="BB54"/>
  <c r="W31"/>
  <c i="3" l="1" r="P88"/>
  <c r="P87"/>
  <c i="1" r="AU56"/>
  <c i="2" r="R88"/>
  <c r="R87"/>
  <c i="3" r="J89"/>
  <c r="J61"/>
  <c i="2" r="BK88"/>
  <c r="J88"/>
  <c r="J60"/>
  <c i="3" r="BK87"/>
  <c r="J87"/>
  <c r="BK115"/>
  <c r="J115"/>
  <c r="J64"/>
  <c i="2" r="BK87"/>
  <c r="J87"/>
  <c r="J59"/>
  <c i="3" r="J30"/>
  <c i="1" r="AG56"/>
  <c r="AY54"/>
  <c i="2" r="F33"/>
  <c i="1" r="AZ55"/>
  <c r="AW54"/>
  <c r="AK30"/>
  <c r="AX54"/>
  <c i="3" r="F33"/>
  <c i="1" r="AZ56"/>
  <c i="2" r="J33"/>
  <c i="1" r="AV55"/>
  <c r="AT55"/>
  <c i="3" r="J33"/>
  <c i="1" r="AV56"/>
  <c r="AT56"/>
  <c r="AN56"/>
  <c r="AU54"/>
  <c i="3" l="1" r="J59"/>
  <c r="J39"/>
  <c i="1" r="AZ54"/>
  <c r="W29"/>
  <c i="2" r="J30"/>
  <c i="1" r="AG55"/>
  <c r="AG54"/>
  <c r="AK26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<sst xmlns="http://schemas.openxmlformats.org/spreadsheetml/2006/main">
  <si>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</si>
  <si>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</si>
  <si>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</si>
  <si>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</si>
  <si>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</si>
  <si>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{cc0015d1-73c1-4e97-9e96-97ef1d68bbff}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</si>
  <si>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</si>
  <si>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</si>
  <si>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</si>
  <si>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</si>
  <si>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</si>
  <si>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</si>
  <si>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</si>
  <si>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</si>
  <si>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</si>
  <si>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</si>
  <si>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</si>
  <si>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III/1698 Hrádek - Tedražice - Sušice</t>
  </si>
  <si>
    <t>KSO:</t>
  </si>
  <si>
    <t/>
  </si>
  <si>
    <t>CC-CZ:</t>
  </si>
  <si>
    <t>Místo:</t>
  </si>
  <si>
    <t xml:space="preserve"> </t>
  </si>
  <si>
    <t>Datum:</t>
  </si>
  <si>
    <t>10. 9. 2025</t>
  </si>
  <si>
    <t>Zadavatel:</t>
  </si>
  <si>
    <t>IČ:</t>
  </si>
  <si>
    <t>SÚSPK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</si>
  <si>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</si>
  <si>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</si>
  <si>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</si>
  <si>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</si>
  <si>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</si>
  <si>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</si>
  <si>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</si>
  <si>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</si>
  <si>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</si>
  <si>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</si>
  <si>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</si>
  <si>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</si>
  <si>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</si>
  <si>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</si>
  <si>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</si>
  <si>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</si>
  <si>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</si>
  <si>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</si>
  <si>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</si>
  <si>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</si>
  <si>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</si>
  <si>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</si>
  <si>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</si>
  <si>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</si>
  <si>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</si>
  <si>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</si>
  <si>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</si>
  <si>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</si>
  <si>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</si>
  <si>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</si>
  <si>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</si>
  <si>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</si>
  <si>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</si>
  <si>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</si>
  <si>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</si>
  <si>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</si>
  <si>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</si>
  <si>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</si>
  <si>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</si>
  <si>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</si>
  <si>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</si>
  <si>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</si>
  <si>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</si>
  <si>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</si>
  <si>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</si>
  <si>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</si>
  <si>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</si>
  <si>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</si>
  <si>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Hrádek - Tedražice</t>
  </si>
  <si>
    <t>STA</t>
  </si>
  <si>
    <t>1</t>
  </si>
  <si>
    <t>{7598fab1-32c7-4517-a0b4-2f7e5c265da9}</t>
  </si>
  <si>
    <t>2</t>
  </si>
  <si>
    <t>02</t>
  </si>
  <si>
    <t>Sušice</t>
  </si>
  <si>
    <t>{4720595b-29ab-4503-9ea0-312144af7c71}</t>
  </si>
  <si>
    <t>KRYCÍ LIST SOUPISU PRACÍ</t>
  </si>
  <si>
    <t>Objekt:</t>
  </si>
  <si>
    <t>01 - Hrádek - Tedražice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</si>
  <si>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</si>
  <si>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</si>
  <si>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</si>
  <si>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</si>
  <si>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</si>
  <si>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</si>
  <si>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</si>
  <si>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</si>
  <si>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</si>
  <si>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VRN1 - Průzkumné, zeměměřičské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</si>
  <si>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</si>
  <si>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</si>
  <si>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</si>
  <si>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</si>
  <si>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</si>
  <si>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</si>
  <si>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</si>
  <si>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</si>
  <si>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</si>
  <si>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</si>
  <si>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</si>
  <si>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</si>
  <si>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</si>
  <si>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</si>
  <si>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</si>
  <si>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</si>
  <si>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</si>
  <si>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</si>
  <si>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</si>
  <si>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</si>
  <si>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113107242R</t>
  </si>
  <si>
    <t>Odstranění podkladů nebo krytů strojně plochy jednotlivě přes 200 m2 s přemístěním hmot na skládku na vzdálenost do 20 m nebo s naložením na dopravní prostředek živičných, o tl. vrstvy přes 50 do 100 mm, včetně odvozu a řádné likvidace</t>
  </si>
  <si>
    <t>m2</t>
  </si>
  <si>
    <t>4</t>
  </si>
  <si>
    <t>829609978</t>
  </si>
  <si>
    <t>VV</t>
  </si>
  <si>
    <t>300</t>
  </si>
  <si>
    <t>5</t>
  </si>
  <si>
    <t>Komunikace pozemní</t>
  </si>
  <si>
    <t>569931132</t>
  </si>
  <si>
    <t>Zpevnění krajnic nebo komunikací pro pěší s rozprostřením a zhutněním, po zhutnění asfaltovým recyklátem tl. 100 mm</t>
  </si>
  <si>
    <t>1122352297</t>
  </si>
  <si>
    <t>Online PSC</t>
  </si>
  <si>
    <t>https://podminky.urs.cz/item/CS_URS_2025_01/569931132</t>
  </si>
  <si>
    <t>1350</t>
  </si>
  <si>
    <t>3</t>
  </si>
  <si>
    <t>572141112</t>
  </si>
  <si>
    <t>Vyrovnání povrchu dosavadních krytů s rozprostřením hmot a zhutněním asfaltovým betonem ACO tl. přes 40 do 60 mm</t>
  </si>
  <si>
    <t>-146940093</t>
  </si>
  <si>
    <t>https://podminky.urs.cz/item/CS_URS_2025_02/572141112</t>
  </si>
  <si>
    <t>8270</t>
  </si>
  <si>
    <t>573231107</t>
  </si>
  <si>
    <t>Postřik spojovací PS bez posypu kamenivem ze silniční emulze, v množství 0,40 kg/m2</t>
  </si>
  <si>
    <t>757079743</t>
  </si>
  <si>
    <t>https://podminky.urs.cz/item/CS_URS_2025_01/573231107</t>
  </si>
  <si>
    <t>16540</t>
  </si>
  <si>
    <t>577144141</t>
  </si>
  <si>
    <t>Asfaltový beton vrstva obrusná ACO 11 (ABS) s rozprostřením a se zhutněním z modifikovaného asfaltu v pruhu šířky přes 3 m, po zhutnění tl. 50 mm</t>
  </si>
  <si>
    <t>2079405319</t>
  </si>
  <si>
    <t>https://podminky.urs.cz/item/CS_URS_2025_01/577144141</t>
  </si>
  <si>
    <t>6</t>
  </si>
  <si>
    <t>599142111</t>
  </si>
  <si>
    <t>Úprava zálivky dilatačních nebo pracovních spár v cementobetonovém krytu, hloubky do 40 mm, šířky přes 20 do 40 mm</t>
  </si>
  <si>
    <t>m</t>
  </si>
  <si>
    <t>1939988678</t>
  </si>
  <si>
    <t>https://podminky.urs.cz/item/CS_URS_2025_01/599142111</t>
  </si>
  <si>
    <t>60</t>
  </si>
  <si>
    <t>9</t>
  </si>
  <si>
    <t>Ostatní konstrukce a práce, bourání</t>
  </si>
  <si>
    <t>7</t>
  </si>
  <si>
    <t>919735111</t>
  </si>
  <si>
    <t>Řezání stávajícího živičného krytu nebo podkladu hloubky do 50 mm</t>
  </si>
  <si>
    <t>-888418830</t>
  </si>
  <si>
    <t>https://podminky.urs.cz/item/CS_URS_2025_01/919735111</t>
  </si>
  <si>
    <t>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</si>
  <si>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</si>
  <si>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</si>
  <si>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-1842083673</t>
  </si>
  <si>
    <t>https://podminky.urs.cz/item/CS_URS_2025_01/938909311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</si>
  <si>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</si>
  <si>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</si>
  <si>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</si>
  <si>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</si>
  <si>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</si>
  <si>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</si>
  <si>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</si>
  <si>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</si>
  <si>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-1607034769</t>
  </si>
  <si>
    <t>https://podminky.urs.cz/item/CS_URS_2025_01/012444000</t>
  </si>
  <si>
    <t>VRN4</t>
  </si>
  <si>
    <t>Inženýrská činnost</t>
  </si>
  <si>
    <t>10</t>
  </si>
  <si>
    <t>043103000</t>
  </si>
  <si>
    <t>Zkoušky</t>
  </si>
  <si>
    <t>-480116880</t>
  </si>
  <si>
    <t>https://podminky.urs.cz/item/CS_URS_2025_01/043103000</t>
  </si>
  <si>
    <t>VRN7</t>
  </si>
  <si>
    <t>Provozní vlivy</t>
  </si>
  <si>
    <t>11</t>
  </si>
  <si>
    <t>072103000</t>
  </si>
  <si>
    <t>Silniční provoz - projednání DIO a zajištění DIR</t>
  </si>
  <si>
    <t>1073776661</t>
  </si>
  <si>
    <t>https://podminky.urs.cz/item/CS_URS_2025_01/072103000</t>
  </si>
  <si>
    <t>02 - Sušice</t>
  </si>
  <si>
    <t>2084263059</t>
  </si>
  <si>
    <t>2660</t>
  </si>
  <si>
    <t>-246301728</t>
  </si>
  <si>
    <t>1094839762</t>
  </si>
  <si>
    <t>39971018</t>
  </si>
  <si>
    <t>5320</t>
  </si>
  <si>
    <t>1299821790</t>
  </si>
  <si>
    <t>-173127718</t>
  </si>
  <si>
    <t>219736342</t>
  </si>
  <si>
    <t>779661766</t>
  </si>
  <si>
    <t>524118416</t>
  </si>
  <si>
    <t>757224276</t>
  </si>
  <si>
    <t>80407353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</si>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</sst>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569931132" TargetMode="External" /><Relationship Id="rId2" Type="http://schemas.openxmlformats.org/officeDocument/2006/relationships/hyperlink" Target="https://podminky.urs.cz/item/CS_URS_2025_02/572141112" TargetMode="External" /><Relationship Id="rId3" Type="http://schemas.openxmlformats.org/officeDocument/2006/relationships/hyperlink" Target="https://podminky.urs.cz/item/CS_URS_2025_01/573231107" TargetMode="External" /><Relationship Id="rId4" Type="http://schemas.openxmlformats.org/officeDocument/2006/relationships/hyperlink" Target="https://podminky.urs.cz/item/CS_URS_2025_01/577144141" TargetMode="External" /><Relationship Id="rId5" Type="http://schemas.openxmlformats.org/officeDocument/2006/relationships/hyperlink" Target="https://podminky.urs.cz/item/CS_URS_2025_01/599142111" TargetMode="External" /><Relationship Id="rId6" Type="http://schemas.openxmlformats.org/officeDocument/2006/relationships/hyperlink" Target="https://podminky.urs.cz/item/CS_URS_2025_01/919735111" TargetMode="External" /><Relationship Id="rId7" Type="http://schemas.openxmlformats.org/officeDocument/2006/relationships/hyperlink" Target="https://podminky.urs.cz/item/CS_URS_2025_01/938909311" TargetMode="External" /><Relationship Id="rId8" Type="http://schemas.openxmlformats.org/officeDocument/2006/relationships/hyperlink" Target="https://podminky.urs.cz/item/CS_URS_2025_01/012444000" TargetMode="External" /><Relationship Id="rId9" Type="http://schemas.openxmlformats.org/officeDocument/2006/relationships/hyperlink" Target="https://podminky.urs.cz/item/CS_URS_2025_01/043103000" TargetMode="External" /><Relationship Id="rId10" Type="http://schemas.openxmlformats.org/officeDocument/2006/relationships/hyperlink" Target="https://podminky.urs.cz/item/CS_URS_2025_01/072103000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569931132" TargetMode="External" /><Relationship Id="rId2" Type="http://schemas.openxmlformats.org/officeDocument/2006/relationships/hyperlink" Target="https://podminky.urs.cz/item/CS_URS_2025_02/572141112" TargetMode="External" /><Relationship Id="rId3" Type="http://schemas.openxmlformats.org/officeDocument/2006/relationships/hyperlink" Target="https://podminky.urs.cz/item/CS_URS_2025_01/573231107" TargetMode="External" /><Relationship Id="rId4" Type="http://schemas.openxmlformats.org/officeDocument/2006/relationships/hyperlink" Target="https://podminky.urs.cz/item/CS_URS_2025_01/577144141" TargetMode="External" /><Relationship Id="rId5" Type="http://schemas.openxmlformats.org/officeDocument/2006/relationships/hyperlink" Target="https://podminky.urs.cz/item/CS_URS_2025_01/599142111" TargetMode="External" /><Relationship Id="rId6" Type="http://schemas.openxmlformats.org/officeDocument/2006/relationships/hyperlink" Target="https://podminky.urs.cz/item/CS_URS_2025_01/919735111" TargetMode="External" /><Relationship Id="rId7" Type="http://schemas.openxmlformats.org/officeDocument/2006/relationships/hyperlink" Target="https://podminky.urs.cz/item/CS_URS_2025_01/938909311" TargetMode="External" /><Relationship Id="rId8" Type="http://schemas.openxmlformats.org/officeDocument/2006/relationships/hyperlink" Target="https://podminky.urs.cz/item/CS_URS_2025_01/012444000" TargetMode="External" /><Relationship Id="rId9" Type="http://schemas.openxmlformats.org/officeDocument/2006/relationships/hyperlink" Target="https://podminky.urs.cz/item/CS_URS_2025_01/043103000" TargetMode="External" /><Relationship Id="rId10" Type="http://schemas.openxmlformats.org/officeDocument/2006/relationships/hyperlink" Target="https://podminky.urs.cz/item/CS_URS_2025_01/072103000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1204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III/1698 Hrádek - Tedražice - Sušice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10. 9. 2025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SÚSPK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SÚSPK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Hrádek - Tedražice'!J30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'01 - Hrádek - Tedražice'!P87</f>
        <v>0</v>
      </c>
      <c r="AV55" s="120">
        <f>'01 - Hrádek - Tedražice'!J33</f>
        <v>0</v>
      </c>
      <c r="AW55" s="120">
        <f>'01 - Hrádek - Tedražice'!J34</f>
        <v>0</v>
      </c>
      <c r="AX55" s="120">
        <f>'01 - Hrádek - Tedražice'!J35</f>
        <v>0</v>
      </c>
      <c r="AY55" s="120">
        <f>'01 - Hrádek - Tedražice'!J36</f>
        <v>0</v>
      </c>
      <c r="AZ55" s="120">
        <f>'01 - Hrádek - Tedražice'!F33</f>
        <v>0</v>
      </c>
      <c r="BA55" s="120">
        <f>'01 - Hrádek - Tedražice'!F34</f>
        <v>0</v>
      </c>
      <c r="BB55" s="120">
        <f>'01 - Hrádek - Tedražice'!F35</f>
        <v>0</v>
      </c>
      <c r="BC55" s="120">
        <f>'01 - Hrádek - Tedražice'!F36</f>
        <v>0</v>
      </c>
      <c r="BD55" s="122">
        <f>'01 - Hrádek - Tedražice'!F37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6.5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Sušice'!J30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24">
        <v>0</v>
      </c>
      <c r="AT56" s="125">
        <f>ROUND(SUM(AV56:AW56),2)</f>
        <v>0</v>
      </c>
      <c r="AU56" s="126">
        <f>'02 - Sušice'!P87</f>
        <v>0</v>
      </c>
      <c r="AV56" s="125">
        <f>'02 - Sušice'!J33</f>
        <v>0</v>
      </c>
      <c r="AW56" s="125">
        <f>'02 - Sušice'!J34</f>
        <v>0</v>
      </c>
      <c r="AX56" s="125">
        <f>'02 - Sušice'!J35</f>
        <v>0</v>
      </c>
      <c r="AY56" s="125">
        <f>'02 - Sušice'!J36</f>
        <v>0</v>
      </c>
      <c r="AZ56" s="125">
        <f>'02 - Sušice'!F33</f>
        <v>0</v>
      </c>
      <c r="BA56" s="125">
        <f>'02 - Sušice'!F34</f>
        <v>0</v>
      </c>
      <c r="BB56" s="125">
        <f>'02 - Sušice'!F35</f>
        <v>0</v>
      </c>
      <c r="BC56" s="125">
        <f>'02 - Sušice'!F36</f>
        <v>0</v>
      </c>
      <c r="BD56" s="127">
        <f>'02 - Sušice'!F37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19</v>
      </c>
      <c r="CM56" s="123" t="s">
        <v>80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KcYTiMlWRer4vTbjasnpYBzd2qxQL4XVCdfQ7hadhVaH+5GIufBm6/9BNAgjetwigFaBkn0e96ObDe6M0mqbyg==" hashValue="O3iarh4776NoF1umCVohRwLYsYcidOtV0IZISvkQVBI9W+71VM+fF1hE1ZcHa59/DjB/bnPV+dhSyKJFmsjmg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Hrádek - Tedražice'!C2" display="/"/>
    <hyperlink ref="A56" location="'02 - Suši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III/1698 Hrádek - Tedražice - Sušice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10. 9. 2025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ROUND((SUM(BE87:BE124)),  2)</f>
        <v>0</v>
      </c>
      <c r="G33" s="38"/>
      <c r="H33" s="38"/>
      <c r="I33" s="148">
        <v>0.20999999999999999</v>
      </c>
      <c r="J33" s="147">
        <f>ROUND(((SUM(BE87:BE124))*I33),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ROUND((SUM(BF87:BF124)),  2)</f>
        <v>0</v>
      </c>
      <c r="G34" s="38"/>
      <c r="H34" s="38"/>
      <c r="I34" s="148">
        <v>0.12</v>
      </c>
      <c r="J34" s="147">
        <f>ROUND(((SUM(BF87:BF124))*I34),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ROUND((SUM(BG87:BG124)),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ROUND((SUM(BH87:BH124)),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ROUND((SUM(BI87:BI124)),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III/1698 Hrádek - Tedražice - Sušice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Hrádek - Tedražice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10. 9. 2025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93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94</v>
      </c>
      <c r="E63" s="174"/>
      <c r="F63" s="174"/>
      <c r="G63" s="174"/>
      <c r="H63" s="174"/>
      <c r="I63" s="174"/>
      <c r="J63" s="175">
        <f>J108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95</v>
      </c>
      <c r="E64" s="168"/>
      <c r="F64" s="168"/>
      <c r="G64" s="168"/>
      <c r="H64" s="168"/>
      <c r="I64" s="168"/>
      <c r="J64" s="169">
        <f>J115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96</v>
      </c>
      <c r="E65" s="174"/>
      <c r="F65" s="174"/>
      <c r="G65" s="174"/>
      <c r="H65" s="174"/>
      <c r="I65" s="174"/>
      <c r="J65" s="175">
        <f>J116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97</v>
      </c>
      <c r="E66" s="174"/>
      <c r="F66" s="174"/>
      <c r="G66" s="174"/>
      <c r="H66" s="174"/>
      <c r="I66" s="174"/>
      <c r="J66" s="175">
        <f>J119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98</v>
      </c>
      <c r="E67" s="174"/>
      <c r="F67" s="174"/>
      <c r="G67" s="174"/>
      <c r="H67" s="174"/>
      <c r="I67" s="174"/>
      <c r="J67" s="175">
        <f>J122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III/1698 Hrádek - Tedražice - Sušice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85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01 - Hrádek - Tedražice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10. 9. 2025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SÚSPK</v>
      </c>
      <c r="G83" s="40"/>
      <c r="H83" s="40"/>
      <c r="I83" s="32" t="s">
        <v>31</v>
      </c>
      <c r="J83" s="36" t="str">
        <f>E21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33</v>
      </c>
      <c r="J84" s="36" t="str">
        <f>E24</f>
        <v>SÚSPK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100</v>
      </c>
      <c r="D86" s="180" t="s">
        <v>55</v>
      </c>
      <c r="E86" s="180" t="s">
        <v>51</v>
      </c>
      <c r="F86" s="180" t="s">
        <v>52</v>
      </c>
      <c r="G86" s="180" t="s">
        <v>101</v>
      </c>
      <c r="H86" s="180" t="s">
        <v>102</v>
      </c>
      <c r="I86" s="180" t="s">
        <v>103</v>
      </c>
      <c r="J86" s="181" t="s">
        <v>89</v>
      </c>
      <c r="K86" s="182" t="s">
        <v>104</v>
      </c>
      <c r="L86" s="183"/>
      <c r="M86" s="92" t="s">
        <v>19</v>
      </c>
      <c r="N86" s="93" t="s">
        <v>40</v>
      </c>
      <c r="O86" s="93" t="s">
        <v>105</v>
      </c>
      <c r="P86" s="93" t="s">
        <v>106</v>
      </c>
      <c r="Q86" s="93" t="s">
        <v>107</v>
      </c>
      <c r="R86" s="93" t="s">
        <v>108</v>
      </c>
      <c r="S86" s="93" t="s">
        <v>109</v>
      </c>
      <c r="T86" s="94" t="s">
        <v>110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111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P88+P115</f>
        <v>0</v>
      </c>
      <c r="Q87" s="96"/>
      <c r="R87" s="186">
        <f>R88+R115</f>
        <v>1583.5084000000002</v>
      </c>
      <c r="S87" s="96"/>
      <c r="T87" s="187">
        <f>T88+T115</f>
        <v>231.40000000000001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69</v>
      </c>
      <c r="AU87" s="17" t="s">
        <v>90</v>
      </c>
      <c r="BK87" s="188">
        <f>BK88+BK115</f>
        <v>0</v>
      </c>
    </row>
    <row r="88" s="12" customFormat="1" ht="25.92" customHeight="1">
      <c r="A88" s="12"/>
      <c r="B88" s="189"/>
      <c r="C88" s="190"/>
      <c r="D88" s="191" t="s">
        <v>69</v>
      </c>
      <c r="E88" s="192" t="s">
        <v>112</v>
      </c>
      <c r="F88" s="192" t="s">
        <v>113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P89+P92+P108</f>
        <v>0</v>
      </c>
      <c r="Q88" s="197"/>
      <c r="R88" s="198">
        <f>R89+R92+R108</f>
        <v>1583.5084000000002</v>
      </c>
      <c r="S88" s="197"/>
      <c r="T88" s="199">
        <f>T89+T92+T108</f>
        <v>231.40000000000001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70</v>
      </c>
      <c r="AY88" s="200" t="s">
        <v>114</v>
      </c>
      <c r="BK88" s="202">
        <f>BK89+BK92+BK108</f>
        <v>0</v>
      </c>
    </row>
    <row r="89" s="12" customFormat="1" ht="22.8" customHeight="1">
      <c r="A89" s="12"/>
      <c r="B89" s="189"/>
      <c r="C89" s="190"/>
      <c r="D89" s="191" t="s">
        <v>69</v>
      </c>
      <c r="E89" s="203" t="s">
        <v>78</v>
      </c>
      <c r="F89" s="203" t="s">
        <v>115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66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78</v>
      </c>
      <c r="AT89" s="201" t="s">
        <v>69</v>
      </c>
      <c r="AU89" s="201" t="s">
        <v>78</v>
      </c>
      <c r="AY89" s="200" t="s">
        <v>114</v>
      </c>
      <c r="BK89" s="202">
        <f>SUM(BK90:BK91)</f>
        <v>0</v>
      </c>
    </row>
    <row r="90" s="2" customFormat="1" ht="37.8" customHeight="1">
      <c r="A90" s="38"/>
      <c r="B90" s="39"/>
      <c r="C90" s="205" t="s">
        <v>78</v>
      </c>
      <c r="D90" s="205" t="s">
        <v>116</v>
      </c>
      <c r="E90" s="206" t="s">
        <v>117</v>
      </c>
      <c r="F90" s="207" t="s">
        <v>118</v>
      </c>
      <c r="G90" s="208" t="s">
        <v>119</v>
      </c>
      <c r="H90" s="209">
        <v>300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41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0.22</v>
      </c>
      <c r="T90" s="216">
        <f>S90*H90</f>
        <v>66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120</v>
      </c>
      <c r="AT90" s="217" t="s">
        <v>116</v>
      </c>
      <c r="AU90" s="217" t="s">
        <v>80</v>
      </c>
      <c r="AY90" s="17" t="s">
        <v>114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78</v>
      </c>
      <c r="BK90" s="218">
        <f>ROUND(I90*H90,2)</f>
        <v>0</v>
      </c>
      <c r="BL90" s="17" t="s">
        <v>120</v>
      </c>
      <c r="BM90" s="217" t="s">
        <v>121</v>
      </c>
    </row>
    <row r="91" s="13" customFormat="1">
      <c r="A91" s="13"/>
      <c r="B91" s="219"/>
      <c r="C91" s="220"/>
      <c r="D91" s="221" t="s">
        <v>122</v>
      </c>
      <c r="E91" s="222" t="s">
        <v>19</v>
      </c>
      <c r="F91" s="223" t="s">
        <v>123</v>
      </c>
      <c r="G91" s="220"/>
      <c r="H91" s="224">
        <v>300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122</v>
      </c>
      <c r="AU91" s="230" t="s">
        <v>80</v>
      </c>
      <c r="AV91" s="13" t="s">
        <v>80</v>
      </c>
      <c r="AW91" s="13" t="s">
        <v>32</v>
      </c>
      <c r="AX91" s="13" t="s">
        <v>78</v>
      </c>
      <c r="AY91" s="230" t="s">
        <v>114</v>
      </c>
    </row>
    <row r="92" s="12" customFormat="1" ht="22.8" customHeight="1">
      <c r="A92" s="12"/>
      <c r="B92" s="189"/>
      <c r="C92" s="190"/>
      <c r="D92" s="191" t="s">
        <v>69</v>
      </c>
      <c r="E92" s="203" t="s">
        <v>124</v>
      </c>
      <c r="F92" s="203" t="s">
        <v>125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SUM(P93:P107)</f>
        <v>0</v>
      </c>
      <c r="Q92" s="197"/>
      <c r="R92" s="198">
        <f>SUM(R93:R107)</f>
        <v>1583.5084000000002</v>
      </c>
      <c r="S92" s="197"/>
      <c r="T92" s="199">
        <f>SUM(T93:T107)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114</v>
      </c>
      <c r="BK92" s="202">
        <f>SUM(BK93:BK107)</f>
        <v>0</v>
      </c>
    </row>
    <row r="93" s="2" customFormat="1" ht="24.15" customHeight="1">
      <c r="A93" s="38"/>
      <c r="B93" s="39"/>
      <c r="C93" s="205" t="s">
        <v>80</v>
      </c>
      <c r="D93" s="205" t="s">
        <v>116</v>
      </c>
      <c r="E93" s="206" t="s">
        <v>126</v>
      </c>
      <c r="F93" s="207" t="s">
        <v>127</v>
      </c>
      <c r="G93" s="208" t="s">
        <v>119</v>
      </c>
      <c r="H93" s="209">
        <v>1350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41</v>
      </c>
      <c r="O93" s="84"/>
      <c r="P93" s="215">
        <f>O93*H93</f>
        <v>0</v>
      </c>
      <c r="Q93" s="215">
        <v>0.216</v>
      </c>
      <c r="R93" s="215">
        <f>Q93*H93</f>
        <v>291.60000000000002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120</v>
      </c>
      <c r="AT93" s="217" t="s">
        <v>116</v>
      </c>
      <c r="AU93" s="217" t="s">
        <v>80</v>
      </c>
      <c r="AY93" s="17" t="s">
        <v>114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78</v>
      </c>
      <c r="BK93" s="218">
        <f>ROUND(I93*H93,2)</f>
        <v>0</v>
      </c>
      <c r="BL93" s="17" t="s">
        <v>120</v>
      </c>
      <c r="BM93" s="217" t="s">
        <v>128</v>
      </c>
    </row>
    <row r="94" s="2" customFormat="1">
      <c r="A94" s="38"/>
      <c r="B94" s="39"/>
      <c r="C94" s="40"/>
      <c r="D94" s="231" t="s">
        <v>129</v>
      </c>
      <c r="E94" s="40"/>
      <c r="F94" s="232" t="s">
        <v>130</v>
      </c>
      <c r="G94" s="40"/>
      <c r="H94" s="40"/>
      <c r="I94" s="233"/>
      <c r="J94" s="40"/>
      <c r="K94" s="40"/>
      <c r="L94" s="44"/>
      <c r="M94" s="234"/>
      <c r="N94" s="23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129</v>
      </c>
      <c r="AU94" s="17" t="s">
        <v>80</v>
      </c>
    </row>
    <row r="95" s="13" customFormat="1">
      <c r="A95" s="13"/>
      <c r="B95" s="219"/>
      <c r="C95" s="220"/>
      <c r="D95" s="221" t="s">
        <v>122</v>
      </c>
      <c r="E95" s="222" t="s">
        <v>19</v>
      </c>
      <c r="F95" s="223" t="s">
        <v>131</v>
      </c>
      <c r="G95" s="220"/>
      <c r="H95" s="224">
        <v>1350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122</v>
      </c>
      <c r="AU95" s="230" t="s">
        <v>80</v>
      </c>
      <c r="AV95" s="13" t="s">
        <v>80</v>
      </c>
      <c r="AW95" s="13" t="s">
        <v>32</v>
      </c>
      <c r="AX95" s="13" t="s">
        <v>78</v>
      </c>
      <c r="AY95" s="230" t="s">
        <v>114</v>
      </c>
    </row>
    <row r="96" s="2" customFormat="1" ht="24.15" customHeight="1">
      <c r="A96" s="38"/>
      <c r="B96" s="39"/>
      <c r="C96" s="205" t="s">
        <v>132</v>
      </c>
      <c r="D96" s="205" t="s">
        <v>116</v>
      </c>
      <c r="E96" s="206" t="s">
        <v>133</v>
      </c>
      <c r="F96" s="207" t="s">
        <v>134</v>
      </c>
      <c r="G96" s="208" t="s">
        <v>119</v>
      </c>
      <c r="H96" s="209">
        <v>8270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41</v>
      </c>
      <c r="O96" s="84"/>
      <c r="P96" s="215">
        <f>O96*H96</f>
        <v>0</v>
      </c>
      <c r="Q96" s="215">
        <v>0.15620000000000001</v>
      </c>
      <c r="R96" s="215">
        <f>Q96*H96</f>
        <v>1291.7740000000001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120</v>
      </c>
      <c r="AT96" s="217" t="s">
        <v>116</v>
      </c>
      <c r="AU96" s="217" t="s">
        <v>80</v>
      </c>
      <c r="AY96" s="17" t="s">
        <v>114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78</v>
      </c>
      <c r="BK96" s="218">
        <f>ROUND(I96*H96,2)</f>
        <v>0</v>
      </c>
      <c r="BL96" s="17" t="s">
        <v>120</v>
      </c>
      <c r="BM96" s="217" t="s">
        <v>135</v>
      </c>
    </row>
    <row r="97" s="2" customFormat="1">
      <c r="A97" s="38"/>
      <c r="B97" s="39"/>
      <c r="C97" s="40"/>
      <c r="D97" s="231" t="s">
        <v>129</v>
      </c>
      <c r="E97" s="40"/>
      <c r="F97" s="232" t="s">
        <v>136</v>
      </c>
      <c r="G97" s="40"/>
      <c r="H97" s="40"/>
      <c r="I97" s="233"/>
      <c r="J97" s="40"/>
      <c r="K97" s="40"/>
      <c r="L97" s="44"/>
      <c r="M97" s="234"/>
      <c r="N97" s="235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129</v>
      </c>
      <c r="AU97" s="17" t="s">
        <v>80</v>
      </c>
    </row>
    <row r="98" s="13" customFormat="1">
      <c r="A98" s="13"/>
      <c r="B98" s="219"/>
      <c r="C98" s="220"/>
      <c r="D98" s="221" t="s">
        <v>122</v>
      </c>
      <c r="E98" s="222" t="s">
        <v>19</v>
      </c>
      <c r="F98" s="223" t="s">
        <v>137</v>
      </c>
      <c r="G98" s="220"/>
      <c r="H98" s="224">
        <v>8270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122</v>
      </c>
      <c r="AU98" s="230" t="s">
        <v>80</v>
      </c>
      <c r="AV98" s="13" t="s">
        <v>80</v>
      </c>
      <c r="AW98" s="13" t="s">
        <v>32</v>
      </c>
      <c r="AX98" s="13" t="s">
        <v>78</v>
      </c>
      <c r="AY98" s="230" t="s">
        <v>114</v>
      </c>
    </row>
    <row r="99" s="2" customFormat="1" ht="16.5" customHeight="1">
      <c r="A99" s="38"/>
      <c r="B99" s="39"/>
      <c r="C99" s="205" t="s">
        <v>120</v>
      </c>
      <c r="D99" s="205" t="s">
        <v>116</v>
      </c>
      <c r="E99" s="206" t="s">
        <v>138</v>
      </c>
      <c r="F99" s="207" t="s">
        <v>139</v>
      </c>
      <c r="G99" s="208" t="s">
        <v>119</v>
      </c>
      <c r="H99" s="209">
        <v>16540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41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120</v>
      </c>
      <c r="AT99" s="217" t="s">
        <v>116</v>
      </c>
      <c r="AU99" s="217" t="s">
        <v>80</v>
      </c>
      <c r="AY99" s="17" t="s">
        <v>114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78</v>
      </c>
      <c r="BK99" s="218">
        <f>ROUND(I99*H99,2)</f>
        <v>0</v>
      </c>
      <c r="BL99" s="17" t="s">
        <v>120</v>
      </c>
      <c r="BM99" s="217" t="s">
        <v>140</v>
      </c>
    </row>
    <row r="100" s="2" customFormat="1">
      <c r="A100" s="38"/>
      <c r="B100" s="39"/>
      <c r="C100" s="40"/>
      <c r="D100" s="231" t="s">
        <v>129</v>
      </c>
      <c r="E100" s="40"/>
      <c r="F100" s="232" t="s">
        <v>141</v>
      </c>
      <c r="G100" s="40"/>
      <c r="H100" s="40"/>
      <c r="I100" s="233"/>
      <c r="J100" s="40"/>
      <c r="K100" s="40"/>
      <c r="L100" s="44"/>
      <c r="M100" s="234"/>
      <c r="N100" s="235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129</v>
      </c>
      <c r="AU100" s="17" t="s">
        <v>80</v>
      </c>
    </row>
    <row r="101" s="13" customFormat="1">
      <c r="A101" s="13"/>
      <c r="B101" s="219"/>
      <c r="C101" s="220"/>
      <c r="D101" s="221" t="s">
        <v>122</v>
      </c>
      <c r="E101" s="222" t="s">
        <v>19</v>
      </c>
      <c r="F101" s="223" t="s">
        <v>142</v>
      </c>
      <c r="G101" s="220"/>
      <c r="H101" s="224">
        <v>16540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122</v>
      </c>
      <c r="AU101" s="230" t="s">
        <v>80</v>
      </c>
      <c r="AV101" s="13" t="s">
        <v>80</v>
      </c>
      <c r="AW101" s="13" t="s">
        <v>32</v>
      </c>
      <c r="AX101" s="13" t="s">
        <v>78</v>
      </c>
      <c r="AY101" s="230" t="s">
        <v>114</v>
      </c>
    </row>
    <row r="102" s="2" customFormat="1" ht="24.15" customHeight="1">
      <c r="A102" s="38"/>
      <c r="B102" s="39"/>
      <c r="C102" s="205" t="s">
        <v>124</v>
      </c>
      <c r="D102" s="205" t="s">
        <v>116</v>
      </c>
      <c r="E102" s="206" t="s">
        <v>143</v>
      </c>
      <c r="F102" s="207" t="s">
        <v>144</v>
      </c>
      <c r="G102" s="208" t="s">
        <v>119</v>
      </c>
      <c r="H102" s="209">
        <v>8270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41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120</v>
      </c>
      <c r="AT102" s="217" t="s">
        <v>116</v>
      </c>
      <c r="AU102" s="217" t="s">
        <v>80</v>
      </c>
      <c r="AY102" s="17" t="s">
        <v>114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78</v>
      </c>
      <c r="BK102" s="218">
        <f>ROUND(I102*H102,2)</f>
        <v>0</v>
      </c>
      <c r="BL102" s="17" t="s">
        <v>120</v>
      </c>
      <c r="BM102" s="217" t="s">
        <v>145</v>
      </c>
    </row>
    <row r="103" s="2" customFormat="1">
      <c r="A103" s="38"/>
      <c r="B103" s="39"/>
      <c r="C103" s="40"/>
      <c r="D103" s="231" t="s">
        <v>129</v>
      </c>
      <c r="E103" s="40"/>
      <c r="F103" s="232" t="s">
        <v>146</v>
      </c>
      <c r="G103" s="40"/>
      <c r="H103" s="40"/>
      <c r="I103" s="233"/>
      <c r="J103" s="40"/>
      <c r="K103" s="40"/>
      <c r="L103" s="44"/>
      <c r="M103" s="234"/>
      <c r="N103" s="235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129</v>
      </c>
      <c r="AU103" s="17" t="s">
        <v>80</v>
      </c>
    </row>
    <row r="104" s="13" customFormat="1">
      <c r="A104" s="13"/>
      <c r="B104" s="219"/>
      <c r="C104" s="220"/>
      <c r="D104" s="221" t="s">
        <v>122</v>
      </c>
      <c r="E104" s="222" t="s">
        <v>19</v>
      </c>
      <c r="F104" s="223" t="s">
        <v>137</v>
      </c>
      <c r="G104" s="220"/>
      <c r="H104" s="224">
        <v>8270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122</v>
      </c>
      <c r="AU104" s="230" t="s">
        <v>80</v>
      </c>
      <c r="AV104" s="13" t="s">
        <v>80</v>
      </c>
      <c r="AW104" s="13" t="s">
        <v>32</v>
      </c>
      <c r="AX104" s="13" t="s">
        <v>78</v>
      </c>
      <c r="AY104" s="230" t="s">
        <v>114</v>
      </c>
    </row>
    <row r="105" s="2" customFormat="1" ht="24.15" customHeight="1">
      <c r="A105" s="38"/>
      <c r="B105" s="39"/>
      <c r="C105" s="205" t="s">
        <v>147</v>
      </c>
      <c r="D105" s="205" t="s">
        <v>116</v>
      </c>
      <c r="E105" s="206" t="s">
        <v>148</v>
      </c>
      <c r="F105" s="207" t="s">
        <v>149</v>
      </c>
      <c r="G105" s="208" t="s">
        <v>150</v>
      </c>
      <c r="H105" s="209">
        <v>60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41</v>
      </c>
      <c r="O105" s="84"/>
      <c r="P105" s="215">
        <f>O105*H105</f>
        <v>0</v>
      </c>
      <c r="Q105" s="215">
        <v>0.0022399999999999998</v>
      </c>
      <c r="R105" s="215">
        <f>Q105*H105</f>
        <v>0.13439999999999999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120</v>
      </c>
      <c r="AT105" s="217" t="s">
        <v>116</v>
      </c>
      <c r="AU105" s="217" t="s">
        <v>80</v>
      </c>
      <c r="AY105" s="17" t="s">
        <v>114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78</v>
      </c>
      <c r="BK105" s="218">
        <f>ROUND(I105*H105,2)</f>
        <v>0</v>
      </c>
      <c r="BL105" s="17" t="s">
        <v>120</v>
      </c>
      <c r="BM105" s="217" t="s">
        <v>151</v>
      </c>
    </row>
    <row r="106" s="2" customFormat="1">
      <c r="A106" s="38"/>
      <c r="B106" s="39"/>
      <c r="C106" s="40"/>
      <c r="D106" s="231" t="s">
        <v>129</v>
      </c>
      <c r="E106" s="40"/>
      <c r="F106" s="232" t="s">
        <v>152</v>
      </c>
      <c r="G106" s="40"/>
      <c r="H106" s="40"/>
      <c r="I106" s="233"/>
      <c r="J106" s="40"/>
      <c r="K106" s="40"/>
      <c r="L106" s="44"/>
      <c r="M106" s="234"/>
      <c r="N106" s="235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129</v>
      </c>
      <c r="AU106" s="17" t="s">
        <v>80</v>
      </c>
    </row>
    <row r="107" s="13" customFormat="1">
      <c r="A107" s="13"/>
      <c r="B107" s="219"/>
      <c r="C107" s="220"/>
      <c r="D107" s="221" t="s">
        <v>122</v>
      </c>
      <c r="E107" s="222" t="s">
        <v>19</v>
      </c>
      <c r="F107" s="223" t="s">
        <v>153</v>
      </c>
      <c r="G107" s="220"/>
      <c r="H107" s="224">
        <v>60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122</v>
      </c>
      <c r="AU107" s="230" t="s">
        <v>80</v>
      </c>
      <c r="AV107" s="13" t="s">
        <v>80</v>
      </c>
      <c r="AW107" s="13" t="s">
        <v>32</v>
      </c>
      <c r="AX107" s="13" t="s">
        <v>78</v>
      </c>
      <c r="AY107" s="230" t="s">
        <v>114</v>
      </c>
    </row>
    <row r="108" s="12" customFormat="1" ht="22.8" customHeight="1">
      <c r="A108" s="12"/>
      <c r="B108" s="189"/>
      <c r="C108" s="190"/>
      <c r="D108" s="191" t="s">
        <v>69</v>
      </c>
      <c r="E108" s="203" t="s">
        <v>154</v>
      </c>
      <c r="F108" s="203" t="s">
        <v>155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SUM(P109:P114)</f>
        <v>0</v>
      </c>
      <c r="Q108" s="197"/>
      <c r="R108" s="198">
        <f>SUM(R109:R114)</f>
        <v>0</v>
      </c>
      <c r="S108" s="197"/>
      <c r="T108" s="199">
        <f>SUM(T109:T114)</f>
        <v>165.40000000000001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78</v>
      </c>
      <c r="AT108" s="201" t="s">
        <v>69</v>
      </c>
      <c r="AU108" s="201" t="s">
        <v>78</v>
      </c>
      <c r="AY108" s="200" t="s">
        <v>114</v>
      </c>
      <c r="BK108" s="202">
        <f>SUM(BK109:BK114)</f>
        <v>0</v>
      </c>
    </row>
    <row r="109" s="2" customFormat="1" ht="16.5" customHeight="1">
      <c r="A109" s="38"/>
      <c r="B109" s="39"/>
      <c r="C109" s="205" t="s">
        <v>156</v>
      </c>
      <c r="D109" s="205" t="s">
        <v>116</v>
      </c>
      <c r="E109" s="206" t="s">
        <v>157</v>
      </c>
      <c r="F109" s="207" t="s">
        <v>158</v>
      </c>
      <c r="G109" s="208" t="s">
        <v>150</v>
      </c>
      <c r="H109" s="209">
        <v>60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41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120</v>
      </c>
      <c r="AT109" s="217" t="s">
        <v>116</v>
      </c>
      <c r="AU109" s="217" t="s">
        <v>80</v>
      </c>
      <c r="AY109" s="17" t="s">
        <v>114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78</v>
      </c>
      <c r="BK109" s="218">
        <f>ROUND(I109*H109,2)</f>
        <v>0</v>
      </c>
      <c r="BL109" s="17" t="s">
        <v>120</v>
      </c>
      <c r="BM109" s="217" t="s">
        <v>159</v>
      </c>
    </row>
    <row r="110" s="2" customFormat="1">
      <c r="A110" s="38"/>
      <c r="B110" s="39"/>
      <c r="C110" s="40"/>
      <c r="D110" s="231" t="s">
        <v>129</v>
      </c>
      <c r="E110" s="40"/>
      <c r="F110" s="232" t="s">
        <v>160</v>
      </c>
      <c r="G110" s="40"/>
      <c r="H110" s="40"/>
      <c r="I110" s="233"/>
      <c r="J110" s="40"/>
      <c r="K110" s="40"/>
      <c r="L110" s="44"/>
      <c r="M110" s="234"/>
      <c r="N110" s="23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129</v>
      </c>
      <c r="AU110" s="17" t="s">
        <v>80</v>
      </c>
    </row>
    <row r="111" s="13" customFormat="1">
      <c r="A111" s="13"/>
      <c r="B111" s="219"/>
      <c r="C111" s="220"/>
      <c r="D111" s="221" t="s">
        <v>122</v>
      </c>
      <c r="E111" s="222" t="s">
        <v>19</v>
      </c>
      <c r="F111" s="223" t="s">
        <v>153</v>
      </c>
      <c r="G111" s="220"/>
      <c r="H111" s="224">
        <v>60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122</v>
      </c>
      <c r="AU111" s="230" t="s">
        <v>80</v>
      </c>
      <c r="AV111" s="13" t="s">
        <v>80</v>
      </c>
      <c r="AW111" s="13" t="s">
        <v>32</v>
      </c>
      <c r="AX111" s="13" t="s">
        <v>78</v>
      </c>
      <c r="AY111" s="230" t="s">
        <v>114</v>
      </c>
    </row>
    <row r="112" s="2" customFormat="1" ht="33" customHeight="1">
      <c r="A112" s="38"/>
      <c r="B112" s="39"/>
      <c r="C112" s="205" t="s">
        <v>161</v>
      </c>
      <c r="D112" s="205" t="s">
        <v>116</v>
      </c>
      <c r="E112" s="206" t="s">
        <v>162</v>
      </c>
      <c r="F112" s="207" t="s">
        <v>163</v>
      </c>
      <c r="G112" s="208" t="s">
        <v>119</v>
      </c>
      <c r="H112" s="209">
        <v>8270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41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0.02</v>
      </c>
      <c r="T112" s="216">
        <f>S112*H112</f>
        <v>165.40000000000001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120</v>
      </c>
      <c r="AT112" s="217" t="s">
        <v>116</v>
      </c>
      <c r="AU112" s="217" t="s">
        <v>80</v>
      </c>
      <c r="AY112" s="17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78</v>
      </c>
      <c r="BK112" s="218">
        <f>ROUND(I112*H112,2)</f>
        <v>0</v>
      </c>
      <c r="BL112" s="17" t="s">
        <v>120</v>
      </c>
      <c r="BM112" s="217" t="s">
        <v>164</v>
      </c>
    </row>
    <row r="113" s="2" customFormat="1">
      <c r="A113" s="38"/>
      <c r="B113" s="39"/>
      <c r="C113" s="40"/>
      <c r="D113" s="231" t="s">
        <v>129</v>
      </c>
      <c r="E113" s="40"/>
      <c r="F113" s="232" t="s">
        <v>165</v>
      </c>
      <c r="G113" s="40"/>
      <c r="H113" s="40"/>
      <c r="I113" s="233"/>
      <c r="J113" s="40"/>
      <c r="K113" s="40"/>
      <c r="L113" s="44"/>
      <c r="M113" s="234"/>
      <c r="N113" s="23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80</v>
      </c>
    </row>
    <row r="114" s="13" customFormat="1">
      <c r="A114" s="13"/>
      <c r="B114" s="219"/>
      <c r="C114" s="220"/>
      <c r="D114" s="221" t="s">
        <v>122</v>
      </c>
      <c r="E114" s="222" t="s">
        <v>19</v>
      </c>
      <c r="F114" s="223" t="s">
        <v>137</v>
      </c>
      <c r="G114" s="220"/>
      <c r="H114" s="224">
        <v>8270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122</v>
      </c>
      <c r="AU114" s="230" t="s">
        <v>80</v>
      </c>
      <c r="AV114" s="13" t="s">
        <v>80</v>
      </c>
      <c r="AW114" s="13" t="s">
        <v>32</v>
      </c>
      <c r="AX114" s="13" t="s">
        <v>78</v>
      </c>
      <c r="AY114" s="230" t="s">
        <v>114</v>
      </c>
    </row>
    <row r="115" s="12" customFormat="1" ht="25.92" customHeight="1">
      <c r="A115" s="12"/>
      <c r="B115" s="189"/>
      <c r="C115" s="190"/>
      <c r="D115" s="191" t="s">
        <v>69</v>
      </c>
      <c r="E115" s="192" t="s">
        <v>166</v>
      </c>
      <c r="F115" s="192" t="s">
        <v>167</v>
      </c>
      <c r="G115" s="190"/>
      <c r="H115" s="190"/>
      <c r="I115" s="193"/>
      <c r="J115" s="194">
        <f>BK115</f>
        <v>0</v>
      </c>
      <c r="K115" s="190"/>
      <c r="L115" s="195"/>
      <c r="M115" s="196"/>
      <c r="N115" s="197"/>
      <c r="O115" s="197"/>
      <c r="P115" s="198">
        <f>P116+P119+P122</f>
        <v>0</v>
      </c>
      <c r="Q115" s="197"/>
      <c r="R115" s="198">
        <f>R116+R119+R122</f>
        <v>0</v>
      </c>
      <c r="S115" s="197"/>
      <c r="T115" s="199">
        <f>T116+T119+T122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124</v>
      </c>
      <c r="AT115" s="201" t="s">
        <v>69</v>
      </c>
      <c r="AU115" s="201" t="s">
        <v>70</v>
      </c>
      <c r="AY115" s="200" t="s">
        <v>114</v>
      </c>
      <c r="BK115" s="202">
        <f>BK116+BK119+BK122</f>
        <v>0</v>
      </c>
    </row>
    <row r="116" s="12" customFormat="1" ht="22.8" customHeight="1">
      <c r="A116" s="12"/>
      <c r="B116" s="189"/>
      <c r="C116" s="190"/>
      <c r="D116" s="191" t="s">
        <v>69</v>
      </c>
      <c r="E116" s="203" t="s">
        <v>168</v>
      </c>
      <c r="F116" s="203" t="s">
        <v>169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SUM(P117:P118)</f>
        <v>0</v>
      </c>
      <c r="Q116" s="197"/>
      <c r="R116" s="198">
        <f>SUM(R117:R118)</f>
        <v>0</v>
      </c>
      <c r="S116" s="197"/>
      <c r="T116" s="199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124</v>
      </c>
      <c r="AT116" s="201" t="s">
        <v>69</v>
      </c>
      <c r="AU116" s="201" t="s">
        <v>78</v>
      </c>
      <c r="AY116" s="200" t="s">
        <v>114</v>
      </c>
      <c r="BK116" s="202">
        <f>SUM(BK117:BK118)</f>
        <v>0</v>
      </c>
    </row>
    <row r="117" s="2" customFormat="1" ht="16.5" customHeight="1">
      <c r="A117" s="38"/>
      <c r="B117" s="39"/>
      <c r="C117" s="205" t="s">
        <v>154</v>
      </c>
      <c r="D117" s="205" t="s">
        <v>116</v>
      </c>
      <c r="E117" s="206" t="s">
        <v>170</v>
      </c>
      <c r="F117" s="207" t="s">
        <v>171</v>
      </c>
      <c r="G117" s="208" t="s">
        <v>172</v>
      </c>
      <c r="H117" s="209">
        <v>1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41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173</v>
      </c>
      <c r="AT117" s="217" t="s">
        <v>116</v>
      </c>
      <c r="AU117" s="217" t="s">
        <v>80</v>
      </c>
      <c r="AY117" s="17" t="s">
        <v>114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78</v>
      </c>
      <c r="BK117" s="218">
        <f>ROUND(I117*H117,2)</f>
        <v>0</v>
      </c>
      <c r="BL117" s="17" t="s">
        <v>173</v>
      </c>
      <c r="BM117" s="217" t="s">
        <v>174</v>
      </c>
    </row>
    <row r="118" s="2" customFormat="1">
      <c r="A118" s="38"/>
      <c r="B118" s="39"/>
      <c r="C118" s="40"/>
      <c r="D118" s="231" t="s">
        <v>129</v>
      </c>
      <c r="E118" s="40"/>
      <c r="F118" s="232" t="s">
        <v>175</v>
      </c>
      <c r="G118" s="40"/>
      <c r="H118" s="40"/>
      <c r="I118" s="233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129</v>
      </c>
      <c r="AU118" s="17" t="s">
        <v>80</v>
      </c>
    </row>
    <row r="119" s="12" customFormat="1" ht="22.8" customHeight="1">
      <c r="A119" s="12"/>
      <c r="B119" s="189"/>
      <c r="C119" s="190"/>
      <c r="D119" s="191" t="s">
        <v>69</v>
      </c>
      <c r="E119" s="203" t="s">
        <v>176</v>
      </c>
      <c r="F119" s="203" t="s">
        <v>177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SUM(P120:P121)</f>
        <v>0</v>
      </c>
      <c r="Q119" s="197"/>
      <c r="R119" s="198">
        <f>SUM(R120:R121)</f>
        <v>0</v>
      </c>
      <c r="S119" s="197"/>
      <c r="T119" s="19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124</v>
      </c>
      <c r="AT119" s="201" t="s">
        <v>69</v>
      </c>
      <c r="AU119" s="201" t="s">
        <v>78</v>
      </c>
      <c r="AY119" s="200" t="s">
        <v>114</v>
      </c>
      <c r="BK119" s="202">
        <f>SUM(BK120:BK121)</f>
        <v>0</v>
      </c>
    </row>
    <row r="120" s="2" customFormat="1" ht="16.5" customHeight="1">
      <c r="A120" s="38"/>
      <c r="B120" s="39"/>
      <c r="C120" s="205" t="s">
        <v>178</v>
      </c>
      <c r="D120" s="205" t="s">
        <v>116</v>
      </c>
      <c r="E120" s="206" t="s">
        <v>179</v>
      </c>
      <c r="F120" s="207" t="s">
        <v>180</v>
      </c>
      <c r="G120" s="208" t="s">
        <v>172</v>
      </c>
      <c r="H120" s="209">
        <v>1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41</v>
      </c>
      <c r="O120" s="84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173</v>
      </c>
      <c r="AT120" s="217" t="s">
        <v>116</v>
      </c>
      <c r="AU120" s="217" t="s">
        <v>80</v>
      </c>
      <c r="AY120" s="17" t="s">
        <v>114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7" t="s">
        <v>78</v>
      </c>
      <c r="BK120" s="218">
        <f>ROUND(I120*H120,2)</f>
        <v>0</v>
      </c>
      <c r="BL120" s="17" t="s">
        <v>173</v>
      </c>
      <c r="BM120" s="217" t="s">
        <v>181</v>
      </c>
    </row>
    <row r="121" s="2" customFormat="1">
      <c r="A121" s="38"/>
      <c r="B121" s="39"/>
      <c r="C121" s="40"/>
      <c r="D121" s="231" t="s">
        <v>129</v>
      </c>
      <c r="E121" s="40"/>
      <c r="F121" s="232" t="s">
        <v>182</v>
      </c>
      <c r="G121" s="40"/>
      <c r="H121" s="40"/>
      <c r="I121" s="233"/>
      <c r="J121" s="40"/>
      <c r="K121" s="40"/>
      <c r="L121" s="44"/>
      <c r="M121" s="234"/>
      <c r="N121" s="23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129</v>
      </c>
      <c r="AU121" s="17" t="s">
        <v>80</v>
      </c>
    </row>
    <row r="122" s="12" customFormat="1" ht="22.8" customHeight="1">
      <c r="A122" s="12"/>
      <c r="B122" s="189"/>
      <c r="C122" s="190"/>
      <c r="D122" s="191" t="s">
        <v>69</v>
      </c>
      <c r="E122" s="203" t="s">
        <v>183</v>
      </c>
      <c r="F122" s="203" t="s">
        <v>184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SUM(P123:P124)</f>
        <v>0</v>
      </c>
      <c r="Q122" s="197"/>
      <c r="R122" s="198">
        <f>SUM(R123:R124)</f>
        <v>0</v>
      </c>
      <c r="S122" s="197"/>
      <c r="T122" s="19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124</v>
      </c>
      <c r="AT122" s="201" t="s">
        <v>69</v>
      </c>
      <c r="AU122" s="201" t="s">
        <v>78</v>
      </c>
      <c r="AY122" s="200" t="s">
        <v>114</v>
      </c>
      <c r="BK122" s="202">
        <f>SUM(BK123:BK124)</f>
        <v>0</v>
      </c>
    </row>
    <row r="123" s="2" customFormat="1" ht="16.5" customHeight="1">
      <c r="A123" s="38"/>
      <c r="B123" s="39"/>
      <c r="C123" s="205" t="s">
        <v>185</v>
      </c>
      <c r="D123" s="205" t="s">
        <v>116</v>
      </c>
      <c r="E123" s="206" t="s">
        <v>186</v>
      </c>
      <c r="F123" s="207" t="s">
        <v>187</v>
      </c>
      <c r="G123" s="208" t="s">
        <v>172</v>
      </c>
      <c r="H123" s="209">
        <v>1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41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173</v>
      </c>
      <c r="AT123" s="217" t="s">
        <v>116</v>
      </c>
      <c r="AU123" s="217" t="s">
        <v>80</v>
      </c>
      <c r="AY123" s="17" t="s">
        <v>114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78</v>
      </c>
      <c r="BK123" s="218">
        <f>ROUND(I123*H123,2)</f>
        <v>0</v>
      </c>
      <c r="BL123" s="17" t="s">
        <v>173</v>
      </c>
      <c r="BM123" s="217" t="s">
        <v>188</v>
      </c>
    </row>
    <row r="124" s="2" customFormat="1">
      <c r="A124" s="38"/>
      <c r="B124" s="39"/>
      <c r="C124" s="40"/>
      <c r="D124" s="231" t="s">
        <v>129</v>
      </c>
      <c r="E124" s="40"/>
      <c r="F124" s="232" t="s">
        <v>189</v>
      </c>
      <c r="G124" s="40"/>
      <c r="H124" s="40"/>
      <c r="I124" s="233"/>
      <c r="J124" s="40"/>
      <c r="K124" s="40"/>
      <c r="L124" s="44"/>
      <c r="M124" s="236"/>
      <c r="N124" s="237"/>
      <c r="O124" s="238"/>
      <c r="P124" s="238"/>
      <c r="Q124" s="238"/>
      <c r="R124" s="238"/>
      <c r="S124" s="238"/>
      <c r="T124" s="23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129</v>
      </c>
      <c r="AU124" s="17" t="s">
        <v>80</v>
      </c>
    </row>
    <row r="125" s="2" customFormat="1" ht="6.96" customHeight="1">
      <c r="A125" s="38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rQ4PriC0KYtMEDhKv+Owh7N0J+H29Ld3R13ZQOkzURNFoEWFP696kfHixPrdiNd1/VzPg1QGTuc/XxCFy8hq9g==" hashValue="BW/5KI483ZoaeCBeAp5EEO5KLtMjwNIbQpzYEyzMe9V4u41mV1l1x+HOXoxnifysOHKQyTjF/4rYo2TARzP0LQ==" algorithmName="SHA-512" password="CC35"/>
  <autoFilter ref="C86:K12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4" r:id="rId1" display="https://podminky.urs.cz/item/CS_URS_2025_01/569931132"/>
    <hyperlink ref="F97" r:id="rId2" display="https://podminky.urs.cz/item/CS_URS_2025_02/572141112"/>
    <hyperlink ref="F100" r:id="rId3" display="https://podminky.urs.cz/item/CS_URS_2025_01/573231107"/>
    <hyperlink ref="F103" r:id="rId4" display="https://podminky.urs.cz/item/CS_URS_2025_01/577144141"/>
    <hyperlink ref="F106" r:id="rId5" display="https://podminky.urs.cz/item/CS_URS_2025_01/599142111"/>
    <hyperlink ref="F110" r:id="rId6" display="https://podminky.urs.cz/item/CS_URS_2025_01/919735111"/>
    <hyperlink ref="F113" r:id="rId7" display="https://podminky.urs.cz/item/CS_URS_2025_01/938909311"/>
    <hyperlink ref="F118" r:id="rId8" display="https://podminky.urs.cz/item/CS_URS_2025_01/012444000"/>
    <hyperlink ref="F121" r:id="rId9" display="https://podminky.urs.cz/item/CS_URS_2025_01/043103000"/>
    <hyperlink ref="F124" r:id="rId10" display="https://podminky.urs.cz/item/CS_URS_2025_01/072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III/1698 Hrádek - Tedražice - Sušice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190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10. 9. 2025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ROUND((SUM(BE87:BE127)),  2)</f>
        <v>0</v>
      </c>
      <c r="G33" s="38"/>
      <c r="H33" s="38"/>
      <c r="I33" s="148">
        <v>0.20999999999999999</v>
      </c>
      <c r="J33" s="147">
        <f>ROUND(((SUM(BE87:BE127))*I33),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ROUND((SUM(BF87:BF127)),  2)</f>
        <v>0</v>
      </c>
      <c r="G34" s="38"/>
      <c r="H34" s="38"/>
      <c r="I34" s="148">
        <v>0.12</v>
      </c>
      <c r="J34" s="147">
        <f>ROUND(((SUM(BF87:BF127))*I34),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ROUND((SUM(BG87:BG127)),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ROUND((SUM(BH87:BH127)),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ROUND((SUM(BI87:BI127)),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III/1698 Hrádek - Tedražice - Sušice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Sušice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10. 9. 2025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93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94</v>
      </c>
      <c r="E63" s="174"/>
      <c r="F63" s="174"/>
      <c r="G63" s="174"/>
      <c r="H63" s="174"/>
      <c r="I63" s="174"/>
      <c r="J63" s="175">
        <f>J108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95</v>
      </c>
      <c r="E64" s="168"/>
      <c r="F64" s="168"/>
      <c r="G64" s="168"/>
      <c r="H64" s="168"/>
      <c r="I64" s="168"/>
      <c r="J64" s="169">
        <f>J115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96</v>
      </c>
      <c r="E65" s="174"/>
      <c r="F65" s="174"/>
      <c r="G65" s="174"/>
      <c r="H65" s="174"/>
      <c r="I65" s="174"/>
      <c r="J65" s="175">
        <f>J116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97</v>
      </c>
      <c r="E66" s="174"/>
      <c r="F66" s="174"/>
      <c r="G66" s="174"/>
      <c r="H66" s="174"/>
      <c r="I66" s="174"/>
      <c r="J66" s="175">
        <f>J120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98</v>
      </c>
      <c r="E67" s="174"/>
      <c r="F67" s="174"/>
      <c r="G67" s="174"/>
      <c r="H67" s="174"/>
      <c r="I67" s="174"/>
      <c r="J67" s="175">
        <f>J124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III/1698 Hrádek - Tedražice - Sušice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85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02 - Sušice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10. 9. 2025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SÚSPK</v>
      </c>
      <c r="G83" s="40"/>
      <c r="H83" s="40"/>
      <c r="I83" s="32" t="s">
        <v>31</v>
      </c>
      <c r="J83" s="36" t="str">
        <f>E21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33</v>
      </c>
      <c r="J84" s="36" t="str">
        <f>E24</f>
        <v>SÚSPK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100</v>
      </c>
      <c r="D86" s="180" t="s">
        <v>55</v>
      </c>
      <c r="E86" s="180" t="s">
        <v>51</v>
      </c>
      <c r="F86" s="180" t="s">
        <v>52</v>
      </c>
      <c r="G86" s="180" t="s">
        <v>101</v>
      </c>
      <c r="H86" s="180" t="s">
        <v>102</v>
      </c>
      <c r="I86" s="180" t="s">
        <v>103</v>
      </c>
      <c r="J86" s="181" t="s">
        <v>89</v>
      </c>
      <c r="K86" s="182" t="s">
        <v>104</v>
      </c>
      <c r="L86" s="183"/>
      <c r="M86" s="92" t="s">
        <v>19</v>
      </c>
      <c r="N86" s="93" t="s">
        <v>40</v>
      </c>
      <c r="O86" s="93" t="s">
        <v>105</v>
      </c>
      <c r="P86" s="93" t="s">
        <v>106</v>
      </c>
      <c r="Q86" s="93" t="s">
        <v>107</v>
      </c>
      <c r="R86" s="93" t="s">
        <v>108</v>
      </c>
      <c r="S86" s="93" t="s">
        <v>109</v>
      </c>
      <c r="T86" s="94" t="s">
        <v>110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111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P88+P115</f>
        <v>0</v>
      </c>
      <c r="Q87" s="96"/>
      <c r="R87" s="186">
        <f>R88+R115</f>
        <v>480.42640000000006</v>
      </c>
      <c r="S87" s="96"/>
      <c r="T87" s="187">
        <f>T88+T115</f>
        <v>638.40000000000009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69</v>
      </c>
      <c r="AU87" s="17" t="s">
        <v>90</v>
      </c>
      <c r="BK87" s="188">
        <f>BK88+BK115</f>
        <v>0</v>
      </c>
    </row>
    <row r="88" s="12" customFormat="1" ht="25.92" customHeight="1">
      <c r="A88" s="12"/>
      <c r="B88" s="189"/>
      <c r="C88" s="190"/>
      <c r="D88" s="191" t="s">
        <v>69</v>
      </c>
      <c r="E88" s="192" t="s">
        <v>112</v>
      </c>
      <c r="F88" s="192" t="s">
        <v>113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P89+P92+P108</f>
        <v>0</v>
      </c>
      <c r="Q88" s="197"/>
      <c r="R88" s="198">
        <f>R89+R92+R108</f>
        <v>480.42640000000006</v>
      </c>
      <c r="S88" s="197"/>
      <c r="T88" s="199">
        <f>T89+T92+T108</f>
        <v>638.40000000000009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70</v>
      </c>
      <c r="AY88" s="200" t="s">
        <v>114</v>
      </c>
      <c r="BK88" s="202">
        <f>BK89+BK92+BK108</f>
        <v>0</v>
      </c>
    </row>
    <row r="89" s="12" customFormat="1" ht="22.8" customHeight="1">
      <c r="A89" s="12"/>
      <c r="B89" s="189"/>
      <c r="C89" s="190"/>
      <c r="D89" s="191" t="s">
        <v>69</v>
      </c>
      <c r="E89" s="203" t="s">
        <v>78</v>
      </c>
      <c r="F89" s="203" t="s">
        <v>115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585.20000000000005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78</v>
      </c>
      <c r="AT89" s="201" t="s">
        <v>69</v>
      </c>
      <c r="AU89" s="201" t="s">
        <v>78</v>
      </c>
      <c r="AY89" s="200" t="s">
        <v>114</v>
      </c>
      <c r="BK89" s="202">
        <f>SUM(BK90:BK91)</f>
        <v>0</v>
      </c>
    </row>
    <row r="90" s="2" customFormat="1" ht="37.8" customHeight="1">
      <c r="A90" s="38"/>
      <c r="B90" s="39"/>
      <c r="C90" s="205" t="s">
        <v>78</v>
      </c>
      <c r="D90" s="205" t="s">
        <v>116</v>
      </c>
      <c r="E90" s="206" t="s">
        <v>117</v>
      </c>
      <c r="F90" s="207" t="s">
        <v>118</v>
      </c>
      <c r="G90" s="208" t="s">
        <v>119</v>
      </c>
      <c r="H90" s="209">
        <v>2660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41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0.22</v>
      </c>
      <c r="T90" s="216">
        <f>S90*H90</f>
        <v>585.20000000000005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120</v>
      </c>
      <c r="AT90" s="217" t="s">
        <v>116</v>
      </c>
      <c r="AU90" s="217" t="s">
        <v>80</v>
      </c>
      <c r="AY90" s="17" t="s">
        <v>114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78</v>
      </c>
      <c r="BK90" s="218">
        <f>ROUND(I90*H90,2)</f>
        <v>0</v>
      </c>
      <c r="BL90" s="17" t="s">
        <v>120</v>
      </c>
      <c r="BM90" s="217" t="s">
        <v>191</v>
      </c>
    </row>
    <row r="91" s="13" customFormat="1">
      <c r="A91" s="13"/>
      <c r="B91" s="219"/>
      <c r="C91" s="220"/>
      <c r="D91" s="221" t="s">
        <v>122</v>
      </c>
      <c r="E91" s="222" t="s">
        <v>19</v>
      </c>
      <c r="F91" s="223" t="s">
        <v>192</v>
      </c>
      <c r="G91" s="220"/>
      <c r="H91" s="224">
        <v>2660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122</v>
      </c>
      <c r="AU91" s="230" t="s">
        <v>80</v>
      </c>
      <c r="AV91" s="13" t="s">
        <v>80</v>
      </c>
      <c r="AW91" s="13" t="s">
        <v>32</v>
      </c>
      <c r="AX91" s="13" t="s">
        <v>78</v>
      </c>
      <c r="AY91" s="230" t="s">
        <v>114</v>
      </c>
    </row>
    <row r="92" s="12" customFormat="1" ht="22.8" customHeight="1">
      <c r="A92" s="12"/>
      <c r="B92" s="189"/>
      <c r="C92" s="190"/>
      <c r="D92" s="191" t="s">
        <v>69</v>
      </c>
      <c r="E92" s="203" t="s">
        <v>124</v>
      </c>
      <c r="F92" s="203" t="s">
        <v>125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SUM(P93:P107)</f>
        <v>0</v>
      </c>
      <c r="Q92" s="197"/>
      <c r="R92" s="198">
        <f>SUM(R93:R107)</f>
        <v>480.42640000000006</v>
      </c>
      <c r="S92" s="197"/>
      <c r="T92" s="199">
        <f>SUM(T93:T107)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114</v>
      </c>
      <c r="BK92" s="202">
        <f>SUM(BK93:BK107)</f>
        <v>0</v>
      </c>
    </row>
    <row r="93" s="2" customFormat="1" ht="24.15" customHeight="1">
      <c r="A93" s="38"/>
      <c r="B93" s="39"/>
      <c r="C93" s="205" t="s">
        <v>80</v>
      </c>
      <c r="D93" s="205" t="s">
        <v>116</v>
      </c>
      <c r="E93" s="206" t="s">
        <v>126</v>
      </c>
      <c r="F93" s="207" t="s">
        <v>127</v>
      </c>
      <c r="G93" s="208" t="s">
        <v>119</v>
      </c>
      <c r="H93" s="209">
        <v>300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41</v>
      </c>
      <c r="O93" s="84"/>
      <c r="P93" s="215">
        <f>O93*H93</f>
        <v>0</v>
      </c>
      <c r="Q93" s="215">
        <v>0.216</v>
      </c>
      <c r="R93" s="215">
        <f>Q93*H93</f>
        <v>64.799999999999997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120</v>
      </c>
      <c r="AT93" s="217" t="s">
        <v>116</v>
      </c>
      <c r="AU93" s="217" t="s">
        <v>80</v>
      </c>
      <c r="AY93" s="17" t="s">
        <v>114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78</v>
      </c>
      <c r="BK93" s="218">
        <f>ROUND(I93*H93,2)</f>
        <v>0</v>
      </c>
      <c r="BL93" s="17" t="s">
        <v>120</v>
      </c>
      <c r="BM93" s="217" t="s">
        <v>193</v>
      </c>
    </row>
    <row r="94" s="2" customFormat="1">
      <c r="A94" s="38"/>
      <c r="B94" s="39"/>
      <c r="C94" s="40"/>
      <c r="D94" s="231" t="s">
        <v>129</v>
      </c>
      <c r="E94" s="40"/>
      <c r="F94" s="232" t="s">
        <v>130</v>
      </c>
      <c r="G94" s="40"/>
      <c r="H94" s="40"/>
      <c r="I94" s="233"/>
      <c r="J94" s="40"/>
      <c r="K94" s="40"/>
      <c r="L94" s="44"/>
      <c r="M94" s="234"/>
      <c r="N94" s="23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129</v>
      </c>
      <c r="AU94" s="17" t="s">
        <v>80</v>
      </c>
    </row>
    <row r="95" s="13" customFormat="1">
      <c r="A95" s="13"/>
      <c r="B95" s="219"/>
      <c r="C95" s="220"/>
      <c r="D95" s="221" t="s">
        <v>122</v>
      </c>
      <c r="E95" s="222" t="s">
        <v>19</v>
      </c>
      <c r="F95" s="223" t="s">
        <v>123</v>
      </c>
      <c r="G95" s="220"/>
      <c r="H95" s="224">
        <v>300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122</v>
      </c>
      <c r="AU95" s="230" t="s">
        <v>80</v>
      </c>
      <c r="AV95" s="13" t="s">
        <v>80</v>
      </c>
      <c r="AW95" s="13" t="s">
        <v>32</v>
      </c>
      <c r="AX95" s="13" t="s">
        <v>78</v>
      </c>
      <c r="AY95" s="230" t="s">
        <v>114</v>
      </c>
    </row>
    <row r="96" s="2" customFormat="1" ht="24.15" customHeight="1">
      <c r="A96" s="38"/>
      <c r="B96" s="39"/>
      <c r="C96" s="205" t="s">
        <v>132</v>
      </c>
      <c r="D96" s="205" t="s">
        <v>116</v>
      </c>
      <c r="E96" s="206" t="s">
        <v>133</v>
      </c>
      <c r="F96" s="207" t="s">
        <v>134</v>
      </c>
      <c r="G96" s="208" t="s">
        <v>119</v>
      </c>
      <c r="H96" s="209">
        <v>2660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41</v>
      </c>
      <c r="O96" s="84"/>
      <c r="P96" s="215">
        <f>O96*H96</f>
        <v>0</v>
      </c>
      <c r="Q96" s="215">
        <v>0.15620000000000001</v>
      </c>
      <c r="R96" s="215">
        <f>Q96*H96</f>
        <v>415.49200000000002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120</v>
      </c>
      <c r="AT96" s="217" t="s">
        <v>116</v>
      </c>
      <c r="AU96" s="217" t="s">
        <v>80</v>
      </c>
      <c r="AY96" s="17" t="s">
        <v>114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78</v>
      </c>
      <c r="BK96" s="218">
        <f>ROUND(I96*H96,2)</f>
        <v>0</v>
      </c>
      <c r="BL96" s="17" t="s">
        <v>120</v>
      </c>
      <c r="BM96" s="217" t="s">
        <v>194</v>
      </c>
    </row>
    <row r="97" s="2" customFormat="1">
      <c r="A97" s="38"/>
      <c r="B97" s="39"/>
      <c r="C97" s="40"/>
      <c r="D97" s="231" t="s">
        <v>129</v>
      </c>
      <c r="E97" s="40"/>
      <c r="F97" s="232" t="s">
        <v>136</v>
      </c>
      <c r="G97" s="40"/>
      <c r="H97" s="40"/>
      <c r="I97" s="233"/>
      <c r="J97" s="40"/>
      <c r="K97" s="40"/>
      <c r="L97" s="44"/>
      <c r="M97" s="234"/>
      <c r="N97" s="235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129</v>
      </c>
      <c r="AU97" s="17" t="s">
        <v>80</v>
      </c>
    </row>
    <row r="98" s="13" customFormat="1">
      <c r="A98" s="13"/>
      <c r="B98" s="219"/>
      <c r="C98" s="220"/>
      <c r="D98" s="221" t="s">
        <v>122</v>
      </c>
      <c r="E98" s="222" t="s">
        <v>19</v>
      </c>
      <c r="F98" s="223" t="s">
        <v>192</v>
      </c>
      <c r="G98" s="220"/>
      <c r="H98" s="224">
        <v>2660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122</v>
      </c>
      <c r="AU98" s="230" t="s">
        <v>80</v>
      </c>
      <c r="AV98" s="13" t="s">
        <v>80</v>
      </c>
      <c r="AW98" s="13" t="s">
        <v>32</v>
      </c>
      <c r="AX98" s="13" t="s">
        <v>78</v>
      </c>
      <c r="AY98" s="230" t="s">
        <v>114</v>
      </c>
    </row>
    <row r="99" s="2" customFormat="1" ht="16.5" customHeight="1">
      <c r="A99" s="38"/>
      <c r="B99" s="39"/>
      <c r="C99" s="205" t="s">
        <v>120</v>
      </c>
      <c r="D99" s="205" t="s">
        <v>116</v>
      </c>
      <c r="E99" s="206" t="s">
        <v>138</v>
      </c>
      <c r="F99" s="207" t="s">
        <v>139</v>
      </c>
      <c r="G99" s="208" t="s">
        <v>119</v>
      </c>
      <c r="H99" s="209">
        <v>5320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41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120</v>
      </c>
      <c r="AT99" s="217" t="s">
        <v>116</v>
      </c>
      <c r="AU99" s="217" t="s">
        <v>80</v>
      </c>
      <c r="AY99" s="17" t="s">
        <v>114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78</v>
      </c>
      <c r="BK99" s="218">
        <f>ROUND(I99*H99,2)</f>
        <v>0</v>
      </c>
      <c r="BL99" s="17" t="s">
        <v>120</v>
      </c>
      <c r="BM99" s="217" t="s">
        <v>195</v>
      </c>
    </row>
    <row r="100" s="2" customFormat="1">
      <c r="A100" s="38"/>
      <c r="B100" s="39"/>
      <c r="C100" s="40"/>
      <c r="D100" s="231" t="s">
        <v>129</v>
      </c>
      <c r="E100" s="40"/>
      <c r="F100" s="232" t="s">
        <v>141</v>
      </c>
      <c r="G100" s="40"/>
      <c r="H100" s="40"/>
      <c r="I100" s="233"/>
      <c r="J100" s="40"/>
      <c r="K100" s="40"/>
      <c r="L100" s="44"/>
      <c r="M100" s="234"/>
      <c r="N100" s="235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129</v>
      </c>
      <c r="AU100" s="17" t="s">
        <v>80</v>
      </c>
    </row>
    <row r="101" s="13" customFormat="1">
      <c r="A101" s="13"/>
      <c r="B101" s="219"/>
      <c r="C101" s="220"/>
      <c r="D101" s="221" t="s">
        <v>122</v>
      </c>
      <c r="E101" s="222" t="s">
        <v>19</v>
      </c>
      <c r="F101" s="223" t="s">
        <v>196</v>
      </c>
      <c r="G101" s="220"/>
      <c r="H101" s="224">
        <v>5320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122</v>
      </c>
      <c r="AU101" s="230" t="s">
        <v>80</v>
      </c>
      <c r="AV101" s="13" t="s">
        <v>80</v>
      </c>
      <c r="AW101" s="13" t="s">
        <v>32</v>
      </c>
      <c r="AX101" s="13" t="s">
        <v>78</v>
      </c>
      <c r="AY101" s="230" t="s">
        <v>114</v>
      </c>
    </row>
    <row r="102" s="2" customFormat="1" ht="24.15" customHeight="1">
      <c r="A102" s="38"/>
      <c r="B102" s="39"/>
      <c r="C102" s="205" t="s">
        <v>124</v>
      </c>
      <c r="D102" s="205" t="s">
        <v>116</v>
      </c>
      <c r="E102" s="206" t="s">
        <v>143</v>
      </c>
      <c r="F102" s="207" t="s">
        <v>144</v>
      </c>
      <c r="G102" s="208" t="s">
        <v>119</v>
      </c>
      <c r="H102" s="209">
        <v>2660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41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120</v>
      </c>
      <c r="AT102" s="217" t="s">
        <v>116</v>
      </c>
      <c r="AU102" s="217" t="s">
        <v>80</v>
      </c>
      <c r="AY102" s="17" t="s">
        <v>114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78</v>
      </c>
      <c r="BK102" s="218">
        <f>ROUND(I102*H102,2)</f>
        <v>0</v>
      </c>
      <c r="BL102" s="17" t="s">
        <v>120</v>
      </c>
      <c r="BM102" s="217" t="s">
        <v>197</v>
      </c>
    </row>
    <row r="103" s="2" customFormat="1">
      <c r="A103" s="38"/>
      <c r="B103" s="39"/>
      <c r="C103" s="40"/>
      <c r="D103" s="231" t="s">
        <v>129</v>
      </c>
      <c r="E103" s="40"/>
      <c r="F103" s="232" t="s">
        <v>146</v>
      </c>
      <c r="G103" s="40"/>
      <c r="H103" s="40"/>
      <c r="I103" s="233"/>
      <c r="J103" s="40"/>
      <c r="K103" s="40"/>
      <c r="L103" s="44"/>
      <c r="M103" s="234"/>
      <c r="N103" s="235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129</v>
      </c>
      <c r="AU103" s="17" t="s">
        <v>80</v>
      </c>
    </row>
    <row r="104" s="13" customFormat="1">
      <c r="A104" s="13"/>
      <c r="B104" s="219"/>
      <c r="C104" s="220"/>
      <c r="D104" s="221" t="s">
        <v>122</v>
      </c>
      <c r="E104" s="222" t="s">
        <v>19</v>
      </c>
      <c r="F104" s="223" t="s">
        <v>192</v>
      </c>
      <c r="G104" s="220"/>
      <c r="H104" s="224">
        <v>2660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122</v>
      </c>
      <c r="AU104" s="230" t="s">
        <v>80</v>
      </c>
      <c r="AV104" s="13" t="s">
        <v>80</v>
      </c>
      <c r="AW104" s="13" t="s">
        <v>32</v>
      </c>
      <c r="AX104" s="13" t="s">
        <v>78</v>
      </c>
      <c r="AY104" s="230" t="s">
        <v>114</v>
      </c>
    </row>
    <row r="105" s="2" customFormat="1" ht="24.15" customHeight="1">
      <c r="A105" s="38"/>
      <c r="B105" s="39"/>
      <c r="C105" s="205" t="s">
        <v>147</v>
      </c>
      <c r="D105" s="205" t="s">
        <v>116</v>
      </c>
      <c r="E105" s="206" t="s">
        <v>148</v>
      </c>
      <c r="F105" s="207" t="s">
        <v>149</v>
      </c>
      <c r="G105" s="208" t="s">
        <v>150</v>
      </c>
      <c r="H105" s="209">
        <v>60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41</v>
      </c>
      <c r="O105" s="84"/>
      <c r="P105" s="215">
        <f>O105*H105</f>
        <v>0</v>
      </c>
      <c r="Q105" s="215">
        <v>0.0022399999999999998</v>
      </c>
      <c r="R105" s="215">
        <f>Q105*H105</f>
        <v>0.13439999999999999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120</v>
      </c>
      <c r="AT105" s="217" t="s">
        <v>116</v>
      </c>
      <c r="AU105" s="217" t="s">
        <v>80</v>
      </c>
      <c r="AY105" s="17" t="s">
        <v>114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78</v>
      </c>
      <c r="BK105" s="218">
        <f>ROUND(I105*H105,2)</f>
        <v>0</v>
      </c>
      <c r="BL105" s="17" t="s">
        <v>120</v>
      </c>
      <c r="BM105" s="217" t="s">
        <v>198</v>
      </c>
    </row>
    <row r="106" s="2" customFormat="1">
      <c r="A106" s="38"/>
      <c r="B106" s="39"/>
      <c r="C106" s="40"/>
      <c r="D106" s="231" t="s">
        <v>129</v>
      </c>
      <c r="E106" s="40"/>
      <c r="F106" s="232" t="s">
        <v>152</v>
      </c>
      <c r="G106" s="40"/>
      <c r="H106" s="40"/>
      <c r="I106" s="233"/>
      <c r="J106" s="40"/>
      <c r="K106" s="40"/>
      <c r="L106" s="44"/>
      <c r="M106" s="234"/>
      <c r="N106" s="235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129</v>
      </c>
      <c r="AU106" s="17" t="s">
        <v>80</v>
      </c>
    </row>
    <row r="107" s="13" customFormat="1">
      <c r="A107" s="13"/>
      <c r="B107" s="219"/>
      <c r="C107" s="220"/>
      <c r="D107" s="221" t="s">
        <v>122</v>
      </c>
      <c r="E107" s="222" t="s">
        <v>19</v>
      </c>
      <c r="F107" s="223" t="s">
        <v>153</v>
      </c>
      <c r="G107" s="220"/>
      <c r="H107" s="224">
        <v>60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122</v>
      </c>
      <c r="AU107" s="230" t="s">
        <v>80</v>
      </c>
      <c r="AV107" s="13" t="s">
        <v>80</v>
      </c>
      <c r="AW107" s="13" t="s">
        <v>32</v>
      </c>
      <c r="AX107" s="13" t="s">
        <v>78</v>
      </c>
      <c r="AY107" s="230" t="s">
        <v>114</v>
      </c>
    </row>
    <row r="108" s="12" customFormat="1" ht="22.8" customHeight="1">
      <c r="A108" s="12"/>
      <c r="B108" s="189"/>
      <c r="C108" s="190"/>
      <c r="D108" s="191" t="s">
        <v>69</v>
      </c>
      <c r="E108" s="203" t="s">
        <v>154</v>
      </c>
      <c r="F108" s="203" t="s">
        <v>155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SUM(P109:P114)</f>
        <v>0</v>
      </c>
      <c r="Q108" s="197"/>
      <c r="R108" s="198">
        <f>SUM(R109:R114)</f>
        <v>0</v>
      </c>
      <c r="S108" s="197"/>
      <c r="T108" s="199">
        <f>SUM(T109:T114)</f>
        <v>53.200000000000003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78</v>
      </c>
      <c r="AT108" s="201" t="s">
        <v>69</v>
      </c>
      <c r="AU108" s="201" t="s">
        <v>78</v>
      </c>
      <c r="AY108" s="200" t="s">
        <v>114</v>
      </c>
      <c r="BK108" s="202">
        <f>SUM(BK109:BK114)</f>
        <v>0</v>
      </c>
    </row>
    <row r="109" s="2" customFormat="1" ht="16.5" customHeight="1">
      <c r="A109" s="38"/>
      <c r="B109" s="39"/>
      <c r="C109" s="205" t="s">
        <v>156</v>
      </c>
      <c r="D109" s="205" t="s">
        <v>116</v>
      </c>
      <c r="E109" s="206" t="s">
        <v>157</v>
      </c>
      <c r="F109" s="207" t="s">
        <v>158</v>
      </c>
      <c r="G109" s="208" t="s">
        <v>150</v>
      </c>
      <c r="H109" s="209">
        <v>60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41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120</v>
      </c>
      <c r="AT109" s="217" t="s">
        <v>116</v>
      </c>
      <c r="AU109" s="217" t="s">
        <v>80</v>
      </c>
      <c r="AY109" s="17" t="s">
        <v>114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78</v>
      </c>
      <c r="BK109" s="218">
        <f>ROUND(I109*H109,2)</f>
        <v>0</v>
      </c>
      <c r="BL109" s="17" t="s">
        <v>120</v>
      </c>
      <c r="BM109" s="217" t="s">
        <v>199</v>
      </c>
    </row>
    <row r="110" s="2" customFormat="1">
      <c r="A110" s="38"/>
      <c r="B110" s="39"/>
      <c r="C110" s="40"/>
      <c r="D110" s="231" t="s">
        <v>129</v>
      </c>
      <c r="E110" s="40"/>
      <c r="F110" s="232" t="s">
        <v>160</v>
      </c>
      <c r="G110" s="40"/>
      <c r="H110" s="40"/>
      <c r="I110" s="233"/>
      <c r="J110" s="40"/>
      <c r="K110" s="40"/>
      <c r="L110" s="44"/>
      <c r="M110" s="234"/>
      <c r="N110" s="23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129</v>
      </c>
      <c r="AU110" s="17" t="s">
        <v>80</v>
      </c>
    </row>
    <row r="111" s="13" customFormat="1">
      <c r="A111" s="13"/>
      <c r="B111" s="219"/>
      <c r="C111" s="220"/>
      <c r="D111" s="221" t="s">
        <v>122</v>
      </c>
      <c r="E111" s="222" t="s">
        <v>19</v>
      </c>
      <c r="F111" s="223" t="s">
        <v>153</v>
      </c>
      <c r="G111" s="220"/>
      <c r="H111" s="224">
        <v>60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122</v>
      </c>
      <c r="AU111" s="230" t="s">
        <v>80</v>
      </c>
      <c r="AV111" s="13" t="s">
        <v>80</v>
      </c>
      <c r="AW111" s="13" t="s">
        <v>32</v>
      </c>
      <c r="AX111" s="13" t="s">
        <v>78</v>
      </c>
      <c r="AY111" s="230" t="s">
        <v>114</v>
      </c>
    </row>
    <row r="112" s="2" customFormat="1" ht="33" customHeight="1">
      <c r="A112" s="38"/>
      <c r="B112" s="39"/>
      <c r="C112" s="205" t="s">
        <v>161</v>
      </c>
      <c r="D112" s="205" t="s">
        <v>116</v>
      </c>
      <c r="E112" s="206" t="s">
        <v>162</v>
      </c>
      <c r="F112" s="207" t="s">
        <v>163</v>
      </c>
      <c r="G112" s="208" t="s">
        <v>119</v>
      </c>
      <c r="H112" s="209">
        <v>2660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41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0.02</v>
      </c>
      <c r="T112" s="216">
        <f>S112*H112</f>
        <v>53.200000000000003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120</v>
      </c>
      <c r="AT112" s="217" t="s">
        <v>116</v>
      </c>
      <c r="AU112" s="217" t="s">
        <v>80</v>
      </c>
      <c r="AY112" s="17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78</v>
      </c>
      <c r="BK112" s="218">
        <f>ROUND(I112*H112,2)</f>
        <v>0</v>
      </c>
      <c r="BL112" s="17" t="s">
        <v>120</v>
      </c>
      <c r="BM112" s="217" t="s">
        <v>200</v>
      </c>
    </row>
    <row r="113" s="2" customFormat="1">
      <c r="A113" s="38"/>
      <c r="B113" s="39"/>
      <c r="C113" s="40"/>
      <c r="D113" s="231" t="s">
        <v>129</v>
      </c>
      <c r="E113" s="40"/>
      <c r="F113" s="232" t="s">
        <v>165</v>
      </c>
      <c r="G113" s="40"/>
      <c r="H113" s="40"/>
      <c r="I113" s="233"/>
      <c r="J113" s="40"/>
      <c r="K113" s="40"/>
      <c r="L113" s="44"/>
      <c r="M113" s="234"/>
      <c r="N113" s="23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80</v>
      </c>
    </row>
    <row r="114" s="13" customFormat="1">
      <c r="A114" s="13"/>
      <c r="B114" s="219"/>
      <c r="C114" s="220"/>
      <c r="D114" s="221" t="s">
        <v>122</v>
      </c>
      <c r="E114" s="222" t="s">
        <v>19</v>
      </c>
      <c r="F114" s="223" t="s">
        <v>192</v>
      </c>
      <c r="G114" s="220"/>
      <c r="H114" s="224">
        <v>2660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122</v>
      </c>
      <c r="AU114" s="230" t="s">
        <v>80</v>
      </c>
      <c r="AV114" s="13" t="s">
        <v>80</v>
      </c>
      <c r="AW114" s="13" t="s">
        <v>32</v>
      </c>
      <c r="AX114" s="13" t="s">
        <v>78</v>
      </c>
      <c r="AY114" s="230" t="s">
        <v>114</v>
      </c>
    </row>
    <row r="115" s="12" customFormat="1" ht="25.92" customHeight="1">
      <c r="A115" s="12"/>
      <c r="B115" s="189"/>
      <c r="C115" s="190"/>
      <c r="D115" s="191" t="s">
        <v>69</v>
      </c>
      <c r="E115" s="192" t="s">
        <v>166</v>
      </c>
      <c r="F115" s="192" t="s">
        <v>167</v>
      </c>
      <c r="G115" s="190"/>
      <c r="H115" s="190"/>
      <c r="I115" s="193"/>
      <c r="J115" s="194">
        <f>BK115</f>
        <v>0</v>
      </c>
      <c r="K115" s="190"/>
      <c r="L115" s="195"/>
      <c r="M115" s="196"/>
      <c r="N115" s="197"/>
      <c r="O115" s="197"/>
      <c r="P115" s="198">
        <f>P116+P120+P124</f>
        <v>0</v>
      </c>
      <c r="Q115" s="197"/>
      <c r="R115" s="198">
        <f>R116+R120+R124</f>
        <v>0</v>
      </c>
      <c r="S115" s="197"/>
      <c r="T115" s="199">
        <f>T116+T120+T124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124</v>
      </c>
      <c r="AT115" s="201" t="s">
        <v>69</v>
      </c>
      <c r="AU115" s="201" t="s">
        <v>70</v>
      </c>
      <c r="AY115" s="200" t="s">
        <v>114</v>
      </c>
      <c r="BK115" s="202">
        <f>BK116+BK120+BK124</f>
        <v>0</v>
      </c>
    </row>
    <row r="116" s="12" customFormat="1" ht="22.8" customHeight="1">
      <c r="A116" s="12"/>
      <c r="B116" s="189"/>
      <c r="C116" s="190"/>
      <c r="D116" s="191" t="s">
        <v>69</v>
      </c>
      <c r="E116" s="203" t="s">
        <v>168</v>
      </c>
      <c r="F116" s="203" t="s">
        <v>169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SUM(P117:P119)</f>
        <v>0</v>
      </c>
      <c r="Q116" s="197"/>
      <c r="R116" s="198">
        <f>SUM(R117:R119)</f>
        <v>0</v>
      </c>
      <c r="S116" s="197"/>
      <c r="T116" s="199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124</v>
      </c>
      <c r="AT116" s="201" t="s">
        <v>69</v>
      </c>
      <c r="AU116" s="201" t="s">
        <v>78</v>
      </c>
      <c r="AY116" s="200" t="s">
        <v>114</v>
      </c>
      <c r="BK116" s="202">
        <f>SUM(BK117:BK119)</f>
        <v>0</v>
      </c>
    </row>
    <row r="117" s="2" customFormat="1" ht="16.5" customHeight="1">
      <c r="A117" s="38"/>
      <c r="B117" s="39"/>
      <c r="C117" s="205" t="s">
        <v>154</v>
      </c>
      <c r="D117" s="205" t="s">
        <v>116</v>
      </c>
      <c r="E117" s="206" t="s">
        <v>170</v>
      </c>
      <c r="F117" s="207" t="s">
        <v>171</v>
      </c>
      <c r="G117" s="208" t="s">
        <v>172</v>
      </c>
      <c r="H117" s="209">
        <v>1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41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173</v>
      </c>
      <c r="AT117" s="217" t="s">
        <v>116</v>
      </c>
      <c r="AU117" s="217" t="s">
        <v>80</v>
      </c>
      <c r="AY117" s="17" t="s">
        <v>114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78</v>
      </c>
      <c r="BK117" s="218">
        <f>ROUND(I117*H117,2)</f>
        <v>0</v>
      </c>
      <c r="BL117" s="17" t="s">
        <v>173</v>
      </c>
      <c r="BM117" s="217" t="s">
        <v>201</v>
      </c>
    </row>
    <row r="118" s="2" customFormat="1">
      <c r="A118" s="38"/>
      <c r="B118" s="39"/>
      <c r="C118" s="40"/>
      <c r="D118" s="231" t="s">
        <v>129</v>
      </c>
      <c r="E118" s="40"/>
      <c r="F118" s="232" t="s">
        <v>175</v>
      </c>
      <c r="G118" s="40"/>
      <c r="H118" s="40"/>
      <c r="I118" s="233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129</v>
      </c>
      <c r="AU118" s="17" t="s">
        <v>80</v>
      </c>
    </row>
    <row r="119" s="13" customFormat="1">
      <c r="A119" s="13"/>
      <c r="B119" s="219"/>
      <c r="C119" s="220"/>
      <c r="D119" s="221" t="s">
        <v>122</v>
      </c>
      <c r="E119" s="222" t="s">
        <v>19</v>
      </c>
      <c r="F119" s="223" t="s">
        <v>78</v>
      </c>
      <c r="G119" s="220"/>
      <c r="H119" s="224">
        <v>1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122</v>
      </c>
      <c r="AU119" s="230" t="s">
        <v>80</v>
      </c>
      <c r="AV119" s="13" t="s">
        <v>80</v>
      </c>
      <c r="AW119" s="13" t="s">
        <v>32</v>
      </c>
      <c r="AX119" s="13" t="s">
        <v>78</v>
      </c>
      <c r="AY119" s="230" t="s">
        <v>114</v>
      </c>
    </row>
    <row r="120" s="12" customFormat="1" ht="22.8" customHeight="1">
      <c r="A120" s="12"/>
      <c r="B120" s="189"/>
      <c r="C120" s="190"/>
      <c r="D120" s="191" t="s">
        <v>69</v>
      </c>
      <c r="E120" s="203" t="s">
        <v>176</v>
      </c>
      <c r="F120" s="203" t="s">
        <v>177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SUM(P121:P123)</f>
        <v>0</v>
      </c>
      <c r="Q120" s="197"/>
      <c r="R120" s="198">
        <f>SUM(R121:R123)</f>
        <v>0</v>
      </c>
      <c r="S120" s="197"/>
      <c r="T120" s="199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124</v>
      </c>
      <c r="AT120" s="201" t="s">
        <v>69</v>
      </c>
      <c r="AU120" s="201" t="s">
        <v>78</v>
      </c>
      <c r="AY120" s="200" t="s">
        <v>114</v>
      </c>
      <c r="BK120" s="202">
        <f>SUM(BK121:BK123)</f>
        <v>0</v>
      </c>
    </row>
    <row r="121" s="2" customFormat="1" ht="16.5" customHeight="1">
      <c r="A121" s="38"/>
      <c r="B121" s="39"/>
      <c r="C121" s="205" t="s">
        <v>178</v>
      </c>
      <c r="D121" s="205" t="s">
        <v>116</v>
      </c>
      <c r="E121" s="206" t="s">
        <v>179</v>
      </c>
      <c r="F121" s="207" t="s">
        <v>180</v>
      </c>
      <c r="G121" s="208" t="s">
        <v>172</v>
      </c>
      <c r="H121" s="209">
        <v>1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41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173</v>
      </c>
      <c r="AT121" s="217" t="s">
        <v>116</v>
      </c>
      <c r="AU121" s="217" t="s">
        <v>80</v>
      </c>
      <c r="AY121" s="17" t="s">
        <v>114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78</v>
      </c>
      <c r="BK121" s="218">
        <f>ROUND(I121*H121,2)</f>
        <v>0</v>
      </c>
      <c r="BL121" s="17" t="s">
        <v>173</v>
      </c>
      <c r="BM121" s="217" t="s">
        <v>202</v>
      </c>
    </row>
    <row r="122" s="2" customFormat="1">
      <c r="A122" s="38"/>
      <c r="B122" s="39"/>
      <c r="C122" s="40"/>
      <c r="D122" s="231" t="s">
        <v>129</v>
      </c>
      <c r="E122" s="40"/>
      <c r="F122" s="232" t="s">
        <v>182</v>
      </c>
      <c r="G122" s="40"/>
      <c r="H122" s="40"/>
      <c r="I122" s="233"/>
      <c r="J122" s="40"/>
      <c r="K122" s="40"/>
      <c r="L122" s="44"/>
      <c r="M122" s="234"/>
      <c r="N122" s="235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129</v>
      </c>
      <c r="AU122" s="17" t="s">
        <v>80</v>
      </c>
    </row>
    <row r="123" s="13" customFormat="1">
      <c r="A123" s="13"/>
      <c r="B123" s="219"/>
      <c r="C123" s="220"/>
      <c r="D123" s="221" t="s">
        <v>122</v>
      </c>
      <c r="E123" s="222" t="s">
        <v>19</v>
      </c>
      <c r="F123" s="223" t="s">
        <v>78</v>
      </c>
      <c r="G123" s="220"/>
      <c r="H123" s="224">
        <v>1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122</v>
      </c>
      <c r="AU123" s="230" t="s">
        <v>80</v>
      </c>
      <c r="AV123" s="13" t="s">
        <v>80</v>
      </c>
      <c r="AW123" s="13" t="s">
        <v>32</v>
      </c>
      <c r="AX123" s="13" t="s">
        <v>78</v>
      </c>
      <c r="AY123" s="230" t="s">
        <v>114</v>
      </c>
    </row>
    <row r="124" s="12" customFormat="1" ht="22.8" customHeight="1">
      <c r="A124" s="12"/>
      <c r="B124" s="189"/>
      <c r="C124" s="190"/>
      <c r="D124" s="191" t="s">
        <v>69</v>
      </c>
      <c r="E124" s="203" t="s">
        <v>183</v>
      </c>
      <c r="F124" s="203" t="s">
        <v>184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SUM(P125:P127)</f>
        <v>0</v>
      </c>
      <c r="Q124" s="197"/>
      <c r="R124" s="198">
        <f>SUM(R125:R127)</f>
        <v>0</v>
      </c>
      <c r="S124" s="197"/>
      <c r="T124" s="199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124</v>
      </c>
      <c r="AT124" s="201" t="s">
        <v>69</v>
      </c>
      <c r="AU124" s="201" t="s">
        <v>78</v>
      </c>
      <c r="AY124" s="200" t="s">
        <v>114</v>
      </c>
      <c r="BK124" s="202">
        <f>SUM(BK125:BK127)</f>
        <v>0</v>
      </c>
    </row>
    <row r="125" s="2" customFormat="1" ht="16.5" customHeight="1">
      <c r="A125" s="38"/>
      <c r="B125" s="39"/>
      <c r="C125" s="205" t="s">
        <v>185</v>
      </c>
      <c r="D125" s="205" t="s">
        <v>116</v>
      </c>
      <c r="E125" s="206" t="s">
        <v>186</v>
      </c>
      <c r="F125" s="207" t="s">
        <v>187</v>
      </c>
      <c r="G125" s="208" t="s">
        <v>172</v>
      </c>
      <c r="H125" s="209">
        <v>1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41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173</v>
      </c>
      <c r="AT125" s="217" t="s">
        <v>116</v>
      </c>
      <c r="AU125" s="217" t="s">
        <v>80</v>
      </c>
      <c r="AY125" s="17" t="s">
        <v>114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78</v>
      </c>
      <c r="BK125" s="218">
        <f>ROUND(I125*H125,2)</f>
        <v>0</v>
      </c>
      <c r="BL125" s="17" t="s">
        <v>173</v>
      </c>
      <c r="BM125" s="217" t="s">
        <v>203</v>
      </c>
    </row>
    <row r="126" s="2" customFormat="1">
      <c r="A126" s="38"/>
      <c r="B126" s="39"/>
      <c r="C126" s="40"/>
      <c r="D126" s="231" t="s">
        <v>129</v>
      </c>
      <c r="E126" s="40"/>
      <c r="F126" s="232" t="s">
        <v>189</v>
      </c>
      <c r="G126" s="40"/>
      <c r="H126" s="40"/>
      <c r="I126" s="233"/>
      <c r="J126" s="40"/>
      <c r="K126" s="40"/>
      <c r="L126" s="44"/>
      <c r="M126" s="234"/>
      <c r="N126" s="235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129</v>
      </c>
      <c r="AU126" s="17" t="s">
        <v>80</v>
      </c>
    </row>
    <row r="127" s="13" customFormat="1">
      <c r="A127" s="13"/>
      <c r="B127" s="219"/>
      <c r="C127" s="220"/>
      <c r="D127" s="221" t="s">
        <v>122</v>
      </c>
      <c r="E127" s="222" t="s">
        <v>19</v>
      </c>
      <c r="F127" s="223" t="s">
        <v>78</v>
      </c>
      <c r="G127" s="220"/>
      <c r="H127" s="224">
        <v>1</v>
      </c>
      <c r="I127" s="225"/>
      <c r="J127" s="220"/>
      <c r="K127" s="220"/>
      <c r="L127" s="226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122</v>
      </c>
      <c r="AU127" s="230" t="s">
        <v>80</v>
      </c>
      <c r="AV127" s="13" t="s">
        <v>80</v>
      </c>
      <c r="AW127" s="13" t="s">
        <v>32</v>
      </c>
      <c r="AX127" s="13" t="s">
        <v>78</v>
      </c>
      <c r="AY127" s="230" t="s">
        <v>114</v>
      </c>
    </row>
    <row r="128" s="2" customFormat="1" ht="6.96" customHeight="1">
      <c r="A128" s="38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dFv5SnKY2eiPYcDZ6w+AQsFESSbedLgr9ozp8bqvi0anjTAQPj6C1f/8Zxw88e/bQNMGOU3Bn6LYkbpVtLdCyg==" hashValue="lZCQBrgp+jOP1xFgFsDXTIjMO5sZGAlW1hjeP4dfiBkPIVd/Px835r/oKZEcIeF4fSNNf2NM3aMr5W3ntD4W8Q==" algorithmName="SHA-512" password="CC35"/>
  <autoFilter ref="C86:K12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4" r:id="rId1" display="https://podminky.urs.cz/item/CS_URS_2025_01/569931132"/>
    <hyperlink ref="F97" r:id="rId2" display="https://podminky.urs.cz/item/CS_URS_2025_02/572141112"/>
    <hyperlink ref="F100" r:id="rId3" display="https://podminky.urs.cz/item/CS_URS_2025_01/573231107"/>
    <hyperlink ref="F103" r:id="rId4" display="https://podminky.urs.cz/item/CS_URS_2025_01/577144141"/>
    <hyperlink ref="F106" r:id="rId5" display="https://podminky.urs.cz/item/CS_URS_2025_01/599142111"/>
    <hyperlink ref="F110" r:id="rId6" display="https://podminky.urs.cz/item/CS_URS_2025_01/919735111"/>
    <hyperlink ref="F113" r:id="rId7" display="https://podminky.urs.cz/item/CS_URS_2025_01/938909311"/>
    <hyperlink ref="F118" r:id="rId8" display="https://podminky.urs.cz/item/CS_URS_2025_01/012444000"/>
    <hyperlink ref="F122" r:id="rId9" display="https://podminky.urs.cz/item/CS_URS_2025_01/043103000"/>
    <hyperlink ref="F126" r:id="rId10" display="https://podminky.urs.cz/item/CS_URS_2025_01/072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4" customFormat="1" ht="45" customHeight="1">
      <c r="B3" s="247"/>
      <c r="C3" s="248" t="s">
        <v>204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205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206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207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208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209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210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211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212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213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214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77</v>
      </c>
      <c r="F18" s="254" t="s">
        <v>215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216</v>
      </c>
      <c r="F19" s="254" t="s">
        <v>217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218</v>
      </c>
      <c r="F20" s="254" t="s">
        <v>219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220</v>
      </c>
      <c r="F21" s="254" t="s">
        <v>221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222</v>
      </c>
      <c r="F22" s="254" t="s">
        <v>223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224</v>
      </c>
      <c r="F23" s="254" t="s">
        <v>225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226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227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228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229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230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231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232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233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234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100</v>
      </c>
      <c r="F36" s="254"/>
      <c r="G36" s="254" t="s">
        <v>235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236</v>
      </c>
      <c r="F37" s="254"/>
      <c r="G37" s="254" t="s">
        <v>237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51</v>
      </c>
      <c r="F38" s="254"/>
      <c r="G38" s="254" t="s">
        <v>238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52</v>
      </c>
      <c r="F39" s="254"/>
      <c r="G39" s="254" t="s">
        <v>239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101</v>
      </c>
      <c r="F40" s="254"/>
      <c r="G40" s="254" t="s">
        <v>240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102</v>
      </c>
      <c r="F41" s="254"/>
      <c r="G41" s="254" t="s">
        <v>241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242</v>
      </c>
      <c r="F42" s="254"/>
      <c r="G42" s="254" t="s">
        <v>243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244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245</v>
      </c>
      <c r="F44" s="254"/>
      <c r="G44" s="254" t="s">
        <v>246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104</v>
      </c>
      <c r="F45" s="254"/>
      <c r="G45" s="254" t="s">
        <v>247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248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249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250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251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252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253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254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255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256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257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258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259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260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261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262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263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264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265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266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267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268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269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270</v>
      </c>
      <c r="D76" s="272"/>
      <c r="E76" s="272"/>
      <c r="F76" s="272" t="s">
        <v>271</v>
      </c>
      <c r="G76" s="273"/>
      <c r="H76" s="272" t="s">
        <v>52</v>
      </c>
      <c r="I76" s="272" t="s">
        <v>55</v>
      </c>
      <c r="J76" s="272" t="s">
        <v>272</v>
      </c>
      <c r="K76" s="271"/>
    </row>
    <row r="77" s="1" customFormat="1" ht="17.25" customHeight="1">
      <c r="B77" s="269"/>
      <c r="C77" s="274" t="s">
        <v>273</v>
      </c>
      <c r="D77" s="274"/>
      <c r="E77" s="274"/>
      <c r="F77" s="275" t="s">
        <v>274</v>
      </c>
      <c r="G77" s="276"/>
      <c r="H77" s="274"/>
      <c r="I77" s="274"/>
      <c r="J77" s="274" t="s">
        <v>275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51</v>
      </c>
      <c r="D79" s="279"/>
      <c r="E79" s="279"/>
      <c r="F79" s="280" t="s">
        <v>276</v>
      </c>
      <c r="G79" s="281"/>
      <c r="H79" s="257" t="s">
        <v>277</v>
      </c>
      <c r="I79" s="257" t="s">
        <v>278</v>
      </c>
      <c r="J79" s="257">
        <v>20</v>
      </c>
      <c r="K79" s="271"/>
    </row>
    <row r="80" s="1" customFormat="1" ht="15" customHeight="1">
      <c r="B80" s="269"/>
      <c r="C80" s="257" t="s">
        <v>279</v>
      </c>
      <c r="D80" s="257"/>
      <c r="E80" s="257"/>
      <c r="F80" s="280" t="s">
        <v>276</v>
      </c>
      <c r="G80" s="281"/>
      <c r="H80" s="257" t="s">
        <v>280</v>
      </c>
      <c r="I80" s="257" t="s">
        <v>278</v>
      </c>
      <c r="J80" s="257">
        <v>120</v>
      </c>
      <c r="K80" s="271"/>
    </row>
    <row r="81" s="1" customFormat="1" ht="15" customHeight="1">
      <c r="B81" s="282"/>
      <c r="C81" s="257" t="s">
        <v>281</v>
      </c>
      <c r="D81" s="257"/>
      <c r="E81" s="257"/>
      <c r="F81" s="280" t="s">
        <v>282</v>
      </c>
      <c r="G81" s="281"/>
      <c r="H81" s="257" t="s">
        <v>283</v>
      </c>
      <c r="I81" s="257" t="s">
        <v>278</v>
      </c>
      <c r="J81" s="257">
        <v>50</v>
      </c>
      <c r="K81" s="271"/>
    </row>
    <row r="82" s="1" customFormat="1" ht="15" customHeight="1">
      <c r="B82" s="282"/>
      <c r="C82" s="257" t="s">
        <v>284</v>
      </c>
      <c r="D82" s="257"/>
      <c r="E82" s="257"/>
      <c r="F82" s="280" t="s">
        <v>276</v>
      </c>
      <c r="G82" s="281"/>
      <c r="H82" s="257" t="s">
        <v>285</v>
      </c>
      <c r="I82" s="257" t="s">
        <v>286</v>
      </c>
      <c r="J82" s="257"/>
      <c r="K82" s="271"/>
    </row>
    <row r="83" s="1" customFormat="1" ht="15" customHeight="1">
      <c r="B83" s="282"/>
      <c r="C83" s="283" t="s">
        <v>287</v>
      </c>
      <c r="D83" s="283"/>
      <c r="E83" s="283"/>
      <c r="F83" s="284" t="s">
        <v>282</v>
      </c>
      <c r="G83" s="283"/>
      <c r="H83" s="283" t="s">
        <v>288</v>
      </c>
      <c r="I83" s="283" t="s">
        <v>278</v>
      </c>
      <c r="J83" s="283">
        <v>15</v>
      </c>
      <c r="K83" s="271"/>
    </row>
    <row r="84" s="1" customFormat="1" ht="15" customHeight="1">
      <c r="B84" s="282"/>
      <c r="C84" s="283" t="s">
        <v>289</v>
      </c>
      <c r="D84" s="283"/>
      <c r="E84" s="283"/>
      <c r="F84" s="284" t="s">
        <v>282</v>
      </c>
      <c r="G84" s="283"/>
      <c r="H84" s="283" t="s">
        <v>290</v>
      </c>
      <c r="I84" s="283" t="s">
        <v>278</v>
      </c>
      <c r="J84" s="283">
        <v>15</v>
      </c>
      <c r="K84" s="271"/>
    </row>
    <row r="85" s="1" customFormat="1" ht="15" customHeight="1">
      <c r="B85" s="282"/>
      <c r="C85" s="283" t="s">
        <v>291</v>
      </c>
      <c r="D85" s="283"/>
      <c r="E85" s="283"/>
      <c r="F85" s="284" t="s">
        <v>282</v>
      </c>
      <c r="G85" s="283"/>
      <c r="H85" s="283" t="s">
        <v>292</v>
      </c>
      <c r="I85" s="283" t="s">
        <v>278</v>
      </c>
      <c r="J85" s="283">
        <v>20</v>
      </c>
      <c r="K85" s="271"/>
    </row>
    <row r="86" s="1" customFormat="1" ht="15" customHeight="1">
      <c r="B86" s="282"/>
      <c r="C86" s="283" t="s">
        <v>293</v>
      </c>
      <c r="D86" s="283"/>
      <c r="E86" s="283"/>
      <c r="F86" s="284" t="s">
        <v>282</v>
      </c>
      <c r="G86" s="283"/>
      <c r="H86" s="283" t="s">
        <v>294</v>
      </c>
      <c r="I86" s="283" t="s">
        <v>278</v>
      </c>
      <c r="J86" s="283">
        <v>20</v>
      </c>
      <c r="K86" s="271"/>
    </row>
    <row r="87" s="1" customFormat="1" ht="15" customHeight="1">
      <c r="B87" s="282"/>
      <c r="C87" s="257" t="s">
        <v>295</v>
      </c>
      <c r="D87" s="257"/>
      <c r="E87" s="257"/>
      <c r="F87" s="280" t="s">
        <v>282</v>
      </c>
      <c r="G87" s="281"/>
      <c r="H87" s="257" t="s">
        <v>296</v>
      </c>
      <c r="I87" s="257" t="s">
        <v>278</v>
      </c>
      <c r="J87" s="257">
        <v>50</v>
      </c>
      <c r="K87" s="271"/>
    </row>
    <row r="88" s="1" customFormat="1" ht="15" customHeight="1">
      <c r="B88" s="282"/>
      <c r="C88" s="257" t="s">
        <v>297</v>
      </c>
      <c r="D88" s="257"/>
      <c r="E88" s="257"/>
      <c r="F88" s="280" t="s">
        <v>282</v>
      </c>
      <c r="G88" s="281"/>
      <c r="H88" s="257" t="s">
        <v>298</v>
      </c>
      <c r="I88" s="257" t="s">
        <v>278</v>
      </c>
      <c r="J88" s="257">
        <v>20</v>
      </c>
      <c r="K88" s="271"/>
    </row>
    <row r="89" s="1" customFormat="1" ht="15" customHeight="1">
      <c r="B89" s="282"/>
      <c r="C89" s="257" t="s">
        <v>299</v>
      </c>
      <c r="D89" s="257"/>
      <c r="E89" s="257"/>
      <c r="F89" s="280" t="s">
        <v>282</v>
      </c>
      <c r="G89" s="281"/>
      <c r="H89" s="257" t="s">
        <v>300</v>
      </c>
      <c r="I89" s="257" t="s">
        <v>278</v>
      </c>
      <c r="J89" s="257">
        <v>20</v>
      </c>
      <c r="K89" s="271"/>
    </row>
    <row r="90" s="1" customFormat="1" ht="15" customHeight="1">
      <c r="B90" s="282"/>
      <c r="C90" s="257" t="s">
        <v>301</v>
      </c>
      <c r="D90" s="257"/>
      <c r="E90" s="257"/>
      <c r="F90" s="280" t="s">
        <v>282</v>
      </c>
      <c r="G90" s="281"/>
      <c r="H90" s="257" t="s">
        <v>302</v>
      </c>
      <c r="I90" s="257" t="s">
        <v>278</v>
      </c>
      <c r="J90" s="257">
        <v>50</v>
      </c>
      <c r="K90" s="271"/>
    </row>
    <row r="91" s="1" customFormat="1" ht="15" customHeight="1">
      <c r="B91" s="282"/>
      <c r="C91" s="257" t="s">
        <v>303</v>
      </c>
      <c r="D91" s="257"/>
      <c r="E91" s="257"/>
      <c r="F91" s="280" t="s">
        <v>282</v>
      </c>
      <c r="G91" s="281"/>
      <c r="H91" s="257" t="s">
        <v>303</v>
      </c>
      <c r="I91" s="257" t="s">
        <v>278</v>
      </c>
      <c r="J91" s="257">
        <v>50</v>
      </c>
      <c r="K91" s="271"/>
    </row>
    <row r="92" s="1" customFormat="1" ht="15" customHeight="1">
      <c r="B92" s="282"/>
      <c r="C92" s="257" t="s">
        <v>304</v>
      </c>
      <c r="D92" s="257"/>
      <c r="E92" s="257"/>
      <c r="F92" s="280" t="s">
        <v>282</v>
      </c>
      <c r="G92" s="281"/>
      <c r="H92" s="257" t="s">
        <v>305</v>
      </c>
      <c r="I92" s="257" t="s">
        <v>278</v>
      </c>
      <c r="J92" s="257">
        <v>255</v>
      </c>
      <c r="K92" s="271"/>
    </row>
    <row r="93" s="1" customFormat="1" ht="15" customHeight="1">
      <c r="B93" s="282"/>
      <c r="C93" s="257" t="s">
        <v>306</v>
      </c>
      <c r="D93" s="257"/>
      <c r="E93" s="257"/>
      <c r="F93" s="280" t="s">
        <v>276</v>
      </c>
      <c r="G93" s="281"/>
      <c r="H93" s="257" t="s">
        <v>307</v>
      </c>
      <c r="I93" s="257" t="s">
        <v>308</v>
      </c>
      <c r="J93" s="257"/>
      <c r="K93" s="271"/>
    </row>
    <row r="94" s="1" customFormat="1" ht="15" customHeight="1">
      <c r="B94" s="282"/>
      <c r="C94" s="257" t="s">
        <v>309</v>
      </c>
      <c r="D94" s="257"/>
      <c r="E94" s="257"/>
      <c r="F94" s="280" t="s">
        <v>276</v>
      </c>
      <c r="G94" s="281"/>
      <c r="H94" s="257" t="s">
        <v>310</v>
      </c>
      <c r="I94" s="257" t="s">
        <v>311</v>
      </c>
      <c r="J94" s="257"/>
      <c r="K94" s="271"/>
    </row>
    <row r="95" s="1" customFormat="1" ht="15" customHeight="1">
      <c r="B95" s="282"/>
      <c r="C95" s="257" t="s">
        <v>312</v>
      </c>
      <c r="D95" s="257"/>
      <c r="E95" s="257"/>
      <c r="F95" s="280" t="s">
        <v>276</v>
      </c>
      <c r="G95" s="281"/>
      <c r="H95" s="257" t="s">
        <v>312</v>
      </c>
      <c r="I95" s="257" t="s">
        <v>311</v>
      </c>
      <c r="J95" s="257"/>
      <c r="K95" s="271"/>
    </row>
    <row r="96" s="1" customFormat="1" ht="15" customHeight="1">
      <c r="B96" s="282"/>
      <c r="C96" s="257" t="s">
        <v>36</v>
      </c>
      <c r="D96" s="257"/>
      <c r="E96" s="257"/>
      <c r="F96" s="280" t="s">
        <v>276</v>
      </c>
      <c r="G96" s="281"/>
      <c r="H96" s="257" t="s">
        <v>313</v>
      </c>
      <c r="I96" s="257" t="s">
        <v>311</v>
      </c>
      <c r="J96" s="257"/>
      <c r="K96" s="271"/>
    </row>
    <row r="97" s="1" customFormat="1" ht="15" customHeight="1">
      <c r="B97" s="282"/>
      <c r="C97" s="257" t="s">
        <v>46</v>
      </c>
      <c r="D97" s="257"/>
      <c r="E97" s="257"/>
      <c r="F97" s="280" t="s">
        <v>276</v>
      </c>
      <c r="G97" s="281"/>
      <c r="H97" s="257" t="s">
        <v>314</v>
      </c>
      <c r="I97" s="257" t="s">
        <v>311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315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270</v>
      </c>
      <c r="D103" s="272"/>
      <c r="E103" s="272"/>
      <c r="F103" s="272" t="s">
        <v>271</v>
      </c>
      <c r="G103" s="273"/>
      <c r="H103" s="272" t="s">
        <v>52</v>
      </c>
      <c r="I103" s="272" t="s">
        <v>55</v>
      </c>
      <c r="J103" s="272" t="s">
        <v>272</v>
      </c>
      <c r="K103" s="271"/>
    </row>
    <row r="104" s="1" customFormat="1" ht="17.25" customHeight="1">
      <c r="B104" s="269"/>
      <c r="C104" s="274" t="s">
        <v>273</v>
      </c>
      <c r="D104" s="274"/>
      <c r="E104" s="274"/>
      <c r="F104" s="275" t="s">
        <v>274</v>
      </c>
      <c r="G104" s="276"/>
      <c r="H104" s="274"/>
      <c r="I104" s="274"/>
      <c r="J104" s="274" t="s">
        <v>275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51</v>
      </c>
      <c r="D106" s="279"/>
      <c r="E106" s="279"/>
      <c r="F106" s="280" t="s">
        <v>276</v>
      </c>
      <c r="G106" s="257"/>
      <c r="H106" s="257" t="s">
        <v>316</v>
      </c>
      <c r="I106" s="257" t="s">
        <v>278</v>
      </c>
      <c r="J106" s="257">
        <v>20</v>
      </c>
      <c r="K106" s="271"/>
    </row>
    <row r="107" s="1" customFormat="1" ht="15" customHeight="1">
      <c r="B107" s="269"/>
      <c r="C107" s="257" t="s">
        <v>279</v>
      </c>
      <c r="D107" s="257"/>
      <c r="E107" s="257"/>
      <c r="F107" s="280" t="s">
        <v>276</v>
      </c>
      <c r="G107" s="257"/>
      <c r="H107" s="257" t="s">
        <v>316</v>
      </c>
      <c r="I107" s="257" t="s">
        <v>278</v>
      </c>
      <c r="J107" s="257">
        <v>120</v>
      </c>
      <c r="K107" s="271"/>
    </row>
    <row r="108" s="1" customFormat="1" ht="15" customHeight="1">
      <c r="B108" s="282"/>
      <c r="C108" s="257" t="s">
        <v>281</v>
      </c>
      <c r="D108" s="257"/>
      <c r="E108" s="257"/>
      <c r="F108" s="280" t="s">
        <v>282</v>
      </c>
      <c r="G108" s="257"/>
      <c r="H108" s="257" t="s">
        <v>316</v>
      </c>
      <c r="I108" s="257" t="s">
        <v>278</v>
      </c>
      <c r="J108" s="257">
        <v>50</v>
      </c>
      <c r="K108" s="271"/>
    </row>
    <row r="109" s="1" customFormat="1" ht="15" customHeight="1">
      <c r="B109" s="282"/>
      <c r="C109" s="257" t="s">
        <v>284</v>
      </c>
      <c r="D109" s="257"/>
      <c r="E109" s="257"/>
      <c r="F109" s="280" t="s">
        <v>276</v>
      </c>
      <c r="G109" s="257"/>
      <c r="H109" s="257" t="s">
        <v>316</v>
      </c>
      <c r="I109" s="257" t="s">
        <v>286</v>
      </c>
      <c r="J109" s="257"/>
      <c r="K109" s="271"/>
    </row>
    <row r="110" s="1" customFormat="1" ht="15" customHeight="1">
      <c r="B110" s="282"/>
      <c r="C110" s="257" t="s">
        <v>295</v>
      </c>
      <c r="D110" s="257"/>
      <c r="E110" s="257"/>
      <c r="F110" s="280" t="s">
        <v>282</v>
      </c>
      <c r="G110" s="257"/>
      <c r="H110" s="257" t="s">
        <v>316</v>
      </c>
      <c r="I110" s="257" t="s">
        <v>278</v>
      </c>
      <c r="J110" s="257">
        <v>50</v>
      </c>
      <c r="K110" s="271"/>
    </row>
    <row r="111" s="1" customFormat="1" ht="15" customHeight="1">
      <c r="B111" s="282"/>
      <c r="C111" s="257" t="s">
        <v>303</v>
      </c>
      <c r="D111" s="257"/>
      <c r="E111" s="257"/>
      <c r="F111" s="280" t="s">
        <v>282</v>
      </c>
      <c r="G111" s="257"/>
      <c r="H111" s="257" t="s">
        <v>316</v>
      </c>
      <c r="I111" s="257" t="s">
        <v>278</v>
      </c>
      <c r="J111" s="257">
        <v>50</v>
      </c>
      <c r="K111" s="271"/>
    </row>
    <row r="112" s="1" customFormat="1" ht="15" customHeight="1">
      <c r="B112" s="282"/>
      <c r="C112" s="257" t="s">
        <v>301</v>
      </c>
      <c r="D112" s="257"/>
      <c r="E112" s="257"/>
      <c r="F112" s="280" t="s">
        <v>282</v>
      </c>
      <c r="G112" s="257"/>
      <c r="H112" s="257" t="s">
        <v>316</v>
      </c>
      <c r="I112" s="257" t="s">
        <v>278</v>
      </c>
      <c r="J112" s="257">
        <v>50</v>
      </c>
      <c r="K112" s="271"/>
    </row>
    <row r="113" s="1" customFormat="1" ht="15" customHeight="1">
      <c r="B113" s="282"/>
      <c r="C113" s="257" t="s">
        <v>51</v>
      </c>
      <c r="D113" s="257"/>
      <c r="E113" s="257"/>
      <c r="F113" s="280" t="s">
        <v>276</v>
      </c>
      <c r="G113" s="257"/>
      <c r="H113" s="257" t="s">
        <v>317</v>
      </c>
      <c r="I113" s="257" t="s">
        <v>278</v>
      </c>
      <c r="J113" s="257">
        <v>20</v>
      </c>
      <c r="K113" s="271"/>
    </row>
    <row r="114" s="1" customFormat="1" ht="15" customHeight="1">
      <c r="B114" s="282"/>
      <c r="C114" s="257" t="s">
        <v>318</v>
      </c>
      <c r="D114" s="257"/>
      <c r="E114" s="257"/>
      <c r="F114" s="280" t="s">
        <v>276</v>
      </c>
      <c r="G114" s="257"/>
      <c r="H114" s="257" t="s">
        <v>319</v>
      </c>
      <c r="I114" s="257" t="s">
        <v>278</v>
      </c>
      <c r="J114" s="257">
        <v>120</v>
      </c>
      <c r="K114" s="271"/>
    </row>
    <row r="115" s="1" customFormat="1" ht="15" customHeight="1">
      <c r="B115" s="282"/>
      <c r="C115" s="257" t="s">
        <v>36</v>
      </c>
      <c r="D115" s="257"/>
      <c r="E115" s="257"/>
      <c r="F115" s="280" t="s">
        <v>276</v>
      </c>
      <c r="G115" s="257"/>
      <c r="H115" s="257" t="s">
        <v>320</v>
      </c>
      <c r="I115" s="257" t="s">
        <v>311</v>
      </c>
      <c r="J115" s="257"/>
      <c r="K115" s="271"/>
    </row>
    <row r="116" s="1" customFormat="1" ht="15" customHeight="1">
      <c r="B116" s="282"/>
      <c r="C116" s="257" t="s">
        <v>46</v>
      </c>
      <c r="D116" s="257"/>
      <c r="E116" s="257"/>
      <c r="F116" s="280" t="s">
        <v>276</v>
      </c>
      <c r="G116" s="257"/>
      <c r="H116" s="257" t="s">
        <v>321</v>
      </c>
      <c r="I116" s="257" t="s">
        <v>311</v>
      </c>
      <c r="J116" s="257"/>
      <c r="K116" s="271"/>
    </row>
    <row r="117" s="1" customFormat="1" ht="15" customHeight="1">
      <c r="B117" s="282"/>
      <c r="C117" s="257" t="s">
        <v>55</v>
      </c>
      <c r="D117" s="257"/>
      <c r="E117" s="257"/>
      <c r="F117" s="280" t="s">
        <v>276</v>
      </c>
      <c r="G117" s="257"/>
      <c r="H117" s="257" t="s">
        <v>322</v>
      </c>
      <c r="I117" s="257" t="s">
        <v>323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324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270</v>
      </c>
      <c r="D123" s="272"/>
      <c r="E123" s="272"/>
      <c r="F123" s="272" t="s">
        <v>271</v>
      </c>
      <c r="G123" s="273"/>
      <c r="H123" s="272" t="s">
        <v>52</v>
      </c>
      <c r="I123" s="272" t="s">
        <v>55</v>
      </c>
      <c r="J123" s="272" t="s">
        <v>272</v>
      </c>
      <c r="K123" s="301"/>
    </row>
    <row r="124" s="1" customFormat="1" ht="17.25" customHeight="1">
      <c r="B124" s="300"/>
      <c r="C124" s="274" t="s">
        <v>273</v>
      </c>
      <c r="D124" s="274"/>
      <c r="E124" s="274"/>
      <c r="F124" s="275" t="s">
        <v>274</v>
      </c>
      <c r="G124" s="276"/>
      <c r="H124" s="274"/>
      <c r="I124" s="274"/>
      <c r="J124" s="274" t="s">
        <v>275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279</v>
      </c>
      <c r="D126" s="279"/>
      <c r="E126" s="279"/>
      <c r="F126" s="280" t="s">
        <v>276</v>
      </c>
      <c r="G126" s="257"/>
      <c r="H126" s="257" t="s">
        <v>316</v>
      </c>
      <c r="I126" s="257" t="s">
        <v>278</v>
      </c>
      <c r="J126" s="257">
        <v>120</v>
      </c>
      <c r="K126" s="305"/>
    </row>
    <row r="127" s="1" customFormat="1" ht="15" customHeight="1">
      <c r="B127" s="302"/>
      <c r="C127" s="257" t="s">
        <v>325</v>
      </c>
      <c r="D127" s="257"/>
      <c r="E127" s="257"/>
      <c r="F127" s="280" t="s">
        <v>276</v>
      </c>
      <c r="G127" s="257"/>
      <c r="H127" s="257" t="s">
        <v>326</v>
      </c>
      <c r="I127" s="257" t="s">
        <v>278</v>
      </c>
      <c r="J127" s="257" t="s">
        <v>327</v>
      </c>
      <c r="K127" s="305"/>
    </row>
    <row r="128" s="1" customFormat="1" ht="15" customHeight="1">
      <c r="B128" s="302"/>
      <c r="C128" s="257" t="s">
        <v>224</v>
      </c>
      <c r="D128" s="257"/>
      <c r="E128" s="257"/>
      <c r="F128" s="280" t="s">
        <v>276</v>
      </c>
      <c r="G128" s="257"/>
      <c r="H128" s="257" t="s">
        <v>328</v>
      </c>
      <c r="I128" s="257" t="s">
        <v>278</v>
      </c>
      <c r="J128" s="257" t="s">
        <v>327</v>
      </c>
      <c r="K128" s="305"/>
    </row>
    <row r="129" s="1" customFormat="1" ht="15" customHeight="1">
      <c r="B129" s="302"/>
      <c r="C129" s="257" t="s">
        <v>287</v>
      </c>
      <c r="D129" s="257"/>
      <c r="E129" s="257"/>
      <c r="F129" s="280" t="s">
        <v>282</v>
      </c>
      <c r="G129" s="257"/>
      <c r="H129" s="257" t="s">
        <v>288</v>
      </c>
      <c r="I129" s="257" t="s">
        <v>278</v>
      </c>
      <c r="J129" s="257">
        <v>15</v>
      </c>
      <c r="K129" s="305"/>
    </row>
    <row r="130" s="1" customFormat="1" ht="15" customHeight="1">
      <c r="B130" s="302"/>
      <c r="C130" s="283" t="s">
        <v>289</v>
      </c>
      <c r="D130" s="283"/>
      <c r="E130" s="283"/>
      <c r="F130" s="284" t="s">
        <v>282</v>
      </c>
      <c r="G130" s="283"/>
      <c r="H130" s="283" t="s">
        <v>290</v>
      </c>
      <c r="I130" s="283" t="s">
        <v>278</v>
      </c>
      <c r="J130" s="283">
        <v>15</v>
      </c>
      <c r="K130" s="305"/>
    </row>
    <row r="131" s="1" customFormat="1" ht="15" customHeight="1">
      <c r="B131" s="302"/>
      <c r="C131" s="283" t="s">
        <v>291</v>
      </c>
      <c r="D131" s="283"/>
      <c r="E131" s="283"/>
      <c r="F131" s="284" t="s">
        <v>282</v>
      </c>
      <c r="G131" s="283"/>
      <c r="H131" s="283" t="s">
        <v>292</v>
      </c>
      <c r="I131" s="283" t="s">
        <v>278</v>
      </c>
      <c r="J131" s="283">
        <v>20</v>
      </c>
      <c r="K131" s="305"/>
    </row>
    <row r="132" s="1" customFormat="1" ht="15" customHeight="1">
      <c r="B132" s="302"/>
      <c r="C132" s="283" t="s">
        <v>293</v>
      </c>
      <c r="D132" s="283"/>
      <c r="E132" s="283"/>
      <c r="F132" s="284" t="s">
        <v>282</v>
      </c>
      <c r="G132" s="283"/>
      <c r="H132" s="283" t="s">
        <v>294</v>
      </c>
      <c r="I132" s="283" t="s">
        <v>278</v>
      </c>
      <c r="J132" s="283">
        <v>20</v>
      </c>
      <c r="K132" s="305"/>
    </row>
    <row r="133" s="1" customFormat="1" ht="15" customHeight="1">
      <c r="B133" s="302"/>
      <c r="C133" s="257" t="s">
        <v>281</v>
      </c>
      <c r="D133" s="257"/>
      <c r="E133" s="257"/>
      <c r="F133" s="280" t="s">
        <v>282</v>
      </c>
      <c r="G133" s="257"/>
      <c r="H133" s="257" t="s">
        <v>316</v>
      </c>
      <c r="I133" s="257" t="s">
        <v>278</v>
      </c>
      <c r="J133" s="257">
        <v>50</v>
      </c>
      <c r="K133" s="305"/>
    </row>
    <row r="134" s="1" customFormat="1" ht="15" customHeight="1">
      <c r="B134" s="302"/>
      <c r="C134" s="257" t="s">
        <v>295</v>
      </c>
      <c r="D134" s="257"/>
      <c r="E134" s="257"/>
      <c r="F134" s="280" t="s">
        <v>282</v>
      </c>
      <c r="G134" s="257"/>
      <c r="H134" s="257" t="s">
        <v>316</v>
      </c>
      <c r="I134" s="257" t="s">
        <v>278</v>
      </c>
      <c r="J134" s="257">
        <v>50</v>
      </c>
      <c r="K134" s="305"/>
    </row>
    <row r="135" s="1" customFormat="1" ht="15" customHeight="1">
      <c r="B135" s="302"/>
      <c r="C135" s="257" t="s">
        <v>301</v>
      </c>
      <c r="D135" s="257"/>
      <c r="E135" s="257"/>
      <c r="F135" s="280" t="s">
        <v>282</v>
      </c>
      <c r="G135" s="257"/>
      <c r="H135" s="257" t="s">
        <v>316</v>
      </c>
      <c r="I135" s="257" t="s">
        <v>278</v>
      </c>
      <c r="J135" s="257">
        <v>50</v>
      </c>
      <c r="K135" s="305"/>
    </row>
    <row r="136" s="1" customFormat="1" ht="15" customHeight="1">
      <c r="B136" s="302"/>
      <c r="C136" s="257" t="s">
        <v>303</v>
      </c>
      <c r="D136" s="257"/>
      <c r="E136" s="257"/>
      <c r="F136" s="280" t="s">
        <v>282</v>
      </c>
      <c r="G136" s="257"/>
      <c r="H136" s="257" t="s">
        <v>316</v>
      </c>
      <c r="I136" s="257" t="s">
        <v>278</v>
      </c>
      <c r="J136" s="257">
        <v>50</v>
      </c>
      <c r="K136" s="305"/>
    </row>
    <row r="137" s="1" customFormat="1" ht="15" customHeight="1">
      <c r="B137" s="302"/>
      <c r="C137" s="257" t="s">
        <v>304</v>
      </c>
      <c r="D137" s="257"/>
      <c r="E137" s="257"/>
      <c r="F137" s="280" t="s">
        <v>282</v>
      </c>
      <c r="G137" s="257"/>
      <c r="H137" s="257" t="s">
        <v>329</v>
      </c>
      <c r="I137" s="257" t="s">
        <v>278</v>
      </c>
      <c r="J137" s="257">
        <v>255</v>
      </c>
      <c r="K137" s="305"/>
    </row>
    <row r="138" s="1" customFormat="1" ht="15" customHeight="1">
      <c r="B138" s="302"/>
      <c r="C138" s="257" t="s">
        <v>306</v>
      </c>
      <c r="D138" s="257"/>
      <c r="E138" s="257"/>
      <c r="F138" s="280" t="s">
        <v>276</v>
      </c>
      <c r="G138" s="257"/>
      <c r="H138" s="257" t="s">
        <v>330</v>
      </c>
      <c r="I138" s="257" t="s">
        <v>308</v>
      </c>
      <c r="J138" s="257"/>
      <c r="K138" s="305"/>
    </row>
    <row r="139" s="1" customFormat="1" ht="15" customHeight="1">
      <c r="B139" s="302"/>
      <c r="C139" s="257" t="s">
        <v>309</v>
      </c>
      <c r="D139" s="257"/>
      <c r="E139" s="257"/>
      <c r="F139" s="280" t="s">
        <v>276</v>
      </c>
      <c r="G139" s="257"/>
      <c r="H139" s="257" t="s">
        <v>331</v>
      </c>
      <c r="I139" s="257" t="s">
        <v>311</v>
      </c>
      <c r="J139" s="257"/>
      <c r="K139" s="305"/>
    </row>
    <row r="140" s="1" customFormat="1" ht="15" customHeight="1">
      <c r="B140" s="302"/>
      <c r="C140" s="257" t="s">
        <v>312</v>
      </c>
      <c r="D140" s="257"/>
      <c r="E140" s="257"/>
      <c r="F140" s="280" t="s">
        <v>276</v>
      </c>
      <c r="G140" s="257"/>
      <c r="H140" s="257" t="s">
        <v>312</v>
      </c>
      <c r="I140" s="257" t="s">
        <v>311</v>
      </c>
      <c r="J140" s="257"/>
      <c r="K140" s="305"/>
    </row>
    <row r="141" s="1" customFormat="1" ht="15" customHeight="1">
      <c r="B141" s="302"/>
      <c r="C141" s="257" t="s">
        <v>36</v>
      </c>
      <c r="D141" s="257"/>
      <c r="E141" s="257"/>
      <c r="F141" s="280" t="s">
        <v>276</v>
      </c>
      <c r="G141" s="257"/>
      <c r="H141" s="257" t="s">
        <v>332</v>
      </c>
      <c r="I141" s="257" t="s">
        <v>311</v>
      </c>
      <c r="J141" s="257"/>
      <c r="K141" s="305"/>
    </row>
    <row r="142" s="1" customFormat="1" ht="15" customHeight="1">
      <c r="B142" s="302"/>
      <c r="C142" s="257" t="s">
        <v>333</v>
      </c>
      <c r="D142" s="257"/>
      <c r="E142" s="257"/>
      <c r="F142" s="280" t="s">
        <v>276</v>
      </c>
      <c r="G142" s="257"/>
      <c r="H142" s="257" t="s">
        <v>334</v>
      </c>
      <c r="I142" s="257" t="s">
        <v>311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335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270</v>
      </c>
      <c r="D148" s="272"/>
      <c r="E148" s="272"/>
      <c r="F148" s="272" t="s">
        <v>271</v>
      </c>
      <c r="G148" s="273"/>
      <c r="H148" s="272" t="s">
        <v>52</v>
      </c>
      <c r="I148" s="272" t="s">
        <v>55</v>
      </c>
      <c r="J148" s="272" t="s">
        <v>272</v>
      </c>
      <c r="K148" s="271"/>
    </row>
    <row r="149" s="1" customFormat="1" ht="17.25" customHeight="1">
      <c r="B149" s="269"/>
      <c r="C149" s="274" t="s">
        <v>273</v>
      </c>
      <c r="D149" s="274"/>
      <c r="E149" s="274"/>
      <c r="F149" s="275" t="s">
        <v>274</v>
      </c>
      <c r="G149" s="276"/>
      <c r="H149" s="274"/>
      <c r="I149" s="274"/>
      <c r="J149" s="274" t="s">
        <v>275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279</v>
      </c>
      <c r="D151" s="257"/>
      <c r="E151" s="257"/>
      <c r="F151" s="310" t="s">
        <v>276</v>
      </c>
      <c r="G151" s="257"/>
      <c r="H151" s="309" t="s">
        <v>316</v>
      </c>
      <c r="I151" s="309" t="s">
        <v>278</v>
      </c>
      <c r="J151" s="309">
        <v>120</v>
      </c>
      <c r="K151" s="305"/>
    </row>
    <row r="152" s="1" customFormat="1" ht="15" customHeight="1">
      <c r="B152" s="282"/>
      <c r="C152" s="309" t="s">
        <v>325</v>
      </c>
      <c r="D152" s="257"/>
      <c r="E152" s="257"/>
      <c r="F152" s="310" t="s">
        <v>276</v>
      </c>
      <c r="G152" s="257"/>
      <c r="H152" s="309" t="s">
        <v>336</v>
      </c>
      <c r="I152" s="309" t="s">
        <v>278</v>
      </c>
      <c r="J152" s="309" t="s">
        <v>327</v>
      </c>
      <c r="K152" s="305"/>
    </row>
    <row r="153" s="1" customFormat="1" ht="15" customHeight="1">
      <c r="B153" s="282"/>
      <c r="C153" s="309" t="s">
        <v>224</v>
      </c>
      <c r="D153" s="257"/>
      <c r="E153" s="257"/>
      <c r="F153" s="310" t="s">
        <v>276</v>
      </c>
      <c r="G153" s="257"/>
      <c r="H153" s="309" t="s">
        <v>337</v>
      </c>
      <c r="I153" s="309" t="s">
        <v>278</v>
      </c>
      <c r="J153" s="309" t="s">
        <v>327</v>
      </c>
      <c r="K153" s="305"/>
    </row>
    <row r="154" s="1" customFormat="1" ht="15" customHeight="1">
      <c r="B154" s="282"/>
      <c r="C154" s="309" t="s">
        <v>281</v>
      </c>
      <c r="D154" s="257"/>
      <c r="E154" s="257"/>
      <c r="F154" s="310" t="s">
        <v>282</v>
      </c>
      <c r="G154" s="257"/>
      <c r="H154" s="309" t="s">
        <v>316</v>
      </c>
      <c r="I154" s="309" t="s">
        <v>278</v>
      </c>
      <c r="J154" s="309">
        <v>50</v>
      </c>
      <c r="K154" s="305"/>
    </row>
    <row r="155" s="1" customFormat="1" ht="15" customHeight="1">
      <c r="B155" s="282"/>
      <c r="C155" s="309" t="s">
        <v>284</v>
      </c>
      <c r="D155" s="257"/>
      <c r="E155" s="257"/>
      <c r="F155" s="310" t="s">
        <v>276</v>
      </c>
      <c r="G155" s="257"/>
      <c r="H155" s="309" t="s">
        <v>316</v>
      </c>
      <c r="I155" s="309" t="s">
        <v>286</v>
      </c>
      <c r="J155" s="309"/>
      <c r="K155" s="305"/>
    </row>
    <row r="156" s="1" customFormat="1" ht="15" customHeight="1">
      <c r="B156" s="282"/>
      <c r="C156" s="309" t="s">
        <v>295</v>
      </c>
      <c r="D156" s="257"/>
      <c r="E156" s="257"/>
      <c r="F156" s="310" t="s">
        <v>282</v>
      </c>
      <c r="G156" s="257"/>
      <c r="H156" s="309" t="s">
        <v>316</v>
      </c>
      <c r="I156" s="309" t="s">
        <v>278</v>
      </c>
      <c r="J156" s="309">
        <v>50</v>
      </c>
      <c r="K156" s="305"/>
    </row>
    <row r="157" s="1" customFormat="1" ht="15" customHeight="1">
      <c r="B157" s="282"/>
      <c r="C157" s="309" t="s">
        <v>303</v>
      </c>
      <c r="D157" s="257"/>
      <c r="E157" s="257"/>
      <c r="F157" s="310" t="s">
        <v>282</v>
      </c>
      <c r="G157" s="257"/>
      <c r="H157" s="309" t="s">
        <v>316</v>
      </c>
      <c r="I157" s="309" t="s">
        <v>278</v>
      </c>
      <c r="J157" s="309">
        <v>50</v>
      </c>
      <c r="K157" s="305"/>
    </row>
    <row r="158" s="1" customFormat="1" ht="15" customHeight="1">
      <c r="B158" s="282"/>
      <c r="C158" s="309" t="s">
        <v>301</v>
      </c>
      <c r="D158" s="257"/>
      <c r="E158" s="257"/>
      <c r="F158" s="310" t="s">
        <v>282</v>
      </c>
      <c r="G158" s="257"/>
      <c r="H158" s="309" t="s">
        <v>316</v>
      </c>
      <c r="I158" s="309" t="s">
        <v>278</v>
      </c>
      <c r="J158" s="309">
        <v>50</v>
      </c>
      <c r="K158" s="305"/>
    </row>
    <row r="159" s="1" customFormat="1" ht="15" customHeight="1">
      <c r="B159" s="282"/>
      <c r="C159" s="309" t="s">
        <v>88</v>
      </c>
      <c r="D159" s="257"/>
      <c r="E159" s="257"/>
      <c r="F159" s="310" t="s">
        <v>276</v>
      </c>
      <c r="G159" s="257"/>
      <c r="H159" s="309" t="s">
        <v>338</v>
      </c>
      <c r="I159" s="309" t="s">
        <v>278</v>
      </c>
      <c r="J159" s="309" t="s">
        <v>339</v>
      </c>
      <c r="K159" s="305"/>
    </row>
    <row r="160" s="1" customFormat="1" ht="15" customHeight="1">
      <c r="B160" s="282"/>
      <c r="C160" s="309" t="s">
        <v>340</v>
      </c>
      <c r="D160" s="257"/>
      <c r="E160" s="257"/>
      <c r="F160" s="310" t="s">
        <v>276</v>
      </c>
      <c r="G160" s="257"/>
      <c r="H160" s="309" t="s">
        <v>341</v>
      </c>
      <c r="I160" s="309" t="s">
        <v>311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342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270</v>
      </c>
      <c r="D166" s="272"/>
      <c r="E166" s="272"/>
      <c r="F166" s="272" t="s">
        <v>271</v>
      </c>
      <c r="G166" s="314"/>
      <c r="H166" s="315" t="s">
        <v>52</v>
      </c>
      <c r="I166" s="315" t="s">
        <v>55</v>
      </c>
      <c r="J166" s="272" t="s">
        <v>272</v>
      </c>
      <c r="K166" s="249"/>
    </row>
    <row r="167" s="1" customFormat="1" ht="17.25" customHeight="1">
      <c r="B167" s="250"/>
      <c r="C167" s="274" t="s">
        <v>273</v>
      </c>
      <c r="D167" s="274"/>
      <c r="E167" s="274"/>
      <c r="F167" s="275" t="s">
        <v>274</v>
      </c>
      <c r="G167" s="316"/>
      <c r="H167" s="317"/>
      <c r="I167" s="317"/>
      <c r="J167" s="274" t="s">
        <v>275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279</v>
      </c>
      <c r="D169" s="257"/>
      <c r="E169" s="257"/>
      <c r="F169" s="280" t="s">
        <v>276</v>
      </c>
      <c r="G169" s="257"/>
      <c r="H169" s="257" t="s">
        <v>316</v>
      </c>
      <c r="I169" s="257" t="s">
        <v>278</v>
      </c>
      <c r="J169" s="257">
        <v>120</v>
      </c>
      <c r="K169" s="305"/>
    </row>
    <row r="170" s="1" customFormat="1" ht="15" customHeight="1">
      <c r="B170" s="282"/>
      <c r="C170" s="257" t="s">
        <v>325</v>
      </c>
      <c r="D170" s="257"/>
      <c r="E170" s="257"/>
      <c r="F170" s="280" t="s">
        <v>276</v>
      </c>
      <c r="G170" s="257"/>
      <c r="H170" s="257" t="s">
        <v>326</v>
      </c>
      <c r="I170" s="257" t="s">
        <v>278</v>
      </c>
      <c r="J170" s="257" t="s">
        <v>327</v>
      </c>
      <c r="K170" s="305"/>
    </row>
    <row r="171" s="1" customFormat="1" ht="15" customHeight="1">
      <c r="B171" s="282"/>
      <c r="C171" s="257" t="s">
        <v>224</v>
      </c>
      <c r="D171" s="257"/>
      <c r="E171" s="257"/>
      <c r="F171" s="280" t="s">
        <v>276</v>
      </c>
      <c r="G171" s="257"/>
      <c r="H171" s="257" t="s">
        <v>343</v>
      </c>
      <c r="I171" s="257" t="s">
        <v>278</v>
      </c>
      <c r="J171" s="257" t="s">
        <v>327</v>
      </c>
      <c r="K171" s="305"/>
    </row>
    <row r="172" s="1" customFormat="1" ht="15" customHeight="1">
      <c r="B172" s="282"/>
      <c r="C172" s="257" t="s">
        <v>281</v>
      </c>
      <c r="D172" s="257"/>
      <c r="E172" s="257"/>
      <c r="F172" s="280" t="s">
        <v>282</v>
      </c>
      <c r="G172" s="257"/>
      <c r="H172" s="257" t="s">
        <v>343</v>
      </c>
      <c r="I172" s="257" t="s">
        <v>278</v>
      </c>
      <c r="J172" s="257">
        <v>50</v>
      </c>
      <c r="K172" s="305"/>
    </row>
    <row r="173" s="1" customFormat="1" ht="15" customHeight="1">
      <c r="B173" s="282"/>
      <c r="C173" s="257" t="s">
        <v>284</v>
      </c>
      <c r="D173" s="257"/>
      <c r="E173" s="257"/>
      <c r="F173" s="280" t="s">
        <v>276</v>
      </c>
      <c r="G173" s="257"/>
      <c r="H173" s="257" t="s">
        <v>343</v>
      </c>
      <c r="I173" s="257" t="s">
        <v>286</v>
      </c>
      <c r="J173" s="257"/>
      <c r="K173" s="305"/>
    </row>
    <row r="174" s="1" customFormat="1" ht="15" customHeight="1">
      <c r="B174" s="282"/>
      <c r="C174" s="257" t="s">
        <v>295</v>
      </c>
      <c r="D174" s="257"/>
      <c r="E174" s="257"/>
      <c r="F174" s="280" t="s">
        <v>282</v>
      </c>
      <c r="G174" s="257"/>
      <c r="H174" s="257" t="s">
        <v>343</v>
      </c>
      <c r="I174" s="257" t="s">
        <v>278</v>
      </c>
      <c r="J174" s="257">
        <v>50</v>
      </c>
      <c r="K174" s="305"/>
    </row>
    <row r="175" s="1" customFormat="1" ht="15" customHeight="1">
      <c r="B175" s="282"/>
      <c r="C175" s="257" t="s">
        <v>303</v>
      </c>
      <c r="D175" s="257"/>
      <c r="E175" s="257"/>
      <c r="F175" s="280" t="s">
        <v>282</v>
      </c>
      <c r="G175" s="257"/>
      <c r="H175" s="257" t="s">
        <v>343</v>
      </c>
      <c r="I175" s="257" t="s">
        <v>278</v>
      </c>
      <c r="J175" s="257">
        <v>50</v>
      </c>
      <c r="K175" s="305"/>
    </row>
    <row r="176" s="1" customFormat="1" ht="15" customHeight="1">
      <c r="B176" s="282"/>
      <c r="C176" s="257" t="s">
        <v>301</v>
      </c>
      <c r="D176" s="257"/>
      <c r="E176" s="257"/>
      <c r="F176" s="280" t="s">
        <v>282</v>
      </c>
      <c r="G176" s="257"/>
      <c r="H176" s="257" t="s">
        <v>343</v>
      </c>
      <c r="I176" s="257" t="s">
        <v>278</v>
      </c>
      <c r="J176" s="257">
        <v>50</v>
      </c>
      <c r="K176" s="305"/>
    </row>
    <row r="177" s="1" customFormat="1" ht="15" customHeight="1">
      <c r="B177" s="282"/>
      <c r="C177" s="257" t="s">
        <v>100</v>
      </c>
      <c r="D177" s="257"/>
      <c r="E177" s="257"/>
      <c r="F177" s="280" t="s">
        <v>276</v>
      </c>
      <c r="G177" s="257"/>
      <c r="H177" s="257" t="s">
        <v>344</v>
      </c>
      <c r="I177" s="257" t="s">
        <v>345</v>
      </c>
      <c r="J177" s="257"/>
      <c r="K177" s="305"/>
    </row>
    <row r="178" s="1" customFormat="1" ht="15" customHeight="1">
      <c r="B178" s="282"/>
      <c r="C178" s="257" t="s">
        <v>55</v>
      </c>
      <c r="D178" s="257"/>
      <c r="E178" s="257"/>
      <c r="F178" s="280" t="s">
        <v>276</v>
      </c>
      <c r="G178" s="257"/>
      <c r="H178" s="257" t="s">
        <v>346</v>
      </c>
      <c r="I178" s="257" t="s">
        <v>347</v>
      </c>
      <c r="J178" s="257">
        <v>1</v>
      </c>
      <c r="K178" s="305"/>
    </row>
    <row r="179" s="1" customFormat="1" ht="15" customHeight="1">
      <c r="B179" s="282"/>
      <c r="C179" s="257" t="s">
        <v>51</v>
      </c>
      <c r="D179" s="257"/>
      <c r="E179" s="257"/>
      <c r="F179" s="280" t="s">
        <v>276</v>
      </c>
      <c r="G179" s="257"/>
      <c r="H179" s="257" t="s">
        <v>348</v>
      </c>
      <c r="I179" s="257" t="s">
        <v>278</v>
      </c>
      <c r="J179" s="257">
        <v>20</v>
      </c>
      <c r="K179" s="305"/>
    </row>
    <row r="180" s="1" customFormat="1" ht="15" customHeight="1">
      <c r="B180" s="282"/>
      <c r="C180" s="257" t="s">
        <v>52</v>
      </c>
      <c r="D180" s="257"/>
      <c r="E180" s="257"/>
      <c r="F180" s="280" t="s">
        <v>276</v>
      </c>
      <c r="G180" s="257"/>
      <c r="H180" s="257" t="s">
        <v>349</v>
      </c>
      <c r="I180" s="257" t="s">
        <v>278</v>
      </c>
      <c r="J180" s="257">
        <v>255</v>
      </c>
      <c r="K180" s="305"/>
    </row>
    <row r="181" s="1" customFormat="1" ht="15" customHeight="1">
      <c r="B181" s="282"/>
      <c r="C181" s="257" t="s">
        <v>101</v>
      </c>
      <c r="D181" s="257"/>
      <c r="E181" s="257"/>
      <c r="F181" s="280" t="s">
        <v>276</v>
      </c>
      <c r="G181" s="257"/>
      <c r="H181" s="257" t="s">
        <v>240</v>
      </c>
      <c r="I181" s="257" t="s">
        <v>278</v>
      </c>
      <c r="J181" s="257">
        <v>10</v>
      </c>
      <c r="K181" s="305"/>
    </row>
    <row r="182" s="1" customFormat="1" ht="15" customHeight="1">
      <c r="B182" s="282"/>
      <c r="C182" s="257" t="s">
        <v>102</v>
      </c>
      <c r="D182" s="257"/>
      <c r="E182" s="257"/>
      <c r="F182" s="280" t="s">
        <v>276</v>
      </c>
      <c r="G182" s="257"/>
      <c r="H182" s="257" t="s">
        <v>350</v>
      </c>
      <c r="I182" s="257" t="s">
        <v>311</v>
      </c>
      <c r="J182" s="257"/>
      <c r="K182" s="305"/>
    </row>
    <row r="183" s="1" customFormat="1" ht="15" customHeight="1">
      <c r="B183" s="282"/>
      <c r="C183" s="257" t="s">
        <v>351</v>
      </c>
      <c r="D183" s="257"/>
      <c r="E183" s="257"/>
      <c r="F183" s="280" t="s">
        <v>276</v>
      </c>
      <c r="G183" s="257"/>
      <c r="H183" s="257" t="s">
        <v>352</v>
      </c>
      <c r="I183" s="257" t="s">
        <v>311</v>
      </c>
      <c r="J183" s="257"/>
      <c r="K183" s="305"/>
    </row>
    <row r="184" s="1" customFormat="1" ht="15" customHeight="1">
      <c r="B184" s="282"/>
      <c r="C184" s="257" t="s">
        <v>340</v>
      </c>
      <c r="D184" s="257"/>
      <c r="E184" s="257"/>
      <c r="F184" s="280" t="s">
        <v>276</v>
      </c>
      <c r="G184" s="257"/>
      <c r="H184" s="257" t="s">
        <v>353</v>
      </c>
      <c r="I184" s="257" t="s">
        <v>311</v>
      </c>
      <c r="J184" s="257"/>
      <c r="K184" s="305"/>
    </row>
    <row r="185" s="1" customFormat="1" ht="15" customHeight="1">
      <c r="B185" s="282"/>
      <c r="C185" s="257" t="s">
        <v>104</v>
      </c>
      <c r="D185" s="257"/>
      <c r="E185" s="257"/>
      <c r="F185" s="280" t="s">
        <v>282</v>
      </c>
      <c r="G185" s="257"/>
      <c r="H185" s="257" t="s">
        <v>354</v>
      </c>
      <c r="I185" s="257" t="s">
        <v>278</v>
      </c>
      <c r="J185" s="257">
        <v>50</v>
      </c>
      <c r="K185" s="305"/>
    </row>
    <row r="186" s="1" customFormat="1" ht="15" customHeight="1">
      <c r="B186" s="282"/>
      <c r="C186" s="257" t="s">
        <v>355</v>
      </c>
      <c r="D186" s="257"/>
      <c r="E186" s="257"/>
      <c r="F186" s="280" t="s">
        <v>282</v>
      </c>
      <c r="G186" s="257"/>
      <c r="H186" s="257" t="s">
        <v>356</v>
      </c>
      <c r="I186" s="257" t="s">
        <v>357</v>
      </c>
      <c r="J186" s="257"/>
      <c r="K186" s="305"/>
    </row>
    <row r="187" s="1" customFormat="1" ht="15" customHeight="1">
      <c r="B187" s="282"/>
      <c r="C187" s="257" t="s">
        <v>358</v>
      </c>
      <c r="D187" s="257"/>
      <c r="E187" s="257"/>
      <c r="F187" s="280" t="s">
        <v>282</v>
      </c>
      <c r="G187" s="257"/>
      <c r="H187" s="257" t="s">
        <v>359</v>
      </c>
      <c r="I187" s="257" t="s">
        <v>357</v>
      </c>
      <c r="J187" s="257"/>
      <c r="K187" s="305"/>
    </row>
    <row r="188" s="1" customFormat="1" ht="15" customHeight="1">
      <c r="B188" s="282"/>
      <c r="C188" s="257" t="s">
        <v>360</v>
      </c>
      <c r="D188" s="257"/>
      <c r="E188" s="257"/>
      <c r="F188" s="280" t="s">
        <v>282</v>
      </c>
      <c r="G188" s="257"/>
      <c r="H188" s="257" t="s">
        <v>361</v>
      </c>
      <c r="I188" s="257" t="s">
        <v>357</v>
      </c>
      <c r="J188" s="257"/>
      <c r="K188" s="305"/>
    </row>
    <row r="189" s="1" customFormat="1" ht="15" customHeight="1">
      <c r="B189" s="282"/>
      <c r="C189" s="318" t="s">
        <v>362</v>
      </c>
      <c r="D189" s="257"/>
      <c r="E189" s="257"/>
      <c r="F189" s="280" t="s">
        <v>282</v>
      </c>
      <c r="G189" s="257"/>
      <c r="H189" s="257" t="s">
        <v>363</v>
      </c>
      <c r="I189" s="257" t="s">
        <v>364</v>
      </c>
      <c r="J189" s="319" t="s">
        <v>365</v>
      </c>
      <c r="K189" s="305"/>
    </row>
    <row r="190" s="15" customFormat="1" ht="15" customHeight="1">
      <c r="B190" s="320"/>
      <c r="C190" s="321" t="s">
        <v>366</v>
      </c>
      <c r="D190" s="322"/>
      <c r="E190" s="322"/>
      <c r="F190" s="323" t="s">
        <v>282</v>
      </c>
      <c r="G190" s="322"/>
      <c r="H190" s="322" t="s">
        <v>367</v>
      </c>
      <c r="I190" s="322" t="s">
        <v>364</v>
      </c>
      <c r="J190" s="324" t="s">
        <v>365</v>
      </c>
      <c r="K190" s="325"/>
    </row>
    <row r="191" s="1" customFormat="1" ht="15" customHeight="1">
      <c r="B191" s="282"/>
      <c r="C191" s="318" t="s">
        <v>40</v>
      </c>
      <c r="D191" s="257"/>
      <c r="E191" s="257"/>
      <c r="F191" s="280" t="s">
        <v>276</v>
      </c>
      <c r="G191" s="257"/>
      <c r="H191" s="254" t="s">
        <v>368</v>
      </c>
      <c r="I191" s="257" t="s">
        <v>369</v>
      </c>
      <c r="J191" s="257"/>
      <c r="K191" s="305"/>
    </row>
    <row r="192" s="1" customFormat="1" ht="15" customHeight="1">
      <c r="B192" s="282"/>
      <c r="C192" s="318" t="s">
        <v>370</v>
      </c>
      <c r="D192" s="257"/>
      <c r="E192" s="257"/>
      <c r="F192" s="280" t="s">
        <v>276</v>
      </c>
      <c r="G192" s="257"/>
      <c r="H192" s="257" t="s">
        <v>371</v>
      </c>
      <c r="I192" s="257" t="s">
        <v>311</v>
      </c>
      <c r="J192" s="257"/>
      <c r="K192" s="305"/>
    </row>
    <row r="193" s="1" customFormat="1" ht="15" customHeight="1">
      <c r="B193" s="282"/>
      <c r="C193" s="318" t="s">
        <v>372</v>
      </c>
      <c r="D193" s="257"/>
      <c r="E193" s="257"/>
      <c r="F193" s="280" t="s">
        <v>276</v>
      </c>
      <c r="G193" s="257"/>
      <c r="H193" s="257" t="s">
        <v>373</v>
      </c>
      <c r="I193" s="257" t="s">
        <v>311</v>
      </c>
      <c r="J193" s="257"/>
      <c r="K193" s="305"/>
    </row>
    <row r="194" s="1" customFormat="1" ht="15" customHeight="1">
      <c r="B194" s="282"/>
      <c r="C194" s="318" t="s">
        <v>374</v>
      </c>
      <c r="D194" s="257"/>
      <c r="E194" s="257"/>
      <c r="F194" s="280" t="s">
        <v>282</v>
      </c>
      <c r="G194" s="257"/>
      <c r="H194" s="257" t="s">
        <v>375</v>
      </c>
      <c r="I194" s="257" t="s">
        <v>311</v>
      </c>
      <c r="J194" s="257"/>
      <c r="K194" s="305"/>
    </row>
    <row r="195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="1" customFormat="1" ht="18.75" customHeight="1"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</row>
    <row r="199" s="1" customFormat="1" ht="13.5">
      <c r="B199" s="244"/>
      <c r="C199" s="245"/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1">
      <c r="B200" s="247"/>
      <c r="C200" s="248" t="s">
        <v>376</v>
      </c>
      <c r="D200" s="248"/>
      <c r="E200" s="248"/>
      <c r="F200" s="248"/>
      <c r="G200" s="248"/>
      <c r="H200" s="248"/>
      <c r="I200" s="248"/>
      <c r="J200" s="248"/>
      <c r="K200" s="249"/>
    </row>
    <row r="201" s="1" customFormat="1" ht="25.5" customHeight="1">
      <c r="B201" s="247"/>
      <c r="C201" s="327" t="s">
        <v>377</v>
      </c>
      <c r="D201" s="327"/>
      <c r="E201" s="327"/>
      <c r="F201" s="327" t="s">
        <v>378</v>
      </c>
      <c r="G201" s="328"/>
      <c r="H201" s="327" t="s">
        <v>379</v>
      </c>
      <c r="I201" s="327"/>
      <c r="J201" s="327"/>
      <c r="K201" s="249"/>
    </row>
    <row r="202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="1" customFormat="1" ht="15" customHeight="1">
      <c r="B203" s="282"/>
      <c r="C203" s="257" t="s">
        <v>369</v>
      </c>
      <c r="D203" s="257"/>
      <c r="E203" s="257"/>
      <c r="F203" s="280" t="s">
        <v>41</v>
      </c>
      <c r="G203" s="257"/>
      <c r="H203" s="257" t="s">
        <v>380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42</v>
      </c>
      <c r="G204" s="257"/>
      <c r="H204" s="257" t="s">
        <v>381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45</v>
      </c>
      <c r="G205" s="257"/>
      <c r="H205" s="257" t="s">
        <v>382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43</v>
      </c>
      <c r="G206" s="257"/>
      <c r="H206" s="257" t="s">
        <v>383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 t="s">
        <v>44</v>
      </c>
      <c r="G207" s="257"/>
      <c r="H207" s="257" t="s">
        <v>384</v>
      </c>
      <c r="I207" s="257"/>
      <c r="J207" s="257"/>
      <c r="K207" s="305"/>
    </row>
    <row r="208" s="1" customFormat="1" ht="15" customHeight="1">
      <c r="B208" s="282"/>
      <c r="C208" s="257"/>
      <c r="D208" s="257"/>
      <c r="E208" s="257"/>
      <c r="F208" s="280"/>
      <c r="G208" s="257"/>
      <c r="H208" s="257"/>
      <c r="I208" s="257"/>
      <c r="J208" s="257"/>
      <c r="K208" s="305"/>
    </row>
    <row r="209" s="1" customFormat="1" ht="15" customHeight="1">
      <c r="B209" s="282"/>
      <c r="C209" s="257" t="s">
        <v>323</v>
      </c>
      <c r="D209" s="257"/>
      <c r="E209" s="257"/>
      <c r="F209" s="280" t="s">
        <v>77</v>
      </c>
      <c r="G209" s="257"/>
      <c r="H209" s="257" t="s">
        <v>385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218</v>
      </c>
      <c r="G210" s="257"/>
      <c r="H210" s="257" t="s">
        <v>219</v>
      </c>
      <c r="I210" s="257"/>
      <c r="J210" s="257"/>
      <c r="K210" s="305"/>
    </row>
    <row r="211" s="1" customFormat="1" ht="15" customHeight="1">
      <c r="B211" s="282"/>
      <c r="C211" s="257"/>
      <c r="D211" s="257"/>
      <c r="E211" s="257"/>
      <c r="F211" s="280" t="s">
        <v>216</v>
      </c>
      <c r="G211" s="257"/>
      <c r="H211" s="257" t="s">
        <v>386</v>
      </c>
      <c r="I211" s="257"/>
      <c r="J211" s="257"/>
      <c r="K211" s="305"/>
    </row>
    <row r="212" s="1" customFormat="1" ht="15" customHeight="1">
      <c r="B212" s="329"/>
      <c r="C212" s="257"/>
      <c r="D212" s="257"/>
      <c r="E212" s="257"/>
      <c r="F212" s="280" t="s">
        <v>220</v>
      </c>
      <c r="G212" s="318"/>
      <c r="H212" s="309" t="s">
        <v>221</v>
      </c>
      <c r="I212" s="309"/>
      <c r="J212" s="309"/>
      <c r="K212" s="330"/>
    </row>
    <row r="213" s="1" customFormat="1" ht="15" customHeight="1">
      <c r="B213" s="329"/>
      <c r="C213" s="257"/>
      <c r="D213" s="257"/>
      <c r="E213" s="257"/>
      <c r="F213" s="280" t="s">
        <v>222</v>
      </c>
      <c r="G213" s="318"/>
      <c r="H213" s="309" t="s">
        <v>387</v>
      </c>
      <c r="I213" s="309"/>
      <c r="J213" s="309"/>
      <c r="K213" s="330"/>
    </row>
    <row r="214" s="1" customFormat="1" ht="15" customHeight="1">
      <c r="B214" s="329"/>
      <c r="C214" s="257"/>
      <c r="D214" s="257"/>
      <c r="E214" s="257"/>
      <c r="F214" s="280"/>
      <c r="G214" s="318"/>
      <c r="H214" s="309"/>
      <c r="I214" s="309"/>
      <c r="J214" s="309"/>
      <c r="K214" s="330"/>
    </row>
    <row r="215" s="1" customFormat="1" ht="15" customHeight="1">
      <c r="B215" s="329"/>
      <c r="C215" s="257" t="s">
        <v>347</v>
      </c>
      <c r="D215" s="257"/>
      <c r="E215" s="257"/>
      <c r="F215" s="280">
        <v>1</v>
      </c>
      <c r="G215" s="318"/>
      <c r="H215" s="309" t="s">
        <v>388</v>
      </c>
      <c r="I215" s="309"/>
      <c r="J215" s="309"/>
      <c r="K215" s="330"/>
    </row>
    <row r="216" s="1" customFormat="1" ht="15" customHeight="1">
      <c r="B216" s="329"/>
      <c r="C216" s="257"/>
      <c r="D216" s="257"/>
      <c r="E216" s="257"/>
      <c r="F216" s="280">
        <v>2</v>
      </c>
      <c r="G216" s="318"/>
      <c r="H216" s="309" t="s">
        <v>389</v>
      </c>
      <c r="I216" s="309"/>
      <c r="J216" s="309"/>
      <c r="K216" s="330"/>
    </row>
    <row r="217" s="1" customFormat="1" ht="15" customHeight="1">
      <c r="B217" s="329"/>
      <c r="C217" s="257"/>
      <c r="D217" s="257"/>
      <c r="E217" s="257"/>
      <c r="F217" s="280">
        <v>3</v>
      </c>
      <c r="G217" s="318"/>
      <c r="H217" s="309" t="s">
        <v>390</v>
      </c>
      <c r="I217" s="309"/>
      <c r="J217" s="309"/>
      <c r="K217" s="330"/>
    </row>
    <row r="218" s="1" customFormat="1" ht="15" customHeight="1">
      <c r="B218" s="329"/>
      <c r="C218" s="257"/>
      <c r="D218" s="257"/>
      <c r="E218" s="257"/>
      <c r="F218" s="280">
        <v>4</v>
      </c>
      <c r="G218" s="318"/>
      <c r="H218" s="309" t="s">
        <v>391</v>
      </c>
      <c r="I218" s="309"/>
      <c r="J218" s="309"/>
      <c r="K218" s="330"/>
    </row>
    <row r="219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Ulašín Miroslav ml.</dc:creator>
  <cp:lastModifiedBy>Ulašín Miroslav ml.</cp:lastModifiedBy>
  <dcterms:created xsi:type="dcterms:W3CDTF">2025-09-10T06:49:32Z</dcterms:created>
  <dcterms:modified xsi:type="dcterms:W3CDTF">2025-09-10T06:49:36Z</dcterms:modified>
</cp:coreProperties>
</file>