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Z - Nadlimitní\2025\VZ_Praní prádla pro KTN 2025 - II. vyhlášení\Zadávací dokumentace_zveřejnění\"/>
    </mc:Choice>
  </mc:AlternateContent>
  <bookViews>
    <workbookView xWindow="-120" yWindow="-120" windowWidth="29040" windowHeight="17520"/>
  </bookViews>
  <sheets>
    <sheet name="Sortiment prádla+nabídková cena" sheetId="6" r:id="rId1"/>
    <sheet name="Vstupní počty prádla " sheetId="7" r:id="rId2"/>
    <sheet name="Sortiment používaného prádla" sheetId="8" r:id="rId3"/>
    <sheet name="Náklady manipulace" sheetId="3" state="hidden" r:id="rId4"/>
  </sheets>
  <definedNames>
    <definedName name="_xlnm.Print_Area" localSheetId="0">'Sortiment prádla+nabídková cena'!$A$1:$H$24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2" i="7" l="1"/>
  <c r="AE51" i="7"/>
  <c r="AE50" i="7"/>
  <c r="AE49" i="7"/>
  <c r="AE48" i="7"/>
  <c r="AE47" i="7"/>
  <c r="AE46" i="7"/>
  <c r="AE45" i="7"/>
  <c r="AE44" i="7"/>
  <c r="AE43" i="7"/>
  <c r="AE41" i="7"/>
  <c r="AE40" i="7"/>
  <c r="AE39" i="7"/>
  <c r="AE38" i="7"/>
  <c r="AE37" i="7"/>
  <c r="AE36" i="7"/>
  <c r="AE35" i="7"/>
  <c r="AE34" i="7"/>
  <c r="AE33" i="7"/>
  <c r="AE32" i="7"/>
  <c r="AE31" i="7"/>
  <c r="AE30" i="7"/>
  <c r="AE29" i="7"/>
  <c r="AE28" i="7"/>
  <c r="AE27" i="7"/>
  <c r="AE26" i="7"/>
  <c r="AE25" i="7"/>
  <c r="AE24" i="7"/>
  <c r="AE23" i="7"/>
  <c r="AE22" i="7"/>
  <c r="AE21" i="7"/>
  <c r="AE20" i="7"/>
  <c r="AE19" i="7"/>
  <c r="AE18" i="7"/>
  <c r="AE17" i="7"/>
  <c r="AE16" i="7"/>
  <c r="AE15" i="7"/>
  <c r="AE14" i="7"/>
  <c r="AE13" i="7"/>
  <c r="AE12" i="7"/>
  <c r="AE11" i="7"/>
  <c r="AE10" i="7"/>
  <c r="AE9" i="7"/>
  <c r="AE8" i="7"/>
  <c r="AE7" i="7"/>
  <c r="AE6" i="7"/>
  <c r="AE5" i="7"/>
  <c r="AE4" i="7"/>
  <c r="E11" i="6" l="1"/>
  <c r="G8" i="6" l="1"/>
  <c r="G6" i="6"/>
  <c r="D19" i="6" l="1"/>
  <c r="D15" i="6"/>
  <c r="G11" i="6"/>
  <c r="C19" i="6"/>
  <c r="C15" i="6"/>
  <c r="E15" i="6" l="1"/>
  <c r="G15" i="6" s="1"/>
  <c r="E19" i="6"/>
  <c r="G19" i="6" s="1"/>
  <c r="F19" i="6"/>
  <c r="H19" i="6" s="1"/>
  <c r="F15" i="6"/>
  <c r="H15" i="6" s="1"/>
  <c r="G16" i="3" l="1"/>
  <c r="G10" i="3" s="1"/>
  <c r="F16" i="3"/>
  <c r="F10" i="3" s="1"/>
  <c r="E16" i="3"/>
  <c r="E10" i="3" s="1"/>
  <c r="D16" i="3"/>
  <c r="D10" i="3" s="1"/>
  <c r="C16" i="3"/>
  <c r="C10" i="3" s="1"/>
  <c r="B16" i="3"/>
  <c r="B10" i="3" s="1"/>
  <c r="H14" i="3"/>
  <c r="G13" i="3"/>
  <c r="E13" i="3"/>
  <c r="C13" i="3"/>
  <c r="G12" i="3"/>
  <c r="E12" i="3"/>
  <c r="C12" i="3"/>
  <c r="G9" i="3"/>
  <c r="F9" i="3"/>
  <c r="E9" i="3"/>
  <c r="D9" i="3"/>
  <c r="C9" i="3"/>
  <c r="B9" i="3"/>
  <c r="H7" i="3"/>
  <c r="G6" i="3"/>
  <c r="F6" i="3"/>
  <c r="E6" i="3"/>
  <c r="D6" i="3"/>
  <c r="C6" i="3"/>
  <c r="B6" i="3"/>
  <c r="H5" i="3"/>
  <c r="H9" i="3" l="1"/>
  <c r="H6" i="3"/>
  <c r="H16" i="3"/>
  <c r="H10" i="3" s="1"/>
</calcChain>
</file>

<file path=xl/comments1.xml><?xml version="1.0" encoding="utf-8"?>
<comments xmlns="http://schemas.openxmlformats.org/spreadsheetml/2006/main">
  <authors>
    <author>Lucie Bouzková</author>
  </authors>
  <commentList>
    <comment ref="B14" authorId="0" shapeId="0">
      <text>
        <r>
          <rPr>
            <b/>
            <sz val="9"/>
            <color indexed="10"/>
            <rFont val="Tahoma"/>
            <family val="2"/>
            <charset val="238"/>
          </rPr>
          <t xml:space="preserve">Pozn.: Účastník  vyplní ELEKTRONICKY pouze ŽLUTĚ zvýrazněná pole tohoto dokumentu. Ostatní pole jsou uzamčena proti změnám </t>
        </r>
        <r>
          <rPr>
            <sz val="9"/>
            <color indexed="10"/>
            <rFont val="Tahoma"/>
            <family val="2"/>
            <charset val="238"/>
          </rPr>
          <t>(v případě nutnosti editace není nastaveno heslo pro odemknutí).</t>
        </r>
        <r>
          <rPr>
            <b/>
            <sz val="9"/>
            <color indexed="10"/>
            <rFont val="Tahoma"/>
            <family val="2"/>
            <charset val="238"/>
          </rPr>
          <t xml:space="preserve"> 
V tabulkách účastníci tedy vyplní pouze jednotkovou CENU do sloupce "Cena služeb za 1 Kg prádla (bez DPH)", ostatní sloupce se automaticky dopočítají.</t>
        </r>
      </text>
    </comment>
  </commentList>
</comments>
</file>

<file path=xl/sharedStrings.xml><?xml version="1.0" encoding="utf-8"?>
<sst xmlns="http://schemas.openxmlformats.org/spreadsheetml/2006/main" count="290" uniqueCount="213">
  <si>
    <t>Klatovy</t>
  </si>
  <si>
    <t>Domažlice</t>
  </si>
  <si>
    <t>Rokycany</t>
  </si>
  <si>
    <t>Stod</t>
  </si>
  <si>
    <t>Horažďovice</t>
  </si>
  <si>
    <t>Sv. Anna</t>
  </si>
  <si>
    <t>počet kg 2011</t>
  </si>
  <si>
    <t>na 1kg</t>
  </si>
  <si>
    <t>název nemocnice</t>
  </si>
  <si>
    <t>počet zaměstnanců zdrav.</t>
  </si>
  <si>
    <t>celkem ZHPK</t>
  </si>
  <si>
    <t>LC Union Rokycany</t>
  </si>
  <si>
    <t>Mabet Sušice</t>
  </si>
  <si>
    <t>Prádelna Nojala</t>
  </si>
  <si>
    <t>vlastní prádelna</t>
  </si>
  <si>
    <t>Velká Hleďsebe</t>
  </si>
  <si>
    <t>Prádelna</t>
  </si>
  <si>
    <t>počet lůžek</t>
  </si>
  <si>
    <t>Smlouva a ceník</t>
  </si>
  <si>
    <t>ano</t>
  </si>
  <si>
    <t>ne</t>
  </si>
  <si>
    <t>na praní za rok 2011 výpočtem</t>
  </si>
  <si>
    <t>kg prádla /lůžko/rok 2011</t>
  </si>
  <si>
    <t>na praní za rok 2011 fakturace - skutečnost</t>
  </si>
  <si>
    <t>Náklady na praní prádla v nemocnicích PK za rok 2011 (Kč bez DPH)</t>
  </si>
  <si>
    <t>kg prádla /zaměstnance/rok</t>
  </si>
  <si>
    <t>počet vypraných ks</t>
  </si>
  <si>
    <t>průměrná hmotnost 1 ks</t>
  </si>
  <si>
    <t>není známo - jen kg</t>
  </si>
  <si>
    <t>průměr za PK</t>
  </si>
  <si>
    <t>Kč/lůžko/rok 2011</t>
  </si>
  <si>
    <t>ks prádla/lůžko/rok 2011</t>
  </si>
  <si>
    <t>počet lůžkodnů/rok 2011</t>
  </si>
  <si>
    <t>72280 ks</t>
  </si>
  <si>
    <t>operační prádlo ks (kg)</t>
  </si>
  <si>
    <t>?</t>
  </si>
  <si>
    <t>5 000 kg</t>
  </si>
  <si>
    <t>Ještě není hotovo !</t>
  </si>
  <si>
    <t>Sortiment a předpokládané množství a prádla</t>
  </si>
  <si>
    <t>Cena služeb za 1 Kg prádla (včetně DPH)</t>
  </si>
  <si>
    <t>titul, jméno, příjmení, funkce</t>
  </si>
  <si>
    <t>Ostatní prádlo (záclony, závěsy atd.)</t>
  </si>
  <si>
    <t>Operační prádlo (op. pláště, op. kalhoty,haleny, roušky atd.)</t>
  </si>
  <si>
    <t>Rovné prádlo (ložní, ručníky, utěrky atd.)</t>
  </si>
  <si>
    <t xml:space="preserve">Pacientské prádlo (pyžama, župany atd.) </t>
  </si>
  <si>
    <t>Celkové množství prádla určeného k pronájmu a praní v Kg</t>
  </si>
  <si>
    <t>Personální prádlo (pláště, oděvy sester a lékařů atd.)</t>
  </si>
  <si>
    <t>Sortiment a množství vlastního prádla</t>
  </si>
  <si>
    <t>Předpokládané množství prádla v Kg za 1 měsíc</t>
  </si>
  <si>
    <t>Cena za uvedený počet Kg za 1 měsíc (bez DPH)</t>
  </si>
  <si>
    <t>Cena za uvedený počet Kg za 1 měsíc (včetně DPH)</t>
  </si>
  <si>
    <t>...............................................................................</t>
  </si>
  <si>
    <t>CENA CELKEM za uvedený počet Kg za 60 měsíců (bez DPH)</t>
  </si>
  <si>
    <t>CENA CELKEM za uvedený počet Kg za 60 měsíců (včetně DPH)</t>
  </si>
  <si>
    <t>Majetek KN - prádlo určené pouze k praní</t>
  </si>
  <si>
    <t>Personální prádlo a ostatní prádlo</t>
  </si>
  <si>
    <t>Pacientské prádlo,rovné prádlo a operační prádlo</t>
  </si>
  <si>
    <t>Příloha č. 1 ZD: Sortiment prádla a nabídková cena</t>
  </si>
  <si>
    <t>NÁZEV PRÁDLA</t>
  </si>
  <si>
    <t>JIP</t>
  </si>
  <si>
    <t>DIP</t>
  </si>
  <si>
    <t>DIOP</t>
  </si>
  <si>
    <t>ARO</t>
  </si>
  <si>
    <t>CHIR</t>
  </si>
  <si>
    <t>ORT</t>
  </si>
  <si>
    <t>COS</t>
  </si>
  <si>
    <t>CS</t>
  </si>
  <si>
    <t>GYN</t>
  </si>
  <si>
    <t>POR</t>
  </si>
  <si>
    <t>OČNÍ</t>
  </si>
  <si>
    <t>ORL</t>
  </si>
  <si>
    <t>DO</t>
  </si>
  <si>
    <t>INT</t>
  </si>
  <si>
    <t>LDN</t>
  </si>
  <si>
    <t>DIAL</t>
  </si>
  <si>
    <t>NEUR</t>
  </si>
  <si>
    <t>PSYCH</t>
  </si>
  <si>
    <t>TRN</t>
  </si>
  <si>
    <t>ONM</t>
  </si>
  <si>
    <t>RDO</t>
  </si>
  <si>
    <t>PAT</t>
  </si>
  <si>
    <t>OKL</t>
  </si>
  <si>
    <t>SOC.L.</t>
  </si>
  <si>
    <t>RHB</t>
  </si>
  <si>
    <t>Prostěradlo velké (180x260)</t>
  </si>
  <si>
    <t>Prostěradlo (160x260)</t>
  </si>
  <si>
    <t>Povlak na přikr.velký (190X150)</t>
  </si>
  <si>
    <t>Povlak na polštář (90X70)</t>
  </si>
  <si>
    <t>Podložka (160X170)</t>
  </si>
  <si>
    <t>Ručník obyčejný (50X90)</t>
  </si>
  <si>
    <t>Ručník  froté (50X90)</t>
  </si>
  <si>
    <t>Utěrka (45X70)</t>
  </si>
  <si>
    <t>Žínka froté</t>
  </si>
  <si>
    <t>Osuška tera děts. (70X140)</t>
  </si>
  <si>
    <t>Plena (80X80)</t>
  </si>
  <si>
    <t>Košile anděl (120 cm, dl. rukáv)</t>
  </si>
  <si>
    <t>Košile noční dámská (dl. rukáv)</t>
  </si>
  <si>
    <t xml:space="preserve">Župan </t>
  </si>
  <si>
    <t>Prostěradlo dětské (150x160)</t>
  </si>
  <si>
    <t>Prostěradlo napínací novoroz.-bavlna (63x35)</t>
  </si>
  <si>
    <t xml:space="preserve">Přikrývka do novorez.lůžka </t>
  </si>
  <si>
    <t>Povlak na přikr.novoroz.lůžka (80x80)</t>
  </si>
  <si>
    <t>Povlak na přik.dětský (145x90)</t>
  </si>
  <si>
    <t>Povlak na polštář děts. (70x90)</t>
  </si>
  <si>
    <t>Slinták dětský froté</t>
  </si>
  <si>
    <t>Přikrývka na kojenecké lůžko (65x115)</t>
  </si>
  <si>
    <t>Povlak na přikr.-kojenecké lůžko (70x120)</t>
  </si>
  <si>
    <t>Košilka kojenecká</t>
  </si>
  <si>
    <t>Rychlozavinovačka</t>
  </si>
  <si>
    <t>Pyžamo dívčí</t>
  </si>
  <si>
    <t>Pyžamo chlapecké</t>
  </si>
  <si>
    <t>Kabátek kojenecký</t>
  </si>
  <si>
    <t>Body</t>
  </si>
  <si>
    <t>Dupačky</t>
  </si>
  <si>
    <t>Overal</t>
  </si>
  <si>
    <t>Punčocháče</t>
  </si>
  <si>
    <t>Zavinovačka</t>
  </si>
  <si>
    <t>Vložka do zavinovačky</t>
  </si>
  <si>
    <t>Pytel na prádlo (105x75)</t>
  </si>
  <si>
    <t>Pytel na pleny (65x50)</t>
  </si>
  <si>
    <t>Ubrousek, šátek (50x50)</t>
  </si>
  <si>
    <t>Trojcípý šátek (60x60x85)</t>
  </si>
  <si>
    <t>PRÁDLO OPERAČNÍ</t>
  </si>
  <si>
    <t>Rouška operační (70x70)</t>
  </si>
  <si>
    <t>Prosteradlo oper.</t>
  </si>
  <si>
    <t>Halena operační.</t>
  </si>
  <si>
    <t>Kalhoty operační</t>
  </si>
  <si>
    <t>Plášt operační empír</t>
  </si>
  <si>
    <t>Šaty operační</t>
  </si>
  <si>
    <t>Čepice op.</t>
  </si>
  <si>
    <t>Ústenka</t>
  </si>
  <si>
    <t>Rouška velká</t>
  </si>
  <si>
    <t>Podložka operační (145x160)</t>
  </si>
  <si>
    <t>POŽADOVÁNO v ks</t>
  </si>
  <si>
    <t>Sortiment používaného prádla</t>
  </si>
  <si>
    <t>LOŽNÍ A PACIENTSKÉ PRÁDLO</t>
  </si>
  <si>
    <t>Prostěradlo velké 160x260</t>
  </si>
  <si>
    <t>145g/m2</t>
  </si>
  <si>
    <t>Prostěradlo velké 180x260</t>
  </si>
  <si>
    <t>Povlak na přikr. velký 190x150</t>
  </si>
  <si>
    <t>Povlak na polštář 90x70</t>
  </si>
  <si>
    <t>Podložka 160x170</t>
  </si>
  <si>
    <t>Ručník obyčejný 50x90</t>
  </si>
  <si>
    <t>Ručník froté 50x90</t>
  </si>
  <si>
    <t>350g/m2</t>
  </si>
  <si>
    <t>Utěrka 45x70</t>
  </si>
  <si>
    <t>Osuška tera dětská. 70x140</t>
  </si>
  <si>
    <t>205g/m2</t>
  </si>
  <si>
    <t>Plena 80x80</t>
  </si>
  <si>
    <t>116g/m2</t>
  </si>
  <si>
    <t>Košile anděl 120 cm,dl.rukáv</t>
  </si>
  <si>
    <t>Košile noční dámská ,dl.rukáv</t>
  </si>
  <si>
    <t>Pyžamo dámské</t>
  </si>
  <si>
    <t>Pyžamo pánské</t>
  </si>
  <si>
    <t>200g/m2</t>
  </si>
  <si>
    <t>Prostěradlo dětské 150x160</t>
  </si>
  <si>
    <t>Prostěradlo napínací novorozence-bavlna 65x35</t>
  </si>
  <si>
    <t>160g/m2</t>
  </si>
  <si>
    <t>Přikrývka do novorozence lůžka</t>
  </si>
  <si>
    <t>Povlak na přikr.novoroz.lůžka 80x80</t>
  </si>
  <si>
    <t>Povlak na přikrývku dětský 145x90</t>
  </si>
  <si>
    <t>Povlak na polštář dětský 70x90</t>
  </si>
  <si>
    <t>Přikrývka na kojenecké lůžko 65x115</t>
  </si>
  <si>
    <t>Povlak na přikr.-kojenecké lůžko 70x120</t>
  </si>
  <si>
    <t>Pyžamo dětské dívčí</t>
  </si>
  <si>
    <t>Pyžamo dětské chlapecké</t>
  </si>
  <si>
    <t>Pytel na prádlo 105x75</t>
  </si>
  <si>
    <t>Pytel na pleny 65x50</t>
  </si>
  <si>
    <t>Ubrousek, šátek 50x50</t>
  </si>
  <si>
    <t>Trojcípý šátek 60x60x85</t>
  </si>
  <si>
    <t>Rouška operační</t>
  </si>
  <si>
    <t>Prostěradlo operační</t>
  </si>
  <si>
    <t>Halena operační (zelená nebo bílá), provedení jak dámské, tak pánské bez rozepínání a bez límce</t>
  </si>
  <si>
    <t>Plášť operační empír</t>
  </si>
  <si>
    <t>Podložka operační</t>
  </si>
  <si>
    <t>OSOBNÍ PRÁDLO</t>
  </si>
  <si>
    <t>Plášť lékařský bílý</t>
  </si>
  <si>
    <t>Kalhoty lékařské bílé</t>
  </si>
  <si>
    <t>165g/m2</t>
  </si>
  <si>
    <t>Košile lékařská bílá</t>
  </si>
  <si>
    <t>Šaty vrchní sestry</t>
  </si>
  <si>
    <t>Šaty sestry standard</t>
  </si>
  <si>
    <t>Halena bílá</t>
  </si>
  <si>
    <t>Halena modrá</t>
  </si>
  <si>
    <t>Halena žlutá- rozepínací</t>
  </si>
  <si>
    <t>Kabátek</t>
  </si>
  <si>
    <t>Bunda</t>
  </si>
  <si>
    <t>Zástěra bílá</t>
  </si>
  <si>
    <t>Tričko</t>
  </si>
  <si>
    <t>Polokošile</t>
  </si>
  <si>
    <t>Sukně</t>
  </si>
  <si>
    <t>Krátké kalhoty</t>
  </si>
  <si>
    <t>Složení prádla:</t>
  </si>
  <si>
    <t xml:space="preserve">1. U prádla ložního 100% bavlna, plátno </t>
  </si>
  <si>
    <t>3. U veškerého prádla dětského 100% bavlna</t>
  </si>
  <si>
    <t>gramáž/m2</t>
  </si>
  <si>
    <t>PRÁDLO LOŽNÍ A PACIENTSKÉ, ROVNÉ</t>
  </si>
  <si>
    <t>kg za 1 měsíc</t>
  </si>
  <si>
    <t>kg za 60 měsíců</t>
  </si>
  <si>
    <t>Vstupní počty prádla v majetku poskytovatele</t>
  </si>
  <si>
    <t xml:space="preserve">2. U prádla osobního Ba/PES v poměru 35%/65% </t>
  </si>
  <si>
    <t>Nadlimitní veřejná zakázka na služby zadávaná v otevřeném řízení dle § 56 zákona č.134/2016 Sb., o zadávání veřejných zakázek, ve znění pozdějších předpisů (dále jen „ZZVZ“)</t>
  </si>
  <si>
    <t>Sortiment a množství očipovaného pronajatého prádla</t>
  </si>
  <si>
    <t>Veškeré zapůjčené prádlo musí být opatřeno čipem</t>
  </si>
  <si>
    <t>Majetek poskytovatele služeb - prádlo určené k zapůčení a praní opatřené čipem</t>
  </si>
  <si>
    <t xml:space="preserve">                                                                           podpis oprávněné osoby za dodavatele</t>
  </si>
  <si>
    <t xml:space="preserve">V ………..............…….. dne ……. 2025                                              </t>
  </si>
  <si>
    <t>NÁZEV VZ:</t>
  </si>
  <si>
    <t>Sortiment a množství čistého suchého prádla uvedeno v kg</t>
  </si>
  <si>
    <t>Cena služeb za 1 Kg prádla 
(v Kč bez DPH)</t>
  </si>
  <si>
    <t>1. PRANÍ PRÁDLA V MAJETKU KLATOVSKÉ NEMOCNICE: 
Jednotková nabídková cena služeb za 1 Kg čistého suchého prádla bez DPH a s DPH</t>
  </si>
  <si>
    <t>2. PRANÍ A PRONÁJEM PRÁDLA V MAJETKU POSKYTOVATELE SLUŽEB:
 Jednotková nabídková cena služeb za 1 Kg čistého suchého prádla bez DPH a s DPH</t>
  </si>
  <si>
    <t>ZAJIŠTĚNÍ SLUŽEB SPOJENÝCH S PRANÍM PRÁDLA 
PRO KLATOVSKOU NEMOCNICI A.S. 2025 - 2030 – II. VYHLÁŠENÍ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</si>
</sst>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00"/>
    <numFmt numFmtId="166" formatCode="#,##0.00\ &quot;Kč&quot;"/>
    <numFmt numFmtId="167" formatCode="#,##0\ &quot;Kč&quot;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9"/>
      <color indexed="10"/>
      <name val="Tahoma"/>
      <family val="2"/>
      <charset val="238"/>
    </font>
    <font>
      <sz val="9"/>
      <color indexed="1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6" tint="0.59999389629810485"/>
        <bgColor indexed="27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87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0" xfId="0" applyNumberFormat="1" applyFont="1"/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left" vertical="center" wrapText="1" shrinkToFit="1"/>
    </xf>
    <xf numFmtId="4" fontId="5" fillId="0" borderId="10" xfId="0" applyNumberFormat="1" applyFont="1" applyBorder="1" applyAlignment="1">
      <alignment vertical="center" wrapText="1" shrinkToFit="1"/>
    </xf>
    <xf numFmtId="0" fontId="1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164" fontId="4" fillId="0" borderId="13" xfId="0" applyNumberFormat="1" applyFont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left" vertical="center" wrapText="1" shrinkToFit="1"/>
    </xf>
    <xf numFmtId="4" fontId="5" fillId="2" borderId="14" xfId="0" applyNumberFormat="1" applyFont="1" applyFill="1" applyBorder="1" applyAlignment="1">
      <alignment horizontal="center" vertical="center" wrapText="1" shrinkToFit="1"/>
    </xf>
    <xf numFmtId="4" fontId="5" fillId="2" borderId="15" xfId="0" applyNumberFormat="1" applyFont="1" applyFill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 wrapText="1" shrinkToFit="1"/>
    </xf>
    <xf numFmtId="4" fontId="4" fillId="0" borderId="1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wrapText="1" shrinkToFit="1"/>
    </xf>
    <xf numFmtId="4" fontId="4" fillId="0" borderId="13" xfId="0" applyNumberFormat="1" applyFont="1" applyBorder="1" applyAlignment="1">
      <alignment horizontal="center" vertical="center" wrapText="1" shrinkToFit="1"/>
    </xf>
    <xf numFmtId="4" fontId="4" fillId="3" borderId="18" xfId="0" applyNumberFormat="1" applyFont="1" applyFill="1" applyBorder="1" applyAlignment="1">
      <alignment horizontal="center" vertical="center" wrapText="1" shrinkToFit="1"/>
    </xf>
    <xf numFmtId="165" fontId="4" fillId="0" borderId="4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5" fillId="5" borderId="0" xfId="0" applyFont="1" applyFill="1" applyAlignment="1">
      <alignment horizontal="center" vertical="center" wrapText="1"/>
    </xf>
    <xf numFmtId="0" fontId="18" fillId="5" borderId="0" xfId="0" applyFont="1" applyFill="1"/>
    <xf numFmtId="0" fontId="21" fillId="5" borderId="0" xfId="0" applyFont="1" applyFill="1"/>
    <xf numFmtId="0" fontId="15" fillId="0" borderId="0" xfId="0" applyFont="1" applyAlignment="1">
      <alignment horizontal="center" vertical="center" wrapText="1"/>
    </xf>
    <xf numFmtId="0" fontId="22" fillId="11" borderId="3" xfId="0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center" vertical="center" wrapText="1"/>
    </xf>
    <xf numFmtId="0" fontId="22" fillId="11" borderId="4" xfId="0" applyFont="1" applyFill="1" applyBorder="1" applyAlignment="1">
      <alignment horizontal="center" vertical="center" wrapText="1"/>
    </xf>
    <xf numFmtId="0" fontId="22" fillId="11" borderId="6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166" fontId="24" fillId="12" borderId="7" xfId="0" applyNumberFormat="1" applyFont="1" applyFill="1" applyBorder="1" applyAlignment="1" applyProtection="1">
      <alignment horizontal="center" vertical="center" wrapText="1"/>
      <protection locked="0"/>
    </xf>
    <xf numFmtId="166" fontId="11" fillId="5" borderId="7" xfId="0" applyNumberFormat="1" applyFont="1" applyFill="1" applyBorder="1" applyAlignment="1">
      <alignment horizontal="center" vertical="center" wrapText="1"/>
    </xf>
    <xf numFmtId="1" fontId="11" fillId="5" borderId="7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166" fontId="12" fillId="5" borderId="0" xfId="0" applyNumberFormat="1" applyFont="1" applyFill="1" applyAlignment="1">
      <alignment horizontal="center" vertical="center" wrapText="1"/>
    </xf>
    <xf numFmtId="166" fontId="11" fillId="5" borderId="0" xfId="0" applyNumberFormat="1" applyFont="1" applyFill="1" applyAlignment="1">
      <alignment horizontal="center" vertical="center" wrapText="1"/>
    </xf>
    <xf numFmtId="1" fontId="11" fillId="5" borderId="0" xfId="0" applyNumberFormat="1" applyFont="1" applyFill="1" applyAlignment="1">
      <alignment horizontal="center" vertical="center" wrapText="1"/>
    </xf>
    <xf numFmtId="166" fontId="25" fillId="5" borderId="0" xfId="0" applyNumberFormat="1" applyFont="1" applyFill="1" applyAlignment="1">
      <alignment horizontal="center" vertical="center" wrapText="1"/>
    </xf>
    <xf numFmtId="0" fontId="22" fillId="11" borderId="28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0" fillId="7" borderId="43" xfId="0" applyFont="1" applyFill="1" applyBorder="1" applyAlignment="1">
      <alignment horizontal="center" vertical="center"/>
    </xf>
    <xf numFmtId="0" fontId="20" fillId="8" borderId="44" xfId="0" applyFont="1" applyFill="1" applyBorder="1" applyAlignment="1">
      <alignment horizontal="center" vertical="center"/>
    </xf>
    <xf numFmtId="0" fontId="20" fillId="8" borderId="44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0" fillId="0" borderId="2" xfId="0" applyBorder="1"/>
    <xf numFmtId="3" fontId="0" fillId="0" borderId="2" xfId="0" applyNumberFormat="1" applyBorder="1"/>
    <xf numFmtId="0" fontId="0" fillId="5" borderId="2" xfId="0" applyFill="1" applyBorder="1"/>
    <xf numFmtId="0" fontId="0" fillId="0" borderId="47" xfId="0" applyBorder="1"/>
    <xf numFmtId="0" fontId="0" fillId="0" borderId="48" xfId="0" applyBorder="1"/>
    <xf numFmtId="0" fontId="11" fillId="0" borderId="3" xfId="0" applyFont="1" applyBorder="1"/>
    <xf numFmtId="0" fontId="0" fillId="0" borderId="4" xfId="0" applyBorder="1"/>
    <xf numFmtId="0" fontId="0" fillId="5" borderId="4" xfId="0" applyFill="1" applyBorder="1"/>
    <xf numFmtId="0" fontId="0" fillId="9" borderId="50" xfId="0" applyFill="1" applyBorder="1"/>
    <xf numFmtId="0" fontId="0" fillId="0" borderId="50" xfId="0" applyBorder="1"/>
    <xf numFmtId="0" fontId="0" fillId="0" borderId="51" xfId="0" applyBorder="1"/>
    <xf numFmtId="0" fontId="0" fillId="0" borderId="4" xfId="0" applyBorder="1" applyAlignment="1">
      <alignment horizontal="right"/>
    </xf>
    <xf numFmtId="3" fontId="0" fillId="0" borderId="4" xfId="0" applyNumberFormat="1" applyBorder="1"/>
    <xf numFmtId="0" fontId="0" fillId="5" borderId="50" xfId="0" applyFill="1" applyBorder="1"/>
    <xf numFmtId="0" fontId="11" fillId="0" borderId="4" xfId="0" applyFont="1" applyBorder="1"/>
    <xf numFmtId="0" fontId="25" fillId="0" borderId="4" xfId="0" applyFont="1" applyBorder="1"/>
    <xf numFmtId="0" fontId="11" fillId="0" borderId="28" xfId="0" applyFont="1" applyBorder="1"/>
    <xf numFmtId="0" fontId="25" fillId="0" borderId="53" xfId="0" applyFont="1" applyBorder="1"/>
    <xf numFmtId="0" fontId="11" fillId="0" borderId="53" xfId="0" applyFont="1" applyBorder="1"/>
    <xf numFmtId="0" fontId="0" fillId="0" borderId="53" xfId="0" applyBorder="1"/>
    <xf numFmtId="0" fontId="0" fillId="5" borderId="53" xfId="0" applyFill="1" applyBorder="1"/>
    <xf numFmtId="0" fontId="0" fillId="0" borderId="54" xfId="0" applyBorder="1"/>
    <xf numFmtId="0" fontId="0" fillId="0" borderId="55" xfId="0" applyBorder="1"/>
    <xf numFmtId="0" fontId="11" fillId="0" borderId="12" xfId="0" applyFont="1" applyBorder="1"/>
    <xf numFmtId="0" fontId="25" fillId="0" borderId="13" xfId="0" applyFont="1" applyBorder="1"/>
    <xf numFmtId="0" fontId="0" fillId="0" borderId="13" xfId="0" applyBorder="1"/>
    <xf numFmtId="0" fontId="0" fillId="9" borderId="57" xfId="0" applyFill="1" applyBorder="1"/>
    <xf numFmtId="0" fontId="0" fillId="0" borderId="58" xfId="0" applyBorder="1"/>
    <xf numFmtId="0" fontId="11" fillId="0" borderId="9" xfId="0" applyFont="1" applyBorder="1"/>
    <xf numFmtId="0" fontId="25" fillId="0" borderId="7" xfId="0" applyFont="1" applyBorder="1"/>
    <xf numFmtId="0" fontId="0" fillId="0" borderId="7" xfId="0" applyBorder="1"/>
    <xf numFmtId="0" fontId="0" fillId="5" borderId="60" xfId="0" applyFill="1" applyBorder="1"/>
    <xf numFmtId="0" fontId="0" fillId="0" borderId="61" xfId="0" applyBorder="1"/>
    <xf numFmtId="0" fontId="20" fillId="11" borderId="64" xfId="0" applyFont="1" applyFill="1" applyBorder="1" applyAlignment="1">
      <alignment horizontal="center" vertical="center"/>
    </xf>
    <xf numFmtId="0" fontId="19" fillId="0" borderId="65" xfId="0" applyFont="1" applyBorder="1" applyAlignment="1">
      <alignment vertical="center"/>
    </xf>
    <xf numFmtId="0" fontId="19" fillId="0" borderId="38" xfId="0" applyFont="1" applyBorder="1" applyAlignment="1">
      <alignment horizontal="center" vertical="center"/>
    </xf>
    <xf numFmtId="0" fontId="19" fillId="0" borderId="65" xfId="0" applyFont="1" applyBorder="1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6" fillId="0" borderId="0" xfId="0" applyFont="1" applyAlignment="1">
      <alignment vertical="center"/>
    </xf>
    <xf numFmtId="0" fontId="20" fillId="10" borderId="63" xfId="0" applyFont="1" applyFill="1" applyBorder="1" applyAlignment="1">
      <alignment vertical="center"/>
    </xf>
    <xf numFmtId="0" fontId="24" fillId="11" borderId="4" xfId="0" applyFont="1" applyFill="1" applyBorder="1" applyAlignment="1">
      <alignment horizontal="center" vertical="center" wrapText="1"/>
    </xf>
    <xf numFmtId="166" fontId="25" fillId="5" borderId="7" xfId="0" applyNumberFormat="1" applyFont="1" applyFill="1" applyBorder="1" applyAlignment="1">
      <alignment horizontal="center" vertical="center" wrapText="1"/>
    </xf>
    <xf numFmtId="166" fontId="25" fillId="5" borderId="8" xfId="0" applyNumberFormat="1" applyFont="1" applyFill="1" applyBorder="1" applyAlignment="1">
      <alignment horizontal="center" vertical="center" wrapText="1"/>
    </xf>
    <xf numFmtId="0" fontId="25" fillId="14" borderId="49" xfId="0" applyFont="1" applyFill="1" applyBorder="1" applyAlignment="1">
      <alignment horizontal="center"/>
    </xf>
    <xf numFmtId="0" fontId="25" fillId="14" borderId="52" xfId="0" applyFont="1" applyFill="1" applyBorder="1" applyAlignment="1">
      <alignment horizontal="center"/>
    </xf>
    <xf numFmtId="0" fontId="25" fillId="14" borderId="56" xfId="0" applyFont="1" applyFill="1" applyBorder="1" applyAlignment="1">
      <alignment horizontal="center"/>
    </xf>
    <xf numFmtId="0" fontId="25" fillId="14" borderId="59" xfId="0" applyFont="1" applyFill="1" applyBorder="1" applyAlignment="1">
      <alignment horizontal="center"/>
    </xf>
    <xf numFmtId="0" fontId="25" fillId="14" borderId="62" xfId="0" applyFont="1" applyFill="1" applyBorder="1" applyAlignment="1">
      <alignment horizontal="center"/>
    </xf>
    <xf numFmtId="0" fontId="28" fillId="0" borderId="0" xfId="0" applyFont="1"/>
    <xf numFmtId="0" fontId="27" fillId="4" borderId="0" xfId="0" applyFont="1" applyFill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center" vertical="center" wrapText="1"/>
    </xf>
    <xf numFmtId="0" fontId="0" fillId="10" borderId="22" xfId="0" applyFill="1" applyBorder="1"/>
    <xf numFmtId="0" fontId="0" fillId="10" borderId="23" xfId="0" applyFill="1" applyBorder="1"/>
    <xf numFmtId="0" fontId="22" fillId="11" borderId="29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vertical="center" wrapText="1"/>
    </xf>
    <xf numFmtId="0" fontId="22" fillId="11" borderId="31" xfId="0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40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0" fontId="11" fillId="6" borderId="3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25" fillId="10" borderId="24" xfId="0" applyFont="1" applyFill="1" applyBorder="1" applyAlignment="1">
      <alignment horizontal="center" vertical="center" wrapText="1"/>
    </xf>
    <xf numFmtId="0" fontId="25" fillId="10" borderId="25" xfId="0" applyFont="1" applyFill="1" applyBorder="1" applyAlignment="1">
      <alignment horizontal="center" vertical="center" wrapText="1"/>
    </xf>
    <xf numFmtId="0" fontId="25" fillId="10" borderId="26" xfId="0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left"/>
      <protection locked="0"/>
    </xf>
    <xf numFmtId="0" fontId="10" fillId="5" borderId="0" xfId="0" applyFont="1" applyFill="1" applyAlignment="1">
      <alignment horizontal="right"/>
    </xf>
    <xf numFmtId="0" fontId="22" fillId="6" borderId="30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3" fontId="12" fillId="0" borderId="41" xfId="0" applyNumberFormat="1" applyFont="1" applyBorder="1" applyAlignment="1">
      <alignment horizontal="center" vertical="center" wrapText="1"/>
    </xf>
    <xf numFmtId="3" fontId="12" fillId="0" borderId="42" xfId="0" applyNumberFormat="1" applyFont="1" applyBorder="1" applyAlignment="1">
      <alignment horizontal="center" vertical="center" wrapText="1"/>
    </xf>
    <xf numFmtId="3" fontId="24" fillId="5" borderId="14" xfId="0" applyNumberFormat="1" applyFont="1" applyFill="1" applyBorder="1" applyAlignment="1">
      <alignment horizontal="center" vertical="center" wrapText="1"/>
    </xf>
    <xf numFmtId="3" fontId="24" fillId="5" borderId="15" xfId="0" applyNumberFormat="1" applyFont="1" applyFill="1" applyBorder="1" applyAlignment="1">
      <alignment horizontal="center" vertical="center" wrapText="1"/>
    </xf>
    <xf numFmtId="3" fontId="12" fillId="0" borderId="34" xfId="0" applyNumberFormat="1" applyFont="1" applyBorder="1" applyAlignment="1">
      <alignment horizontal="center" vertical="center" wrapText="1"/>
    </xf>
    <xf numFmtId="3" fontId="12" fillId="0" borderId="35" xfId="0" applyNumberFormat="1" applyFont="1" applyBorder="1" applyAlignment="1">
      <alignment horizontal="center" vertical="center" wrapText="1"/>
    </xf>
    <xf numFmtId="3" fontId="12" fillId="0" borderId="36" xfId="0" applyNumberFormat="1" applyFont="1" applyBorder="1" applyAlignment="1">
      <alignment horizontal="center" vertical="center" wrapText="1"/>
    </xf>
    <xf numFmtId="3" fontId="12" fillId="0" borderId="37" xfId="0" applyNumberFormat="1" applyFont="1" applyBorder="1" applyAlignment="1">
      <alignment horizontal="center" vertical="center" wrapText="1"/>
    </xf>
    <xf numFmtId="3" fontId="24" fillId="5" borderId="34" xfId="0" applyNumberFormat="1" applyFont="1" applyFill="1" applyBorder="1" applyAlignment="1">
      <alignment horizontal="center" vertical="center" wrapText="1"/>
    </xf>
    <xf numFmtId="3" fontId="24" fillId="5" borderId="26" xfId="0" applyNumberFormat="1" applyFont="1" applyFill="1" applyBorder="1" applyAlignment="1">
      <alignment horizontal="center" vertical="center" wrapText="1"/>
    </xf>
    <xf numFmtId="3" fontId="24" fillId="5" borderId="36" xfId="0" applyNumberFormat="1" applyFont="1" applyFill="1" applyBorder="1" applyAlignment="1">
      <alignment horizontal="center" vertical="center" wrapText="1"/>
    </xf>
    <xf numFmtId="3" fontId="24" fillId="5" borderId="38" xfId="0" applyNumberFormat="1" applyFont="1" applyFill="1" applyBorder="1" applyAlignment="1">
      <alignment horizontal="center" vertical="center" wrapText="1"/>
    </xf>
    <xf numFmtId="3" fontId="12" fillId="0" borderId="39" xfId="0" applyNumberFormat="1" applyFont="1" applyBorder="1" applyAlignment="1">
      <alignment horizontal="center" vertical="center" wrapText="1"/>
    </xf>
    <xf numFmtId="3" fontId="12" fillId="0" borderId="40" xfId="0" applyNumberFormat="1" applyFont="1" applyBorder="1" applyAlignment="1">
      <alignment horizontal="center" vertical="center" wrapText="1"/>
    </xf>
    <xf numFmtId="3" fontId="24" fillId="5" borderId="39" xfId="0" applyNumberFormat="1" applyFont="1" applyFill="1" applyBorder="1" applyAlignment="1">
      <alignment horizontal="center" vertical="center" wrapText="1"/>
    </xf>
    <xf numFmtId="3" fontId="24" fillId="5" borderId="20" xfId="0" applyNumberFormat="1" applyFont="1" applyFill="1" applyBorder="1" applyAlignment="1">
      <alignment horizontal="center" vertical="center" wrapText="1"/>
    </xf>
    <xf numFmtId="0" fontId="22" fillId="6" borderId="29" xfId="0" applyFont="1" applyFill="1" applyBorder="1" applyAlignment="1">
      <alignment horizontal="center" vertical="center" wrapText="1"/>
    </xf>
    <xf numFmtId="0" fontId="22" fillId="6" borderId="33" xfId="0" applyFont="1" applyFill="1" applyBorder="1" applyAlignment="1">
      <alignment horizontal="center" vertical="center" wrapText="1"/>
    </xf>
    <xf numFmtId="0" fontId="23" fillId="6" borderId="34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 wrapText="1"/>
    </xf>
    <xf numFmtId="0" fontId="11" fillId="6" borderId="39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25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25" fillId="13" borderId="10" xfId="0" applyFont="1" applyFill="1" applyBorder="1"/>
    <xf numFmtId="0" fontId="25" fillId="13" borderId="16" xfId="0" applyFont="1" applyFill="1" applyBorder="1"/>
    <xf numFmtId="0" fontId="25" fillId="13" borderId="17" xfId="0" applyFont="1" applyFill="1" applyBorder="1"/>
    <xf numFmtId="0" fontId="16" fillId="0" borderId="27" xfId="0" applyFont="1" applyBorder="1" applyAlignment="1">
      <alignment horizontal="center"/>
    </xf>
    <xf numFmtId="0" fontId="20" fillId="8" borderId="45" xfId="0" applyFont="1" applyFill="1" applyBorder="1" applyAlignment="1">
      <alignment horizontal="center" vertical="center"/>
    </xf>
    <xf numFmtId="0" fontId="20" fillId="8" borderId="46" xfId="0" applyFont="1" applyFill="1" applyBorder="1" applyAlignment="1">
      <alignment horizontal="center" vertical="center"/>
    </xf>
    <xf numFmtId="0" fontId="20" fillId="8" borderId="25" xfId="0" applyFont="1" applyFill="1" applyBorder="1" applyAlignment="1">
      <alignment horizontal="center" vertical="center"/>
    </xf>
    <xf numFmtId="0" fontId="20" fillId="8" borderId="45" xfId="0" applyFont="1" applyFill="1" applyBorder="1" applyAlignment="1">
      <alignment horizontal="center" vertical="center" wrapText="1"/>
    </xf>
    <xf numFmtId="0" fontId="20" fillId="8" borderId="46" xfId="0" applyFont="1" applyFill="1" applyBorder="1" applyAlignment="1">
      <alignment horizontal="center" vertical="center" wrapText="1"/>
    </xf>
    <xf numFmtId="0" fontId="25" fillId="13" borderId="21" xfId="0" applyFont="1" applyFill="1" applyBorder="1" applyAlignment="1">
      <alignment horizontal="left"/>
    </xf>
    <xf numFmtId="0" fontId="25" fillId="13" borderId="22" xfId="0" applyFont="1" applyFill="1" applyBorder="1" applyAlignment="1">
      <alignment horizontal="left"/>
    </xf>
    <xf numFmtId="0" fontId="25" fillId="13" borderId="23" xfId="0" applyFont="1" applyFill="1" applyBorder="1" applyAlignment="1">
      <alignment horizontal="left"/>
    </xf>
    <xf numFmtId="0" fontId="16" fillId="4" borderId="21" xfId="0" applyFont="1" applyFill="1" applyBorder="1" applyAlignment="1">
      <alignment horizontal="center"/>
    </xf>
    <xf numFmtId="0" fontId="16" fillId="4" borderId="23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CC"/>
      <color rgb="FF6699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abSelected="1" zoomScaleNormal="100" workbookViewId="0">
      <selection sqref="A1:H1"/>
    </sheetView>
  </sheetViews>
  <sheetFormatPr defaultColWidth="9.109375" defaultRowHeight="13.2" x14ac:dyDescent="0.3"/>
  <cols>
    <col min="1" max="1" width="12.6640625" style="34" customWidth="1"/>
    <col min="2" max="3" width="13.33203125" style="34" customWidth="1"/>
    <col min="4" max="4" width="14.109375" style="34" customWidth="1"/>
    <col min="5" max="8" width="15.5546875" style="34" customWidth="1"/>
    <col min="9" max="11" width="9.109375" style="34"/>
    <col min="12" max="12" width="13.109375" style="34" bestFit="1" customWidth="1"/>
    <col min="13" max="16384" width="9.109375" style="34"/>
  </cols>
  <sheetData>
    <row r="1" spans="1:8" ht="27.6" customHeight="1" thickBot="1" x14ac:dyDescent="0.35">
      <c r="A1" s="115" t="s">
        <v>57</v>
      </c>
      <c r="B1" s="115"/>
      <c r="C1" s="115"/>
      <c r="D1" s="115"/>
      <c r="E1" s="115"/>
      <c r="F1" s="115"/>
      <c r="G1" s="115"/>
      <c r="H1" s="115"/>
    </row>
    <row r="2" spans="1:8" ht="46.2" customHeight="1" thickBot="1" x14ac:dyDescent="0.35">
      <c r="A2" s="116" t="s">
        <v>207</v>
      </c>
      <c r="B2" s="117"/>
      <c r="C2" s="118" t="s">
        <v>212</v>
      </c>
      <c r="D2" s="119"/>
      <c r="E2" s="119"/>
      <c r="F2" s="119"/>
      <c r="G2" s="119"/>
      <c r="H2" s="120"/>
    </row>
    <row r="3" spans="1:8" ht="33" customHeight="1" thickBot="1" x14ac:dyDescent="0.35">
      <c r="A3" s="127" t="s">
        <v>201</v>
      </c>
      <c r="B3" s="128"/>
      <c r="C3" s="128"/>
      <c r="D3" s="128"/>
      <c r="E3" s="128"/>
      <c r="F3" s="128"/>
      <c r="G3" s="128"/>
      <c r="H3" s="129"/>
    </row>
    <row r="4" spans="1:8" ht="21.6" customHeight="1" thickBot="1" x14ac:dyDescent="0.35">
      <c r="A4" s="121" t="s">
        <v>38</v>
      </c>
      <c r="B4" s="122"/>
      <c r="C4" s="122"/>
      <c r="D4" s="122"/>
      <c r="E4" s="122"/>
      <c r="F4" s="122"/>
      <c r="G4" s="122"/>
      <c r="H4" s="123"/>
    </row>
    <row r="5" spans="1:8" ht="31.5" customHeight="1" thickBot="1" x14ac:dyDescent="0.35">
      <c r="A5" s="124" t="s">
        <v>208</v>
      </c>
      <c r="B5" s="125"/>
      <c r="C5" s="125"/>
      <c r="D5" s="125"/>
      <c r="E5" s="125" t="s">
        <v>197</v>
      </c>
      <c r="F5" s="125"/>
      <c r="G5" s="125" t="s">
        <v>198</v>
      </c>
      <c r="H5" s="126"/>
    </row>
    <row r="6" spans="1:8" ht="38.25" customHeight="1" x14ac:dyDescent="0.3">
      <c r="A6" s="158" t="s">
        <v>54</v>
      </c>
      <c r="B6" s="160" t="s">
        <v>46</v>
      </c>
      <c r="C6" s="161"/>
      <c r="D6" s="162"/>
      <c r="E6" s="146">
        <v>1718</v>
      </c>
      <c r="F6" s="147"/>
      <c r="G6" s="150">
        <f>E6*60</f>
        <v>103080</v>
      </c>
      <c r="H6" s="151"/>
    </row>
    <row r="7" spans="1:8" ht="31.5" customHeight="1" thickBot="1" x14ac:dyDescent="0.35">
      <c r="A7" s="140"/>
      <c r="B7" s="132" t="s">
        <v>41</v>
      </c>
      <c r="C7" s="133"/>
      <c r="D7" s="134"/>
      <c r="E7" s="148"/>
      <c r="F7" s="149"/>
      <c r="G7" s="152"/>
      <c r="H7" s="153"/>
    </row>
    <row r="8" spans="1:8" ht="31.5" customHeight="1" x14ac:dyDescent="0.3">
      <c r="A8" s="158" t="s">
        <v>204</v>
      </c>
      <c r="B8" s="166" t="s">
        <v>44</v>
      </c>
      <c r="C8" s="167"/>
      <c r="D8" s="168"/>
      <c r="E8" s="146">
        <v>13852</v>
      </c>
      <c r="F8" s="147"/>
      <c r="G8" s="150">
        <f t="shared" ref="G8:G11" si="0">E8*60</f>
        <v>831120</v>
      </c>
      <c r="H8" s="151"/>
    </row>
    <row r="9" spans="1:8" ht="31.5" customHeight="1" x14ac:dyDescent="0.3">
      <c r="A9" s="159"/>
      <c r="B9" s="163" t="s">
        <v>43</v>
      </c>
      <c r="C9" s="164"/>
      <c r="D9" s="165"/>
      <c r="E9" s="154"/>
      <c r="F9" s="155"/>
      <c r="G9" s="156"/>
      <c r="H9" s="157"/>
    </row>
    <row r="10" spans="1:8" ht="76.5" customHeight="1" thickBot="1" x14ac:dyDescent="0.35">
      <c r="A10" s="140"/>
      <c r="B10" s="132" t="s">
        <v>42</v>
      </c>
      <c r="C10" s="133"/>
      <c r="D10" s="134"/>
      <c r="E10" s="148"/>
      <c r="F10" s="149"/>
      <c r="G10" s="152"/>
      <c r="H10" s="153"/>
    </row>
    <row r="11" spans="1:8" ht="30.75" customHeight="1" thickBot="1" x14ac:dyDescent="0.35">
      <c r="A11" s="140" t="s">
        <v>45</v>
      </c>
      <c r="B11" s="141"/>
      <c r="C11" s="141"/>
      <c r="D11" s="141"/>
      <c r="E11" s="142">
        <f>SUM(E6:F10)</f>
        <v>15570</v>
      </c>
      <c r="F11" s="143"/>
      <c r="G11" s="144">
        <f t="shared" si="0"/>
        <v>934200</v>
      </c>
      <c r="H11" s="145"/>
    </row>
    <row r="12" spans="1:8" ht="15.75" customHeight="1" thickBot="1" x14ac:dyDescent="0.35">
      <c r="A12" s="39"/>
      <c r="B12" s="39"/>
      <c r="C12" s="39"/>
      <c r="D12" s="39"/>
      <c r="E12" s="39"/>
      <c r="F12" s="39"/>
      <c r="G12" s="39"/>
      <c r="H12" s="39"/>
    </row>
    <row r="13" spans="1:8" ht="33" customHeight="1" x14ac:dyDescent="0.3">
      <c r="A13" s="135" t="s">
        <v>210</v>
      </c>
      <c r="B13" s="136"/>
      <c r="C13" s="136"/>
      <c r="D13" s="136"/>
      <c r="E13" s="136"/>
      <c r="F13" s="136"/>
      <c r="G13" s="136"/>
      <c r="H13" s="137"/>
    </row>
    <row r="14" spans="1:8" ht="88.2" customHeight="1" x14ac:dyDescent="0.3">
      <c r="A14" s="43" t="s">
        <v>47</v>
      </c>
      <c r="B14" s="106" t="s">
        <v>209</v>
      </c>
      <c r="C14" s="44" t="s">
        <v>39</v>
      </c>
      <c r="D14" s="44" t="s">
        <v>48</v>
      </c>
      <c r="E14" s="44" t="s">
        <v>49</v>
      </c>
      <c r="F14" s="44" t="s">
        <v>50</v>
      </c>
      <c r="G14" s="45" t="s">
        <v>52</v>
      </c>
      <c r="H14" s="46" t="s">
        <v>53</v>
      </c>
    </row>
    <row r="15" spans="1:8" ht="90.6" customHeight="1" thickBot="1" x14ac:dyDescent="0.35">
      <c r="A15" s="47" t="s">
        <v>55</v>
      </c>
      <c r="B15" s="48">
        <v>0</v>
      </c>
      <c r="C15" s="49">
        <f>B15*1.21</f>
        <v>0</v>
      </c>
      <c r="D15" s="50">
        <f>E6</f>
        <v>1718</v>
      </c>
      <c r="E15" s="49">
        <f>B15*D15</f>
        <v>0</v>
      </c>
      <c r="F15" s="49">
        <f>C15*D15</f>
        <v>0</v>
      </c>
      <c r="G15" s="107">
        <f>SUM(E15)*60</f>
        <v>0</v>
      </c>
      <c r="H15" s="108">
        <f>SUM(F15)*60</f>
        <v>0</v>
      </c>
    </row>
    <row r="16" spans="1:8" ht="15.75" customHeight="1" thickBot="1" x14ac:dyDescent="0.35">
      <c r="A16" s="51"/>
      <c r="B16" s="52"/>
      <c r="C16" s="53"/>
      <c r="D16" s="54"/>
      <c r="E16" s="53"/>
      <c r="F16" s="53"/>
      <c r="G16" s="55"/>
      <c r="H16" s="55"/>
    </row>
    <row r="17" spans="1:12" ht="33" customHeight="1" x14ac:dyDescent="0.3">
      <c r="A17" s="135" t="s">
        <v>211</v>
      </c>
      <c r="B17" s="136"/>
      <c r="C17" s="136"/>
      <c r="D17" s="136"/>
      <c r="E17" s="136"/>
      <c r="F17" s="136"/>
      <c r="G17" s="136"/>
      <c r="H17" s="137"/>
    </row>
    <row r="18" spans="1:12" ht="90" customHeight="1" x14ac:dyDescent="0.3">
      <c r="A18" s="56" t="s">
        <v>202</v>
      </c>
      <c r="B18" s="106" t="s">
        <v>209</v>
      </c>
      <c r="C18" s="44" t="s">
        <v>39</v>
      </c>
      <c r="D18" s="44" t="s">
        <v>48</v>
      </c>
      <c r="E18" s="44" t="s">
        <v>49</v>
      </c>
      <c r="F18" s="44" t="s">
        <v>50</v>
      </c>
      <c r="G18" s="45" t="s">
        <v>52</v>
      </c>
      <c r="H18" s="46" t="s">
        <v>53</v>
      </c>
      <c r="L18" s="35"/>
    </row>
    <row r="19" spans="1:12" ht="90.6" customHeight="1" thickBot="1" x14ac:dyDescent="0.35">
      <c r="A19" s="57" t="s">
        <v>56</v>
      </c>
      <c r="B19" s="48">
        <v>0</v>
      </c>
      <c r="C19" s="49">
        <f>B19*1.21</f>
        <v>0</v>
      </c>
      <c r="D19" s="50">
        <f>E8</f>
        <v>13852</v>
      </c>
      <c r="E19" s="49">
        <f>B19*D19</f>
        <v>0</v>
      </c>
      <c r="F19" s="49">
        <f>C19*D19</f>
        <v>0</v>
      </c>
      <c r="G19" s="107">
        <f>SUM(E19)*60</f>
        <v>0</v>
      </c>
      <c r="H19" s="108">
        <f>SUM(F19)*60</f>
        <v>0</v>
      </c>
    </row>
    <row r="20" spans="1:12" ht="12" customHeight="1" x14ac:dyDescent="0.3">
      <c r="A20" s="39"/>
      <c r="B20" s="39"/>
      <c r="C20" s="39"/>
      <c r="D20" s="39"/>
      <c r="E20" s="39"/>
      <c r="F20" s="39"/>
      <c r="G20" s="39"/>
      <c r="H20" s="39"/>
    </row>
    <row r="21" spans="1:12" ht="15.75" customHeight="1" x14ac:dyDescent="0.3">
      <c r="A21" s="138" t="s">
        <v>206</v>
      </c>
      <c r="B21" s="138"/>
      <c r="C21" s="138"/>
      <c r="D21" s="138"/>
      <c r="E21" s="138"/>
      <c r="F21" s="40"/>
      <c r="G21" s="40"/>
      <c r="H21" s="40"/>
    </row>
    <row r="22" spans="1:12" ht="22.2" customHeight="1" x14ac:dyDescent="0.3">
      <c r="A22" s="39"/>
      <c r="B22" s="39"/>
      <c r="C22" s="39"/>
      <c r="D22" s="39"/>
      <c r="E22" s="39"/>
      <c r="F22" s="139" t="s">
        <v>51</v>
      </c>
      <c r="G22" s="139"/>
      <c r="H22" s="139"/>
    </row>
    <row r="23" spans="1:12" ht="15.75" customHeight="1" x14ac:dyDescent="0.3">
      <c r="A23" s="39"/>
      <c r="B23" s="39"/>
      <c r="C23" s="39"/>
      <c r="D23" s="39"/>
      <c r="E23" s="39"/>
      <c r="F23" s="130" t="s">
        <v>205</v>
      </c>
      <c r="G23" s="130"/>
      <c r="H23" s="130"/>
    </row>
    <row r="24" spans="1:12" ht="23.4" customHeight="1" x14ac:dyDescent="0.3">
      <c r="A24" s="39"/>
      <c r="B24" s="41"/>
      <c r="C24" s="41"/>
      <c r="D24" s="41"/>
      <c r="E24" s="41"/>
      <c r="F24" s="131" t="s">
        <v>40</v>
      </c>
      <c r="G24" s="131"/>
      <c r="H24" s="131"/>
    </row>
    <row r="25" spans="1:12" ht="13.8" x14ac:dyDescent="0.3">
      <c r="A25" s="42"/>
      <c r="B25" s="42"/>
      <c r="C25" s="42"/>
      <c r="D25" s="42"/>
      <c r="E25" s="42"/>
      <c r="F25" s="42"/>
      <c r="G25" s="42"/>
      <c r="H25" s="42"/>
    </row>
    <row r="26" spans="1:12" ht="13.8" x14ac:dyDescent="0.3">
      <c r="A26" s="42"/>
      <c r="B26" s="42"/>
      <c r="C26" s="42"/>
      <c r="D26" s="42"/>
      <c r="E26" s="42"/>
      <c r="F26" s="42"/>
      <c r="G26" s="42"/>
      <c r="H26" s="42"/>
    </row>
    <row r="27" spans="1:12" ht="13.8" x14ac:dyDescent="0.3">
      <c r="A27" s="42"/>
      <c r="B27" s="42"/>
      <c r="C27" s="42"/>
      <c r="D27" s="42"/>
      <c r="E27" s="42"/>
      <c r="F27" s="42"/>
      <c r="G27" s="42"/>
      <c r="H27" s="42"/>
    </row>
    <row r="28" spans="1:12" ht="13.8" x14ac:dyDescent="0.3">
      <c r="A28" s="42"/>
      <c r="B28" s="42"/>
      <c r="C28" s="42"/>
      <c r="D28" s="42"/>
      <c r="E28" s="42"/>
      <c r="F28" s="42"/>
      <c r="G28" s="42"/>
      <c r="H28" s="42"/>
    </row>
    <row r="29" spans="1:12" ht="13.8" x14ac:dyDescent="0.3">
      <c r="A29" s="42"/>
      <c r="B29" s="42"/>
      <c r="C29" s="42"/>
      <c r="D29" s="42"/>
      <c r="E29" s="42"/>
      <c r="F29" s="42"/>
      <c r="G29" s="42"/>
      <c r="H29" s="42"/>
    </row>
    <row r="30" spans="1:12" ht="13.8" x14ac:dyDescent="0.3">
      <c r="A30" s="42"/>
      <c r="B30" s="42"/>
      <c r="C30" s="42"/>
      <c r="D30" s="42"/>
      <c r="E30" s="42"/>
      <c r="F30" s="42"/>
      <c r="G30" s="42"/>
      <c r="H30" s="42"/>
    </row>
  </sheetData>
  <sheetProtection formatCells="0" formatColumns="0" selectLockedCells="1" autoFilter="0"/>
  <mergeCells count="28">
    <mergeCell ref="E6:F7"/>
    <mergeCell ref="G6:H7"/>
    <mergeCell ref="E8:F10"/>
    <mergeCell ref="G8:H10"/>
    <mergeCell ref="A6:A7"/>
    <mergeCell ref="B7:D7"/>
    <mergeCell ref="A8:A10"/>
    <mergeCell ref="B6:D6"/>
    <mergeCell ref="B9:D9"/>
    <mergeCell ref="B8:D8"/>
    <mergeCell ref="F23:H23"/>
    <mergeCell ref="F24:H24"/>
    <mergeCell ref="B10:D10"/>
    <mergeCell ref="A13:H13"/>
    <mergeCell ref="A21:E21"/>
    <mergeCell ref="F22:H22"/>
    <mergeCell ref="A17:H17"/>
    <mergeCell ref="A11:D11"/>
    <mergeCell ref="E11:F11"/>
    <mergeCell ref="G11:H11"/>
    <mergeCell ref="A1:H1"/>
    <mergeCell ref="A2:B2"/>
    <mergeCell ref="C2:H2"/>
    <mergeCell ref="A4:H4"/>
    <mergeCell ref="A5:D5"/>
    <mergeCell ref="E5:F5"/>
    <mergeCell ref="G5:H5"/>
    <mergeCell ref="A3:H3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4"/>
  <sheetViews>
    <sheetView workbookViewId="0">
      <selection sqref="A1:AE1"/>
    </sheetView>
  </sheetViews>
  <sheetFormatPr defaultRowHeight="14.4" x14ac:dyDescent="0.3"/>
  <cols>
    <col min="1" max="1" width="50.6640625" customWidth="1"/>
    <col min="2" max="29" width="0" hidden="1" customWidth="1"/>
    <col min="30" max="30" width="4.6640625" hidden="1" customWidth="1"/>
    <col min="31" max="31" width="23.6640625" style="37" customWidth="1"/>
  </cols>
  <sheetData>
    <row r="1" spans="1:31" ht="18.600000000000001" thickBot="1" x14ac:dyDescent="0.4">
      <c r="A1" s="172" t="s">
        <v>199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</row>
    <row r="2" spans="1:31" ht="15" thickBot="1" x14ac:dyDescent="0.35">
      <c r="A2" s="58" t="s">
        <v>58</v>
      </c>
      <c r="B2" s="59" t="s">
        <v>59</v>
      </c>
      <c r="C2" s="59" t="s">
        <v>60</v>
      </c>
      <c r="D2" s="59" t="s">
        <v>61</v>
      </c>
      <c r="E2" s="60" t="s">
        <v>62</v>
      </c>
      <c r="F2" s="173" t="s">
        <v>63</v>
      </c>
      <c r="G2" s="174"/>
      <c r="H2" s="60" t="s">
        <v>64</v>
      </c>
      <c r="I2" s="60" t="s">
        <v>65</v>
      </c>
      <c r="J2" s="60" t="s">
        <v>66</v>
      </c>
      <c r="K2" s="60" t="s">
        <v>67</v>
      </c>
      <c r="L2" s="60" t="s">
        <v>68</v>
      </c>
      <c r="M2" s="60" t="s">
        <v>69</v>
      </c>
      <c r="N2" s="60" t="s">
        <v>70</v>
      </c>
      <c r="O2" s="173" t="s">
        <v>71</v>
      </c>
      <c r="P2" s="175"/>
      <c r="Q2" s="174"/>
      <c r="R2" s="176" t="s">
        <v>72</v>
      </c>
      <c r="S2" s="177"/>
      <c r="T2" s="60" t="s">
        <v>73</v>
      </c>
      <c r="U2" s="60" t="s">
        <v>74</v>
      </c>
      <c r="V2" s="60" t="s">
        <v>75</v>
      </c>
      <c r="W2" s="60" t="s">
        <v>76</v>
      </c>
      <c r="X2" s="60" t="s">
        <v>77</v>
      </c>
      <c r="Y2" s="60" t="s">
        <v>78</v>
      </c>
      <c r="Z2" s="60" t="s">
        <v>79</v>
      </c>
      <c r="AA2" s="60" t="s">
        <v>80</v>
      </c>
      <c r="AB2" s="60" t="s">
        <v>81</v>
      </c>
      <c r="AC2" s="60" t="s">
        <v>82</v>
      </c>
      <c r="AD2" s="60" t="s">
        <v>83</v>
      </c>
      <c r="AE2" s="61" t="s">
        <v>133</v>
      </c>
    </row>
    <row r="3" spans="1:31" ht="15" thickBot="1" x14ac:dyDescent="0.35">
      <c r="A3" s="178" t="s">
        <v>196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80"/>
    </row>
    <row r="4" spans="1:31" x14ac:dyDescent="0.3">
      <c r="A4" s="62" t="s">
        <v>84</v>
      </c>
      <c r="B4" s="63">
        <v>240</v>
      </c>
      <c r="C4" s="64">
        <v>100</v>
      </c>
      <c r="D4" s="63">
        <v>100</v>
      </c>
      <c r="E4" s="63">
        <v>130</v>
      </c>
      <c r="F4" s="65"/>
      <c r="G4" s="63"/>
      <c r="H4" s="63"/>
      <c r="I4" s="63"/>
      <c r="J4" s="63"/>
      <c r="K4" s="63"/>
      <c r="L4" s="63"/>
      <c r="M4" s="63"/>
      <c r="N4" s="66"/>
      <c r="O4" s="63"/>
      <c r="P4" s="63"/>
      <c r="Q4" s="63"/>
      <c r="R4" s="63"/>
      <c r="S4" s="63"/>
      <c r="T4" s="66"/>
      <c r="U4" s="63"/>
      <c r="V4" s="63"/>
      <c r="W4" s="63"/>
      <c r="X4" s="63"/>
      <c r="Y4" s="63"/>
      <c r="Z4" s="63"/>
      <c r="AA4" s="63"/>
      <c r="AB4" s="63"/>
      <c r="AC4" s="67">
        <v>70</v>
      </c>
      <c r="AD4" s="67"/>
      <c r="AE4" s="109">
        <f t="shared" ref="AE4:AE22" si="0">SUM(B4:AD4)</f>
        <v>640</v>
      </c>
    </row>
    <row r="5" spans="1:31" x14ac:dyDescent="0.3">
      <c r="A5" s="68" t="s">
        <v>85</v>
      </c>
      <c r="B5" s="69"/>
      <c r="C5" s="69"/>
      <c r="D5" s="69"/>
      <c r="E5" s="69"/>
      <c r="F5" s="70">
        <v>113</v>
      </c>
      <c r="G5" s="69">
        <v>137</v>
      </c>
      <c r="H5" s="69">
        <v>165</v>
      </c>
      <c r="I5" s="69"/>
      <c r="J5" s="69"/>
      <c r="K5" s="69">
        <v>60</v>
      </c>
      <c r="L5" s="69">
        <v>60</v>
      </c>
      <c r="M5" s="69">
        <v>20</v>
      </c>
      <c r="N5" s="71">
        <v>5</v>
      </c>
      <c r="O5" s="69"/>
      <c r="P5" s="69">
        <v>124</v>
      </c>
      <c r="Q5" s="69">
        <v>124</v>
      </c>
      <c r="R5" s="69">
        <v>96</v>
      </c>
      <c r="S5" s="69">
        <v>104</v>
      </c>
      <c r="T5" s="72">
        <v>100</v>
      </c>
      <c r="U5" s="69">
        <v>90</v>
      </c>
      <c r="V5" s="69">
        <v>130</v>
      </c>
      <c r="W5" s="69">
        <v>120</v>
      </c>
      <c r="X5" s="69"/>
      <c r="Y5" s="69">
        <v>38</v>
      </c>
      <c r="Z5" s="69">
        <v>30</v>
      </c>
      <c r="AA5" s="69"/>
      <c r="AB5" s="69">
        <v>50</v>
      </c>
      <c r="AC5" s="73"/>
      <c r="AD5" s="73">
        <v>5</v>
      </c>
      <c r="AE5" s="110">
        <f t="shared" si="0"/>
        <v>1571</v>
      </c>
    </row>
    <row r="6" spans="1:31" x14ac:dyDescent="0.3">
      <c r="A6" s="68" t="s">
        <v>86</v>
      </c>
      <c r="B6" s="69">
        <v>125</v>
      </c>
      <c r="C6" s="74">
        <v>50</v>
      </c>
      <c r="D6" s="69">
        <v>50</v>
      </c>
      <c r="E6" s="69">
        <v>62</v>
      </c>
      <c r="F6" s="70">
        <v>113</v>
      </c>
      <c r="G6" s="69">
        <v>137</v>
      </c>
      <c r="H6" s="69">
        <v>250</v>
      </c>
      <c r="I6" s="69"/>
      <c r="J6" s="69"/>
      <c r="K6" s="69">
        <v>60</v>
      </c>
      <c r="L6" s="69">
        <v>60</v>
      </c>
      <c r="M6" s="69">
        <v>30</v>
      </c>
      <c r="N6" s="71">
        <v>5</v>
      </c>
      <c r="O6" s="69"/>
      <c r="P6" s="69">
        <v>99</v>
      </c>
      <c r="Q6" s="69">
        <v>99</v>
      </c>
      <c r="R6" s="69">
        <v>96</v>
      </c>
      <c r="S6" s="69">
        <v>104</v>
      </c>
      <c r="T6" s="72">
        <v>100</v>
      </c>
      <c r="U6" s="69">
        <v>90</v>
      </c>
      <c r="V6" s="69">
        <v>150</v>
      </c>
      <c r="W6" s="69">
        <v>120</v>
      </c>
      <c r="X6" s="69"/>
      <c r="Y6" s="69">
        <v>11</v>
      </c>
      <c r="Z6" s="69">
        <v>26</v>
      </c>
      <c r="AA6" s="69"/>
      <c r="AB6" s="69">
        <v>25</v>
      </c>
      <c r="AC6" s="73">
        <v>70</v>
      </c>
      <c r="AD6" s="73"/>
      <c r="AE6" s="110">
        <f t="shared" si="0"/>
        <v>1932</v>
      </c>
    </row>
    <row r="7" spans="1:31" x14ac:dyDescent="0.3">
      <c r="A7" s="68" t="s">
        <v>87</v>
      </c>
      <c r="B7" s="69">
        <v>280</v>
      </c>
      <c r="C7" s="75">
        <v>200</v>
      </c>
      <c r="D7" s="69">
        <v>200</v>
      </c>
      <c r="E7" s="69">
        <v>200</v>
      </c>
      <c r="F7" s="70">
        <v>113</v>
      </c>
      <c r="G7" s="69">
        <v>137</v>
      </c>
      <c r="H7" s="69">
        <v>175</v>
      </c>
      <c r="I7" s="69"/>
      <c r="J7" s="69"/>
      <c r="K7" s="69">
        <v>60</v>
      </c>
      <c r="L7" s="69">
        <v>60</v>
      </c>
      <c r="M7" s="69">
        <v>30</v>
      </c>
      <c r="N7" s="71">
        <v>10</v>
      </c>
      <c r="O7" s="69"/>
      <c r="P7" s="69">
        <v>124</v>
      </c>
      <c r="Q7" s="69">
        <v>124</v>
      </c>
      <c r="R7" s="69">
        <v>96</v>
      </c>
      <c r="S7" s="69">
        <v>104</v>
      </c>
      <c r="T7" s="72">
        <v>80</v>
      </c>
      <c r="U7" s="69">
        <v>70</v>
      </c>
      <c r="V7" s="69">
        <v>100</v>
      </c>
      <c r="W7" s="69">
        <v>90</v>
      </c>
      <c r="X7" s="69"/>
      <c r="Y7" s="69">
        <v>11</v>
      </c>
      <c r="Z7" s="69">
        <v>26</v>
      </c>
      <c r="AA7" s="69"/>
      <c r="AB7" s="69">
        <v>25</v>
      </c>
      <c r="AC7" s="73">
        <v>60</v>
      </c>
      <c r="AD7" s="73"/>
      <c r="AE7" s="110">
        <f t="shared" si="0"/>
        <v>2375</v>
      </c>
    </row>
    <row r="8" spans="1:31" x14ac:dyDescent="0.3">
      <c r="A8" s="68" t="s">
        <v>88</v>
      </c>
      <c r="B8" s="69">
        <v>135</v>
      </c>
      <c r="C8" s="75">
        <v>100</v>
      </c>
      <c r="D8" s="69">
        <v>100</v>
      </c>
      <c r="E8" s="69">
        <v>30</v>
      </c>
      <c r="F8" s="70">
        <v>134</v>
      </c>
      <c r="G8" s="69">
        <v>176</v>
      </c>
      <c r="H8" s="69">
        <v>225</v>
      </c>
      <c r="I8" s="69"/>
      <c r="J8" s="69"/>
      <c r="K8" s="69">
        <v>60</v>
      </c>
      <c r="L8" s="69">
        <v>60</v>
      </c>
      <c r="M8" s="69">
        <v>40</v>
      </c>
      <c r="N8" s="76"/>
      <c r="O8" s="69"/>
      <c r="P8" s="69"/>
      <c r="Q8" s="69"/>
      <c r="R8" s="69">
        <v>96</v>
      </c>
      <c r="S8" s="69">
        <v>104</v>
      </c>
      <c r="T8" s="72">
        <v>100</v>
      </c>
      <c r="U8" s="69">
        <v>10</v>
      </c>
      <c r="V8" s="69">
        <v>130</v>
      </c>
      <c r="W8" s="69">
        <v>100</v>
      </c>
      <c r="X8" s="69"/>
      <c r="Y8" s="69">
        <v>0</v>
      </c>
      <c r="Z8" s="69">
        <v>0</v>
      </c>
      <c r="AA8" s="69"/>
      <c r="AB8" s="69">
        <v>50</v>
      </c>
      <c r="AC8" s="73">
        <v>120</v>
      </c>
      <c r="AD8" s="73"/>
      <c r="AE8" s="110">
        <f t="shared" si="0"/>
        <v>1770</v>
      </c>
    </row>
    <row r="9" spans="1:31" x14ac:dyDescent="0.3">
      <c r="A9" s="68" t="s">
        <v>89</v>
      </c>
      <c r="B9" s="69">
        <v>120</v>
      </c>
      <c r="C9" s="74">
        <v>30</v>
      </c>
      <c r="D9" s="69">
        <v>30</v>
      </c>
      <c r="E9" s="69">
        <v>55</v>
      </c>
      <c r="F9" s="70"/>
      <c r="G9" s="69"/>
      <c r="H9" s="69">
        <v>70</v>
      </c>
      <c r="I9" s="69"/>
      <c r="J9" s="69"/>
      <c r="K9" s="69">
        <v>20</v>
      </c>
      <c r="L9" s="69">
        <v>20</v>
      </c>
      <c r="M9" s="69"/>
      <c r="N9" s="76">
        <v>20</v>
      </c>
      <c r="O9" s="69">
        <v>43</v>
      </c>
      <c r="P9" s="69">
        <v>43</v>
      </c>
      <c r="Q9" s="69">
        <v>43</v>
      </c>
      <c r="R9" s="69">
        <v>38</v>
      </c>
      <c r="S9" s="69">
        <v>42</v>
      </c>
      <c r="T9" s="72"/>
      <c r="U9" s="69">
        <v>10</v>
      </c>
      <c r="V9" s="69">
        <v>40</v>
      </c>
      <c r="W9" s="69"/>
      <c r="X9" s="69"/>
      <c r="Y9" s="69">
        <v>93</v>
      </c>
      <c r="Z9" s="69">
        <v>30</v>
      </c>
      <c r="AA9" s="69">
        <v>40</v>
      </c>
      <c r="AB9" s="69"/>
      <c r="AC9" s="73">
        <v>50</v>
      </c>
      <c r="AD9" s="73"/>
      <c r="AE9" s="110">
        <f t="shared" si="0"/>
        <v>837</v>
      </c>
    </row>
    <row r="10" spans="1:31" x14ac:dyDescent="0.3">
      <c r="A10" s="68" t="s">
        <v>90</v>
      </c>
      <c r="B10" s="77"/>
      <c r="C10" s="77">
        <v>20</v>
      </c>
      <c r="D10" s="77">
        <v>20</v>
      </c>
      <c r="E10" s="69"/>
      <c r="F10" s="70">
        <v>23</v>
      </c>
      <c r="G10" s="69">
        <v>27</v>
      </c>
      <c r="H10" s="69">
        <v>30</v>
      </c>
      <c r="I10" s="69"/>
      <c r="J10" s="69"/>
      <c r="K10" s="69"/>
      <c r="L10" s="69"/>
      <c r="M10" s="69">
        <v>5</v>
      </c>
      <c r="N10" s="76"/>
      <c r="O10" s="69">
        <v>35</v>
      </c>
      <c r="P10" s="69">
        <v>35</v>
      </c>
      <c r="Q10" s="69">
        <v>35</v>
      </c>
      <c r="R10" s="69">
        <v>14</v>
      </c>
      <c r="S10" s="69">
        <v>16</v>
      </c>
      <c r="T10" s="72"/>
      <c r="U10" s="69">
        <v>10</v>
      </c>
      <c r="V10" s="69">
        <v>30</v>
      </c>
      <c r="W10" s="69">
        <v>40</v>
      </c>
      <c r="X10" s="69"/>
      <c r="Y10" s="69">
        <v>46</v>
      </c>
      <c r="Z10" s="69">
        <v>30</v>
      </c>
      <c r="AA10" s="69">
        <v>60</v>
      </c>
      <c r="AB10" s="69">
        <v>44</v>
      </c>
      <c r="AC10" s="73"/>
      <c r="AD10" s="73"/>
      <c r="AE10" s="110">
        <f t="shared" si="0"/>
        <v>520</v>
      </c>
    </row>
    <row r="11" spans="1:31" x14ac:dyDescent="0.3">
      <c r="A11" s="68" t="s">
        <v>91</v>
      </c>
      <c r="B11" s="69">
        <v>50</v>
      </c>
      <c r="C11" s="69">
        <v>15</v>
      </c>
      <c r="D11" s="69">
        <v>15</v>
      </c>
      <c r="E11" s="69">
        <v>30</v>
      </c>
      <c r="F11" s="70">
        <v>14</v>
      </c>
      <c r="G11" s="69">
        <v>16</v>
      </c>
      <c r="H11" s="69">
        <v>30</v>
      </c>
      <c r="I11" s="69"/>
      <c r="J11" s="69"/>
      <c r="K11" s="69"/>
      <c r="L11" s="69"/>
      <c r="M11" s="69">
        <v>5</v>
      </c>
      <c r="N11" s="76">
        <v>10</v>
      </c>
      <c r="O11" s="69">
        <v>18</v>
      </c>
      <c r="P11" s="69">
        <v>18</v>
      </c>
      <c r="Q11" s="69">
        <v>18</v>
      </c>
      <c r="R11" s="69">
        <v>19</v>
      </c>
      <c r="S11" s="69">
        <v>21</v>
      </c>
      <c r="T11" s="72"/>
      <c r="U11" s="69">
        <v>30</v>
      </c>
      <c r="V11" s="69"/>
      <c r="W11" s="69">
        <v>20</v>
      </c>
      <c r="X11" s="69"/>
      <c r="Y11" s="69">
        <v>35</v>
      </c>
      <c r="Z11" s="69">
        <v>20</v>
      </c>
      <c r="AA11" s="69">
        <v>15</v>
      </c>
      <c r="AB11" s="69">
        <v>45</v>
      </c>
      <c r="AC11" s="73"/>
      <c r="AD11" s="73">
        <v>10</v>
      </c>
      <c r="AE11" s="110">
        <f t="shared" si="0"/>
        <v>454</v>
      </c>
    </row>
    <row r="12" spans="1:31" x14ac:dyDescent="0.3">
      <c r="A12" s="68" t="s">
        <v>92</v>
      </c>
      <c r="B12" s="77"/>
      <c r="C12" s="77"/>
      <c r="D12" s="77"/>
      <c r="E12" s="69"/>
      <c r="F12" s="70"/>
      <c r="G12" s="69"/>
      <c r="H12" s="69"/>
      <c r="I12" s="69"/>
      <c r="J12" s="69"/>
      <c r="K12" s="69"/>
      <c r="L12" s="69"/>
      <c r="M12" s="69"/>
      <c r="N12" s="76"/>
      <c r="O12" s="69">
        <v>43</v>
      </c>
      <c r="P12" s="69">
        <v>43</v>
      </c>
      <c r="Q12" s="69">
        <v>43</v>
      </c>
      <c r="R12" s="69"/>
      <c r="S12" s="69"/>
      <c r="T12" s="72"/>
      <c r="U12" s="69"/>
      <c r="V12" s="69"/>
      <c r="W12" s="69"/>
      <c r="X12" s="69"/>
      <c r="Y12" s="69"/>
      <c r="Z12" s="69"/>
      <c r="AA12" s="69"/>
      <c r="AB12" s="69"/>
      <c r="AC12" s="73">
        <v>50</v>
      </c>
      <c r="AD12" s="73"/>
      <c r="AE12" s="110">
        <f t="shared" si="0"/>
        <v>179</v>
      </c>
    </row>
    <row r="13" spans="1:31" x14ac:dyDescent="0.3">
      <c r="A13" s="68" t="s">
        <v>93</v>
      </c>
      <c r="B13" s="77"/>
      <c r="C13" s="77"/>
      <c r="D13" s="77"/>
      <c r="E13" s="69"/>
      <c r="F13" s="70"/>
      <c r="G13" s="69"/>
      <c r="H13" s="69"/>
      <c r="I13" s="69"/>
      <c r="J13" s="69"/>
      <c r="K13" s="69"/>
      <c r="L13" s="69"/>
      <c r="M13" s="69"/>
      <c r="N13" s="76"/>
      <c r="O13" s="69">
        <v>43</v>
      </c>
      <c r="P13" s="69">
        <v>43</v>
      </c>
      <c r="Q13" s="69">
        <v>43</v>
      </c>
      <c r="R13" s="69"/>
      <c r="S13" s="69"/>
      <c r="T13" s="72"/>
      <c r="U13" s="69"/>
      <c r="V13" s="69"/>
      <c r="W13" s="69"/>
      <c r="X13" s="69"/>
      <c r="Y13" s="69"/>
      <c r="Z13" s="69"/>
      <c r="AA13" s="69"/>
      <c r="AB13" s="69"/>
      <c r="AC13" s="73"/>
      <c r="AD13" s="73"/>
      <c r="AE13" s="110">
        <f t="shared" si="0"/>
        <v>129</v>
      </c>
    </row>
    <row r="14" spans="1:31" x14ac:dyDescent="0.3">
      <c r="A14" s="68" t="s">
        <v>94</v>
      </c>
      <c r="B14" s="77"/>
      <c r="C14" s="77"/>
      <c r="D14" s="77"/>
      <c r="E14" s="69"/>
      <c r="F14" s="70"/>
      <c r="G14" s="69"/>
      <c r="H14" s="69"/>
      <c r="I14" s="69"/>
      <c r="J14" s="69"/>
      <c r="K14" s="69"/>
      <c r="L14" s="69"/>
      <c r="M14" s="69"/>
      <c r="N14" s="76"/>
      <c r="O14" s="69">
        <v>1000</v>
      </c>
      <c r="P14" s="69">
        <v>100</v>
      </c>
      <c r="Q14" s="69">
        <v>100</v>
      </c>
      <c r="R14" s="69"/>
      <c r="S14" s="69"/>
      <c r="T14" s="72"/>
      <c r="U14" s="69"/>
      <c r="V14" s="69"/>
      <c r="W14" s="69"/>
      <c r="X14" s="69"/>
      <c r="Y14" s="69"/>
      <c r="Z14" s="69"/>
      <c r="AA14" s="69"/>
      <c r="AB14" s="69"/>
      <c r="AC14" s="73"/>
      <c r="AD14" s="73"/>
      <c r="AE14" s="110">
        <f t="shared" si="0"/>
        <v>1200</v>
      </c>
    </row>
    <row r="15" spans="1:31" x14ac:dyDescent="0.3">
      <c r="A15" s="68" t="s">
        <v>95</v>
      </c>
      <c r="B15" s="69">
        <v>65</v>
      </c>
      <c r="C15" s="69">
        <v>10</v>
      </c>
      <c r="D15" s="69">
        <v>10</v>
      </c>
      <c r="E15" s="69"/>
      <c r="F15" s="70">
        <v>23</v>
      </c>
      <c r="G15" s="69">
        <v>27</v>
      </c>
      <c r="H15" s="69">
        <v>105</v>
      </c>
      <c r="I15" s="69"/>
      <c r="J15" s="69"/>
      <c r="K15" s="69">
        <v>10</v>
      </c>
      <c r="L15" s="69"/>
      <c r="M15" s="69">
        <v>20</v>
      </c>
      <c r="N15" s="76"/>
      <c r="O15" s="69"/>
      <c r="P15" s="69"/>
      <c r="Q15" s="69"/>
      <c r="R15" s="69">
        <v>62</v>
      </c>
      <c r="S15" s="69">
        <v>68</v>
      </c>
      <c r="T15" s="72">
        <v>60</v>
      </c>
      <c r="U15" s="69"/>
      <c r="V15" s="69">
        <v>100</v>
      </c>
      <c r="W15" s="69"/>
      <c r="X15" s="69"/>
      <c r="Y15" s="69"/>
      <c r="Z15" s="69">
        <v>20</v>
      </c>
      <c r="AA15" s="69"/>
      <c r="AB15" s="69"/>
      <c r="AC15" s="73">
        <v>50</v>
      </c>
      <c r="AD15" s="73"/>
      <c r="AE15" s="110">
        <f t="shared" si="0"/>
        <v>630</v>
      </c>
    </row>
    <row r="16" spans="1:31" x14ac:dyDescent="0.3">
      <c r="A16" s="68" t="s">
        <v>96</v>
      </c>
      <c r="B16" s="77"/>
      <c r="C16" s="77"/>
      <c r="D16" s="77"/>
      <c r="E16" s="69"/>
      <c r="F16" s="70">
        <v>23</v>
      </c>
      <c r="G16" s="69">
        <v>27</v>
      </c>
      <c r="H16" s="69">
        <v>65</v>
      </c>
      <c r="I16" s="69"/>
      <c r="J16" s="69"/>
      <c r="K16" s="69">
        <v>50</v>
      </c>
      <c r="L16" s="69">
        <v>50</v>
      </c>
      <c r="M16" s="69">
        <v>30</v>
      </c>
      <c r="N16" s="76"/>
      <c r="O16" s="69"/>
      <c r="P16" s="69">
        <v>34</v>
      </c>
      <c r="Q16" s="69">
        <v>34</v>
      </c>
      <c r="R16" s="69">
        <v>38</v>
      </c>
      <c r="S16" s="69">
        <v>42</v>
      </c>
      <c r="T16" s="72">
        <v>30</v>
      </c>
      <c r="U16" s="69"/>
      <c r="V16" s="69">
        <v>40</v>
      </c>
      <c r="W16" s="69">
        <v>60</v>
      </c>
      <c r="X16" s="69"/>
      <c r="Y16" s="69"/>
      <c r="Z16" s="69"/>
      <c r="AA16" s="69"/>
      <c r="AB16" s="69"/>
      <c r="AC16" s="73">
        <v>20</v>
      </c>
      <c r="AD16" s="73"/>
      <c r="AE16" s="110">
        <f t="shared" si="0"/>
        <v>543</v>
      </c>
    </row>
    <row r="17" spans="1:31" x14ac:dyDescent="0.3">
      <c r="A17" s="68" t="s">
        <v>97</v>
      </c>
      <c r="B17" s="78"/>
      <c r="C17" s="77"/>
      <c r="D17" s="77"/>
      <c r="E17" s="69"/>
      <c r="F17" s="70">
        <v>9</v>
      </c>
      <c r="G17" s="69">
        <v>11</v>
      </c>
      <c r="H17" s="69">
        <v>5</v>
      </c>
      <c r="I17" s="69"/>
      <c r="J17" s="69"/>
      <c r="K17" s="69"/>
      <c r="L17" s="69"/>
      <c r="M17" s="69">
        <v>4</v>
      </c>
      <c r="N17" s="76"/>
      <c r="O17" s="69"/>
      <c r="P17" s="69">
        <v>29</v>
      </c>
      <c r="Q17" s="69">
        <v>29</v>
      </c>
      <c r="R17" s="69"/>
      <c r="S17" s="69"/>
      <c r="T17" s="72"/>
      <c r="U17" s="69"/>
      <c r="V17" s="69">
        <v>15</v>
      </c>
      <c r="W17" s="69">
        <v>20</v>
      </c>
      <c r="X17" s="69"/>
      <c r="Y17" s="69"/>
      <c r="Z17" s="69"/>
      <c r="AA17" s="69"/>
      <c r="AB17" s="69"/>
      <c r="AC17" s="73"/>
      <c r="AD17" s="73"/>
      <c r="AE17" s="110">
        <f t="shared" si="0"/>
        <v>122</v>
      </c>
    </row>
    <row r="18" spans="1:31" x14ac:dyDescent="0.3">
      <c r="A18" s="68" t="s">
        <v>98</v>
      </c>
      <c r="B18" s="78"/>
      <c r="C18" s="77"/>
      <c r="D18" s="77"/>
      <c r="E18" s="69"/>
      <c r="F18" s="70"/>
      <c r="G18" s="69"/>
      <c r="H18" s="69"/>
      <c r="I18" s="69"/>
      <c r="J18" s="69"/>
      <c r="K18" s="69"/>
      <c r="L18" s="69"/>
      <c r="M18" s="69"/>
      <c r="N18" s="76"/>
      <c r="O18" s="69">
        <v>40</v>
      </c>
      <c r="P18" s="69">
        <v>40</v>
      </c>
      <c r="Q18" s="69">
        <v>40</v>
      </c>
      <c r="R18" s="69"/>
      <c r="S18" s="69"/>
      <c r="T18" s="72"/>
      <c r="U18" s="69"/>
      <c r="V18" s="69"/>
      <c r="W18" s="69"/>
      <c r="X18" s="69"/>
      <c r="Y18" s="69"/>
      <c r="Z18" s="69"/>
      <c r="AA18" s="69"/>
      <c r="AB18" s="69"/>
      <c r="AC18" s="73"/>
      <c r="AD18" s="73"/>
      <c r="AE18" s="110">
        <f t="shared" si="0"/>
        <v>120</v>
      </c>
    </row>
    <row r="19" spans="1:31" x14ac:dyDescent="0.3">
      <c r="A19" s="68" t="s">
        <v>99</v>
      </c>
      <c r="B19" s="78"/>
      <c r="C19" s="77"/>
      <c r="D19" s="77"/>
      <c r="E19" s="69"/>
      <c r="F19" s="70"/>
      <c r="G19" s="69"/>
      <c r="H19" s="69"/>
      <c r="I19" s="69"/>
      <c r="J19" s="69"/>
      <c r="K19" s="69"/>
      <c r="L19" s="69"/>
      <c r="M19" s="69"/>
      <c r="N19" s="76"/>
      <c r="O19" s="69">
        <v>60</v>
      </c>
      <c r="P19" s="69"/>
      <c r="Q19" s="69"/>
      <c r="R19" s="69"/>
      <c r="S19" s="69"/>
      <c r="T19" s="72"/>
      <c r="U19" s="69"/>
      <c r="V19" s="69"/>
      <c r="W19" s="69"/>
      <c r="X19" s="69"/>
      <c r="Y19" s="69"/>
      <c r="Z19" s="69"/>
      <c r="AA19" s="69"/>
      <c r="AB19" s="69"/>
      <c r="AC19" s="73"/>
      <c r="AD19" s="73"/>
      <c r="AE19" s="110">
        <f t="shared" si="0"/>
        <v>60</v>
      </c>
    </row>
    <row r="20" spans="1:31" x14ac:dyDescent="0.3">
      <c r="A20" s="68" t="s">
        <v>100</v>
      </c>
      <c r="B20" s="78"/>
      <c r="C20" s="77"/>
      <c r="D20" s="77"/>
      <c r="E20" s="69"/>
      <c r="F20" s="70"/>
      <c r="G20" s="69"/>
      <c r="H20" s="69"/>
      <c r="I20" s="69"/>
      <c r="J20" s="69"/>
      <c r="K20" s="69"/>
      <c r="L20" s="69"/>
      <c r="M20" s="69"/>
      <c r="N20" s="76"/>
      <c r="O20" s="69">
        <v>60</v>
      </c>
      <c r="P20" s="69"/>
      <c r="Q20" s="69"/>
      <c r="R20" s="69"/>
      <c r="S20" s="69"/>
      <c r="T20" s="72"/>
      <c r="U20" s="69"/>
      <c r="V20" s="69"/>
      <c r="W20" s="69"/>
      <c r="X20" s="69"/>
      <c r="Y20" s="69"/>
      <c r="Z20" s="69"/>
      <c r="AA20" s="69"/>
      <c r="AB20" s="69"/>
      <c r="AC20" s="73"/>
      <c r="AD20" s="73"/>
      <c r="AE20" s="110">
        <f t="shared" si="0"/>
        <v>60</v>
      </c>
    </row>
    <row r="21" spans="1:31" x14ac:dyDescent="0.3">
      <c r="A21" s="68" t="s">
        <v>101</v>
      </c>
      <c r="B21" s="78"/>
      <c r="C21" s="77"/>
      <c r="D21" s="77"/>
      <c r="E21" s="69"/>
      <c r="F21" s="70"/>
      <c r="G21" s="69"/>
      <c r="H21" s="69"/>
      <c r="I21" s="69"/>
      <c r="J21" s="69"/>
      <c r="K21" s="69"/>
      <c r="L21" s="69"/>
      <c r="M21" s="69"/>
      <c r="N21" s="76"/>
      <c r="O21" s="69">
        <v>60</v>
      </c>
      <c r="P21" s="69"/>
      <c r="Q21" s="69"/>
      <c r="R21" s="69"/>
      <c r="S21" s="69"/>
      <c r="T21" s="72"/>
      <c r="U21" s="69"/>
      <c r="V21" s="69"/>
      <c r="W21" s="69"/>
      <c r="X21" s="69"/>
      <c r="Y21" s="69"/>
      <c r="Z21" s="69"/>
      <c r="AA21" s="69"/>
      <c r="AB21" s="69"/>
      <c r="AC21" s="73"/>
      <c r="AD21" s="73"/>
      <c r="AE21" s="110">
        <f t="shared" si="0"/>
        <v>60</v>
      </c>
    </row>
    <row r="22" spans="1:31" x14ac:dyDescent="0.3">
      <c r="A22" s="68" t="s">
        <v>102</v>
      </c>
      <c r="B22" s="78"/>
      <c r="C22" s="77"/>
      <c r="D22" s="77"/>
      <c r="E22" s="69"/>
      <c r="F22" s="70"/>
      <c r="G22" s="69"/>
      <c r="H22" s="69"/>
      <c r="I22" s="69"/>
      <c r="J22" s="69"/>
      <c r="K22" s="69"/>
      <c r="L22" s="69"/>
      <c r="M22" s="69"/>
      <c r="N22" s="76"/>
      <c r="O22" s="69"/>
      <c r="P22" s="69"/>
      <c r="Q22" s="69">
        <v>50</v>
      </c>
      <c r="R22" s="69"/>
      <c r="S22" s="69"/>
      <c r="T22" s="72"/>
      <c r="U22" s="69"/>
      <c r="V22" s="69"/>
      <c r="W22" s="69"/>
      <c r="X22" s="69"/>
      <c r="Y22" s="69"/>
      <c r="Z22" s="69"/>
      <c r="AA22" s="69"/>
      <c r="AB22" s="69"/>
      <c r="AC22" s="73"/>
      <c r="AD22" s="73"/>
      <c r="AE22" s="110">
        <f t="shared" si="0"/>
        <v>50</v>
      </c>
    </row>
    <row r="23" spans="1:31" x14ac:dyDescent="0.3">
      <c r="A23" s="68" t="s">
        <v>103</v>
      </c>
      <c r="B23" s="78"/>
      <c r="C23" s="77"/>
      <c r="D23" s="77"/>
      <c r="E23" s="69"/>
      <c r="F23" s="70"/>
      <c r="G23" s="69"/>
      <c r="H23" s="69"/>
      <c r="I23" s="69"/>
      <c r="J23" s="69"/>
      <c r="K23" s="69"/>
      <c r="L23" s="69"/>
      <c r="M23" s="69"/>
      <c r="N23" s="76"/>
      <c r="O23" s="69"/>
      <c r="P23" s="69">
        <v>25</v>
      </c>
      <c r="Q23" s="69">
        <v>25</v>
      </c>
      <c r="R23" s="69"/>
      <c r="S23" s="69"/>
      <c r="T23" s="72"/>
      <c r="U23" s="69"/>
      <c r="V23" s="69"/>
      <c r="W23" s="69"/>
      <c r="X23" s="69"/>
      <c r="Y23" s="69"/>
      <c r="Z23" s="69"/>
      <c r="AA23" s="69"/>
      <c r="AB23" s="69"/>
      <c r="AC23" s="73"/>
      <c r="AD23" s="73"/>
      <c r="AE23" s="110">
        <f t="shared" ref="AE23:AE41" si="1">SUM(E23:AD23)</f>
        <v>50</v>
      </c>
    </row>
    <row r="24" spans="1:31" x14ac:dyDescent="0.3">
      <c r="A24" s="68" t="s">
        <v>104</v>
      </c>
      <c r="B24" s="78"/>
      <c r="C24" s="77"/>
      <c r="D24" s="77"/>
      <c r="E24" s="69"/>
      <c r="F24" s="70"/>
      <c r="G24" s="69"/>
      <c r="H24" s="69"/>
      <c r="I24" s="69"/>
      <c r="J24" s="69"/>
      <c r="K24" s="69"/>
      <c r="L24" s="69"/>
      <c r="M24" s="69"/>
      <c r="N24" s="76"/>
      <c r="O24" s="69"/>
      <c r="P24" s="69"/>
      <c r="Q24" s="69">
        <v>70</v>
      </c>
      <c r="R24" s="69"/>
      <c r="S24" s="69"/>
      <c r="T24" s="72"/>
      <c r="U24" s="69"/>
      <c r="V24" s="69"/>
      <c r="W24" s="69"/>
      <c r="X24" s="69"/>
      <c r="Y24" s="69"/>
      <c r="Z24" s="69"/>
      <c r="AA24" s="69"/>
      <c r="AB24" s="69"/>
      <c r="AC24" s="73"/>
      <c r="AD24" s="73"/>
      <c r="AE24" s="110">
        <f t="shared" si="1"/>
        <v>70</v>
      </c>
    </row>
    <row r="25" spans="1:31" x14ac:dyDescent="0.3">
      <c r="A25" s="68" t="s">
        <v>105</v>
      </c>
      <c r="B25" s="78"/>
      <c r="C25" s="77"/>
      <c r="D25" s="77"/>
      <c r="E25" s="69"/>
      <c r="F25" s="70"/>
      <c r="G25" s="69"/>
      <c r="H25" s="69"/>
      <c r="I25" s="69"/>
      <c r="J25" s="69"/>
      <c r="K25" s="69"/>
      <c r="L25" s="69"/>
      <c r="M25" s="69"/>
      <c r="N25" s="76"/>
      <c r="O25" s="69"/>
      <c r="P25" s="69"/>
      <c r="Q25" s="69">
        <v>70</v>
      </c>
      <c r="R25" s="69"/>
      <c r="S25" s="69"/>
      <c r="T25" s="72"/>
      <c r="U25" s="69"/>
      <c r="V25" s="69"/>
      <c r="W25" s="69"/>
      <c r="X25" s="69"/>
      <c r="Y25" s="69"/>
      <c r="Z25" s="69"/>
      <c r="AA25" s="69"/>
      <c r="AB25" s="69"/>
      <c r="AC25" s="73"/>
      <c r="AD25" s="73"/>
      <c r="AE25" s="110">
        <f t="shared" si="1"/>
        <v>70</v>
      </c>
    </row>
    <row r="26" spans="1:31" x14ac:dyDescent="0.3">
      <c r="A26" s="68" t="s">
        <v>106</v>
      </c>
      <c r="B26" s="78"/>
      <c r="C26" s="77"/>
      <c r="D26" s="77"/>
      <c r="E26" s="69"/>
      <c r="F26" s="70"/>
      <c r="G26" s="69"/>
      <c r="H26" s="69"/>
      <c r="I26" s="69"/>
      <c r="J26" s="69"/>
      <c r="K26" s="69"/>
      <c r="L26" s="69"/>
      <c r="M26" s="69"/>
      <c r="N26" s="76"/>
      <c r="O26" s="69"/>
      <c r="P26" s="69"/>
      <c r="Q26" s="69">
        <v>70</v>
      </c>
      <c r="R26" s="69"/>
      <c r="S26" s="69"/>
      <c r="T26" s="72"/>
      <c r="U26" s="69"/>
      <c r="V26" s="69"/>
      <c r="W26" s="69"/>
      <c r="X26" s="69"/>
      <c r="Y26" s="69"/>
      <c r="Z26" s="69"/>
      <c r="AA26" s="69"/>
      <c r="AB26" s="69"/>
      <c r="AC26" s="73"/>
      <c r="AD26" s="73"/>
      <c r="AE26" s="110">
        <f t="shared" si="1"/>
        <v>70</v>
      </c>
    </row>
    <row r="27" spans="1:31" x14ac:dyDescent="0.3">
      <c r="A27" s="68" t="s">
        <v>107</v>
      </c>
      <c r="B27" s="78"/>
      <c r="C27" s="77"/>
      <c r="D27" s="77"/>
      <c r="E27" s="69"/>
      <c r="F27" s="70"/>
      <c r="G27" s="69"/>
      <c r="H27" s="69"/>
      <c r="I27" s="69"/>
      <c r="J27" s="69"/>
      <c r="K27" s="69"/>
      <c r="L27" s="69"/>
      <c r="M27" s="69"/>
      <c r="N27" s="76"/>
      <c r="O27" s="69">
        <v>60</v>
      </c>
      <c r="P27" s="69"/>
      <c r="Q27" s="69"/>
      <c r="R27" s="69"/>
      <c r="S27" s="69"/>
      <c r="T27" s="72"/>
      <c r="U27" s="69"/>
      <c r="V27" s="69"/>
      <c r="W27" s="69"/>
      <c r="X27" s="69"/>
      <c r="Y27" s="69"/>
      <c r="Z27" s="69"/>
      <c r="AA27" s="69"/>
      <c r="AB27" s="69"/>
      <c r="AC27" s="73"/>
      <c r="AD27" s="73"/>
      <c r="AE27" s="110">
        <f t="shared" si="1"/>
        <v>60</v>
      </c>
    </row>
    <row r="28" spans="1:31" x14ac:dyDescent="0.3">
      <c r="A28" s="68" t="s">
        <v>108</v>
      </c>
      <c r="B28" s="78"/>
      <c r="C28" s="77"/>
      <c r="D28" s="77"/>
      <c r="E28" s="69"/>
      <c r="F28" s="70"/>
      <c r="G28" s="69"/>
      <c r="H28" s="69"/>
      <c r="I28" s="69"/>
      <c r="J28" s="69"/>
      <c r="K28" s="69"/>
      <c r="L28" s="69"/>
      <c r="M28" s="69"/>
      <c r="N28" s="76"/>
      <c r="O28" s="69">
        <v>100</v>
      </c>
      <c r="P28" s="69"/>
      <c r="Q28" s="69">
        <v>10</v>
      </c>
      <c r="R28" s="69"/>
      <c r="S28" s="69"/>
      <c r="T28" s="72"/>
      <c r="U28" s="69"/>
      <c r="V28" s="69"/>
      <c r="W28" s="69"/>
      <c r="X28" s="69"/>
      <c r="Y28" s="69"/>
      <c r="Z28" s="69"/>
      <c r="AA28" s="69"/>
      <c r="AB28" s="69"/>
      <c r="AC28" s="73"/>
      <c r="AD28" s="73"/>
      <c r="AE28" s="110">
        <f t="shared" si="1"/>
        <v>110</v>
      </c>
    </row>
    <row r="29" spans="1:31" x14ac:dyDescent="0.3">
      <c r="A29" s="68" t="s">
        <v>109</v>
      </c>
      <c r="B29" s="78"/>
      <c r="C29" s="77"/>
      <c r="D29" s="77"/>
      <c r="E29" s="69"/>
      <c r="F29" s="70"/>
      <c r="G29" s="69"/>
      <c r="H29" s="69"/>
      <c r="I29" s="69"/>
      <c r="J29" s="69"/>
      <c r="K29" s="69"/>
      <c r="L29" s="69"/>
      <c r="M29" s="69"/>
      <c r="N29" s="76"/>
      <c r="O29" s="69"/>
      <c r="P29" s="69">
        <v>35</v>
      </c>
      <c r="Q29" s="69">
        <v>35</v>
      </c>
      <c r="R29" s="69"/>
      <c r="S29" s="69"/>
      <c r="T29" s="72"/>
      <c r="U29" s="69"/>
      <c r="V29" s="69"/>
      <c r="W29" s="69"/>
      <c r="X29" s="69"/>
      <c r="Y29" s="69"/>
      <c r="Z29" s="69"/>
      <c r="AA29" s="69"/>
      <c r="AB29" s="69"/>
      <c r="AC29" s="73"/>
      <c r="AD29" s="73"/>
      <c r="AE29" s="110">
        <f t="shared" si="1"/>
        <v>70</v>
      </c>
    </row>
    <row r="30" spans="1:31" x14ac:dyDescent="0.3">
      <c r="A30" s="68" t="s">
        <v>110</v>
      </c>
      <c r="B30" s="78"/>
      <c r="C30" s="77"/>
      <c r="D30" s="77"/>
      <c r="E30" s="69"/>
      <c r="F30" s="70"/>
      <c r="G30" s="69"/>
      <c r="H30" s="69"/>
      <c r="I30" s="69"/>
      <c r="J30" s="69"/>
      <c r="K30" s="69"/>
      <c r="L30" s="69"/>
      <c r="M30" s="69"/>
      <c r="N30" s="76"/>
      <c r="O30" s="69"/>
      <c r="P30" s="69">
        <v>35</v>
      </c>
      <c r="Q30" s="69">
        <v>35</v>
      </c>
      <c r="R30" s="69"/>
      <c r="S30" s="69"/>
      <c r="T30" s="72"/>
      <c r="U30" s="69"/>
      <c r="V30" s="69"/>
      <c r="W30" s="69"/>
      <c r="X30" s="69"/>
      <c r="Y30" s="69"/>
      <c r="Z30" s="69"/>
      <c r="AA30" s="69"/>
      <c r="AB30" s="69"/>
      <c r="AC30" s="73"/>
      <c r="AD30" s="73"/>
      <c r="AE30" s="110">
        <f t="shared" si="1"/>
        <v>70</v>
      </c>
    </row>
    <row r="31" spans="1:31" x14ac:dyDescent="0.3">
      <c r="A31" s="68" t="s">
        <v>111</v>
      </c>
      <c r="B31" s="78"/>
      <c r="C31" s="77"/>
      <c r="D31" s="77"/>
      <c r="E31" s="69"/>
      <c r="F31" s="70"/>
      <c r="G31" s="69"/>
      <c r="H31" s="69"/>
      <c r="I31" s="69"/>
      <c r="J31" s="69"/>
      <c r="K31" s="69"/>
      <c r="L31" s="69"/>
      <c r="M31" s="69"/>
      <c r="N31" s="76"/>
      <c r="O31" s="69">
        <v>35</v>
      </c>
      <c r="P31" s="69"/>
      <c r="Q31" s="69">
        <v>35</v>
      </c>
      <c r="R31" s="69"/>
      <c r="S31" s="69"/>
      <c r="T31" s="72"/>
      <c r="U31" s="69"/>
      <c r="V31" s="69"/>
      <c r="W31" s="69"/>
      <c r="X31" s="69"/>
      <c r="Y31" s="69"/>
      <c r="Z31" s="69"/>
      <c r="AA31" s="69"/>
      <c r="AB31" s="69"/>
      <c r="AC31" s="73"/>
      <c r="AD31" s="73"/>
      <c r="AE31" s="110">
        <f t="shared" si="1"/>
        <v>70</v>
      </c>
    </row>
    <row r="32" spans="1:31" x14ac:dyDescent="0.3">
      <c r="A32" s="68" t="s">
        <v>112</v>
      </c>
      <c r="B32" s="78"/>
      <c r="C32" s="77"/>
      <c r="D32" s="77"/>
      <c r="E32" s="69"/>
      <c r="F32" s="70"/>
      <c r="G32" s="69"/>
      <c r="H32" s="69"/>
      <c r="I32" s="69"/>
      <c r="J32" s="69"/>
      <c r="K32" s="69"/>
      <c r="L32" s="69"/>
      <c r="M32" s="69"/>
      <c r="N32" s="76"/>
      <c r="O32" s="69">
        <v>52</v>
      </c>
      <c r="P32" s="69"/>
      <c r="Q32" s="69">
        <v>53</v>
      </c>
      <c r="R32" s="69"/>
      <c r="S32" s="69"/>
      <c r="T32" s="72"/>
      <c r="U32" s="69"/>
      <c r="V32" s="69"/>
      <c r="W32" s="69"/>
      <c r="X32" s="69"/>
      <c r="Y32" s="69"/>
      <c r="Z32" s="69"/>
      <c r="AA32" s="69"/>
      <c r="AB32" s="69"/>
      <c r="AC32" s="73"/>
      <c r="AD32" s="73"/>
      <c r="AE32" s="110">
        <f t="shared" si="1"/>
        <v>105</v>
      </c>
    </row>
    <row r="33" spans="1:31" x14ac:dyDescent="0.3">
      <c r="A33" s="68" t="s">
        <v>113</v>
      </c>
      <c r="B33" s="78"/>
      <c r="C33" s="77"/>
      <c r="D33" s="77"/>
      <c r="E33" s="69"/>
      <c r="F33" s="70"/>
      <c r="G33" s="69"/>
      <c r="H33" s="69"/>
      <c r="I33" s="69"/>
      <c r="J33" s="69"/>
      <c r="K33" s="69"/>
      <c r="L33" s="69"/>
      <c r="M33" s="69"/>
      <c r="N33" s="76"/>
      <c r="O33" s="69">
        <v>115</v>
      </c>
      <c r="P33" s="69"/>
      <c r="Q33" s="69">
        <v>115</v>
      </c>
      <c r="R33" s="69"/>
      <c r="S33" s="69"/>
      <c r="T33" s="72"/>
      <c r="U33" s="69"/>
      <c r="V33" s="69"/>
      <c r="W33" s="69"/>
      <c r="X33" s="69"/>
      <c r="Y33" s="69"/>
      <c r="Z33" s="69"/>
      <c r="AA33" s="69"/>
      <c r="AB33" s="69"/>
      <c r="AC33" s="73"/>
      <c r="AD33" s="73"/>
      <c r="AE33" s="110">
        <f t="shared" si="1"/>
        <v>230</v>
      </c>
    </row>
    <row r="34" spans="1:31" x14ac:dyDescent="0.3">
      <c r="A34" s="68" t="s">
        <v>114</v>
      </c>
      <c r="B34" s="78"/>
      <c r="C34" s="77"/>
      <c r="D34" s="77"/>
      <c r="E34" s="69"/>
      <c r="F34" s="70"/>
      <c r="G34" s="69"/>
      <c r="H34" s="69"/>
      <c r="I34" s="69"/>
      <c r="J34" s="69"/>
      <c r="K34" s="69"/>
      <c r="L34" s="69"/>
      <c r="M34" s="69"/>
      <c r="N34" s="76"/>
      <c r="O34" s="69">
        <v>30</v>
      </c>
      <c r="P34" s="69"/>
      <c r="Q34" s="69"/>
      <c r="R34" s="69"/>
      <c r="S34" s="69"/>
      <c r="T34" s="72"/>
      <c r="U34" s="69"/>
      <c r="V34" s="69"/>
      <c r="W34" s="69"/>
      <c r="X34" s="69"/>
      <c r="Y34" s="69"/>
      <c r="Z34" s="69"/>
      <c r="AA34" s="69"/>
      <c r="AB34" s="69"/>
      <c r="AC34" s="73"/>
      <c r="AD34" s="73"/>
      <c r="AE34" s="110">
        <f t="shared" si="1"/>
        <v>30</v>
      </c>
    </row>
    <row r="35" spans="1:31" x14ac:dyDescent="0.3">
      <c r="A35" s="68" t="s">
        <v>115</v>
      </c>
      <c r="B35" s="78"/>
      <c r="C35" s="77"/>
      <c r="D35" s="77"/>
      <c r="E35" s="69"/>
      <c r="F35" s="70"/>
      <c r="G35" s="69"/>
      <c r="H35" s="69"/>
      <c r="I35" s="69"/>
      <c r="J35" s="69"/>
      <c r="K35" s="69"/>
      <c r="L35" s="69"/>
      <c r="M35" s="69"/>
      <c r="N35" s="76"/>
      <c r="O35" s="69"/>
      <c r="P35" s="69"/>
      <c r="Q35" s="69">
        <v>40</v>
      </c>
      <c r="R35" s="69"/>
      <c r="S35" s="69"/>
      <c r="T35" s="72"/>
      <c r="U35" s="69"/>
      <c r="V35" s="69"/>
      <c r="W35" s="69"/>
      <c r="X35" s="69"/>
      <c r="Y35" s="69"/>
      <c r="Z35" s="69"/>
      <c r="AA35" s="69"/>
      <c r="AB35" s="69"/>
      <c r="AC35" s="73"/>
      <c r="AD35" s="73"/>
      <c r="AE35" s="110">
        <f t="shared" si="1"/>
        <v>40</v>
      </c>
    </row>
    <row r="36" spans="1:31" x14ac:dyDescent="0.3">
      <c r="A36" s="68" t="s">
        <v>116</v>
      </c>
      <c r="B36" s="78"/>
      <c r="C36" s="77"/>
      <c r="D36" s="77"/>
      <c r="E36" s="69"/>
      <c r="F36" s="70"/>
      <c r="G36" s="69"/>
      <c r="H36" s="69"/>
      <c r="I36" s="69"/>
      <c r="J36" s="69"/>
      <c r="K36" s="69"/>
      <c r="L36" s="69"/>
      <c r="M36" s="69"/>
      <c r="N36" s="76"/>
      <c r="O36" s="69">
        <v>50</v>
      </c>
      <c r="P36" s="69"/>
      <c r="Q36" s="69">
        <v>20</v>
      </c>
      <c r="R36" s="69"/>
      <c r="S36" s="69"/>
      <c r="T36" s="72"/>
      <c r="U36" s="69"/>
      <c r="V36" s="69"/>
      <c r="W36" s="69"/>
      <c r="X36" s="69"/>
      <c r="Y36" s="69"/>
      <c r="Z36" s="69"/>
      <c r="AA36" s="69"/>
      <c r="AB36" s="69"/>
      <c r="AC36" s="73"/>
      <c r="AD36" s="73"/>
      <c r="AE36" s="110">
        <f t="shared" si="1"/>
        <v>70</v>
      </c>
    </row>
    <row r="37" spans="1:31" x14ac:dyDescent="0.3">
      <c r="A37" s="68" t="s">
        <v>117</v>
      </c>
      <c r="B37" s="78"/>
      <c r="C37" s="77"/>
      <c r="D37" s="77"/>
      <c r="E37" s="69"/>
      <c r="F37" s="70"/>
      <c r="G37" s="69"/>
      <c r="H37" s="69"/>
      <c r="I37" s="69"/>
      <c r="J37" s="69"/>
      <c r="K37" s="69"/>
      <c r="L37" s="69"/>
      <c r="M37" s="69"/>
      <c r="N37" s="76"/>
      <c r="O37" s="69">
        <v>50</v>
      </c>
      <c r="P37" s="69"/>
      <c r="Q37" s="69">
        <v>20</v>
      </c>
      <c r="R37" s="69"/>
      <c r="S37" s="69"/>
      <c r="T37" s="72"/>
      <c r="U37" s="69"/>
      <c r="V37" s="69"/>
      <c r="W37" s="69"/>
      <c r="X37" s="69"/>
      <c r="Y37" s="69"/>
      <c r="Z37" s="69"/>
      <c r="AA37" s="69"/>
      <c r="AB37" s="69"/>
      <c r="AC37" s="73"/>
      <c r="AD37" s="73"/>
      <c r="AE37" s="110">
        <f t="shared" si="1"/>
        <v>70</v>
      </c>
    </row>
    <row r="38" spans="1:31" x14ac:dyDescent="0.3">
      <c r="A38" s="68" t="s">
        <v>118</v>
      </c>
      <c r="B38" s="78"/>
      <c r="C38" s="77"/>
      <c r="D38" s="77"/>
      <c r="E38" s="69"/>
      <c r="F38" s="70">
        <v>41</v>
      </c>
      <c r="G38" s="69">
        <v>49</v>
      </c>
      <c r="H38" s="69">
        <v>80</v>
      </c>
      <c r="I38" s="69"/>
      <c r="J38" s="69">
        <v>10</v>
      </c>
      <c r="K38" s="69">
        <v>30</v>
      </c>
      <c r="L38" s="69">
        <v>30</v>
      </c>
      <c r="M38" s="69">
        <v>20</v>
      </c>
      <c r="N38" s="76">
        <v>6</v>
      </c>
      <c r="O38" s="69">
        <v>20</v>
      </c>
      <c r="P38" s="69">
        <v>20</v>
      </c>
      <c r="Q38" s="69">
        <v>20</v>
      </c>
      <c r="R38" s="69">
        <v>38</v>
      </c>
      <c r="S38" s="69">
        <v>42</v>
      </c>
      <c r="T38" s="72">
        <v>40</v>
      </c>
      <c r="U38" s="69">
        <v>30</v>
      </c>
      <c r="V38" s="69">
        <v>40</v>
      </c>
      <c r="W38" s="69">
        <v>35</v>
      </c>
      <c r="X38" s="69">
        <v>10</v>
      </c>
      <c r="Y38" s="69">
        <v>19</v>
      </c>
      <c r="Z38" s="69">
        <v>16</v>
      </c>
      <c r="AA38" s="69">
        <v>10</v>
      </c>
      <c r="AB38" s="69">
        <v>30</v>
      </c>
      <c r="AC38" s="73">
        <v>20</v>
      </c>
      <c r="AD38" s="73">
        <v>25</v>
      </c>
      <c r="AE38" s="110">
        <f t="shared" si="1"/>
        <v>681</v>
      </c>
    </row>
    <row r="39" spans="1:31" x14ac:dyDescent="0.3">
      <c r="A39" s="68" t="s">
        <v>119</v>
      </c>
      <c r="B39" s="78"/>
      <c r="C39" s="77"/>
      <c r="D39" s="77"/>
      <c r="E39" s="69"/>
      <c r="F39" s="70"/>
      <c r="G39" s="69"/>
      <c r="H39" s="69"/>
      <c r="I39" s="69"/>
      <c r="J39" s="69"/>
      <c r="K39" s="69"/>
      <c r="L39" s="69"/>
      <c r="M39" s="69">
        <v>5</v>
      </c>
      <c r="N39" s="71"/>
      <c r="O39" s="69">
        <v>40</v>
      </c>
      <c r="P39" s="69">
        <v>10</v>
      </c>
      <c r="Q39" s="69">
        <v>10</v>
      </c>
      <c r="R39" s="69"/>
      <c r="S39" s="69"/>
      <c r="T39" s="72"/>
      <c r="U39" s="69"/>
      <c r="V39" s="69"/>
      <c r="W39" s="69"/>
      <c r="X39" s="69"/>
      <c r="Y39" s="69"/>
      <c r="Z39" s="69"/>
      <c r="AA39" s="69"/>
      <c r="AB39" s="69"/>
      <c r="AC39" s="73"/>
      <c r="AD39" s="73"/>
      <c r="AE39" s="110">
        <f t="shared" si="1"/>
        <v>65</v>
      </c>
    </row>
    <row r="40" spans="1:31" x14ac:dyDescent="0.3">
      <c r="A40" s="68" t="s">
        <v>120</v>
      </c>
      <c r="B40" s="78"/>
      <c r="C40" s="77"/>
      <c r="D40" s="77"/>
      <c r="E40" s="69"/>
      <c r="F40" s="70"/>
      <c r="G40" s="69"/>
      <c r="H40" s="69"/>
      <c r="I40" s="69"/>
      <c r="J40" s="69"/>
      <c r="K40" s="69"/>
      <c r="L40" s="69"/>
      <c r="M40" s="69"/>
      <c r="N40" s="72"/>
      <c r="O40" s="69"/>
      <c r="P40" s="69"/>
      <c r="Q40" s="69"/>
      <c r="R40" s="69"/>
      <c r="S40" s="69"/>
      <c r="T40" s="72"/>
      <c r="U40" s="69"/>
      <c r="V40" s="69"/>
      <c r="W40" s="69"/>
      <c r="X40" s="69"/>
      <c r="Y40" s="69"/>
      <c r="Z40" s="69"/>
      <c r="AA40" s="69"/>
      <c r="AB40" s="69"/>
      <c r="AC40" s="73"/>
      <c r="AD40" s="73"/>
      <c r="AE40" s="110">
        <f t="shared" si="1"/>
        <v>0</v>
      </c>
    </row>
    <row r="41" spans="1:31" ht="15" thickBot="1" x14ac:dyDescent="0.35">
      <c r="A41" s="79" t="s">
        <v>121</v>
      </c>
      <c r="B41" s="80"/>
      <c r="C41" s="81"/>
      <c r="D41" s="81"/>
      <c r="E41" s="82"/>
      <c r="F41" s="83">
        <v>9</v>
      </c>
      <c r="G41" s="82">
        <v>11</v>
      </c>
      <c r="H41" s="82"/>
      <c r="I41" s="82"/>
      <c r="J41" s="82"/>
      <c r="K41" s="82"/>
      <c r="L41" s="82"/>
      <c r="M41" s="82"/>
      <c r="N41" s="84">
        <v>15</v>
      </c>
      <c r="O41" s="82"/>
      <c r="P41" s="82"/>
      <c r="Q41" s="82"/>
      <c r="R41" s="82"/>
      <c r="S41" s="82"/>
      <c r="T41" s="84"/>
      <c r="U41" s="82"/>
      <c r="V41" s="82"/>
      <c r="W41" s="82"/>
      <c r="X41" s="82"/>
      <c r="Y41" s="82"/>
      <c r="Z41" s="82"/>
      <c r="AA41" s="82"/>
      <c r="AB41" s="82"/>
      <c r="AC41" s="85"/>
      <c r="AD41" s="85"/>
      <c r="AE41" s="111">
        <f t="shared" si="1"/>
        <v>35</v>
      </c>
    </row>
    <row r="42" spans="1:31" ht="15" thickBot="1" x14ac:dyDescent="0.35">
      <c r="A42" s="169" t="s">
        <v>122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1"/>
    </row>
    <row r="43" spans="1:31" x14ac:dyDescent="0.3">
      <c r="A43" s="86" t="s">
        <v>123</v>
      </c>
      <c r="B43" s="87"/>
      <c r="C43" s="87"/>
      <c r="D43" s="87"/>
      <c r="E43" s="88"/>
      <c r="F43" s="88"/>
      <c r="G43" s="88"/>
      <c r="H43" s="88"/>
      <c r="I43" s="88">
        <v>180</v>
      </c>
      <c r="J43" s="88"/>
      <c r="K43" s="88"/>
      <c r="L43" s="88"/>
      <c r="M43" s="88">
        <v>60</v>
      </c>
      <c r="N43" s="89">
        <v>50</v>
      </c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>
        <v>16</v>
      </c>
      <c r="AA43" s="88"/>
      <c r="AB43" s="88"/>
      <c r="AC43" s="90"/>
      <c r="AD43" s="90"/>
      <c r="AE43" s="112">
        <f>SUM(E43:AD43)</f>
        <v>306</v>
      </c>
    </row>
    <row r="44" spans="1:31" x14ac:dyDescent="0.3">
      <c r="A44" s="68" t="s">
        <v>124</v>
      </c>
      <c r="B44" s="78"/>
      <c r="C44" s="78"/>
      <c r="D44" s="78"/>
      <c r="E44" s="69"/>
      <c r="F44" s="69"/>
      <c r="G44" s="69"/>
      <c r="H44" s="69"/>
      <c r="I44" s="69">
        <v>260</v>
      </c>
      <c r="J44" s="69"/>
      <c r="K44" s="69"/>
      <c r="L44" s="69"/>
      <c r="M44" s="69">
        <v>20</v>
      </c>
      <c r="N44" s="76">
        <v>16</v>
      </c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73"/>
      <c r="AD44" s="73"/>
      <c r="AE44" s="110">
        <f>SUM(E44:AD44)</f>
        <v>296</v>
      </c>
    </row>
    <row r="45" spans="1:31" x14ac:dyDescent="0.3">
      <c r="A45" s="68" t="s">
        <v>125</v>
      </c>
      <c r="B45" s="70"/>
      <c r="C45" s="70">
        <v>110</v>
      </c>
      <c r="D45" s="70"/>
      <c r="E45" s="70"/>
      <c r="F45" s="70"/>
      <c r="G45" s="70"/>
      <c r="H45" s="70"/>
      <c r="I45" s="70">
        <v>694</v>
      </c>
      <c r="J45" s="70">
        <v>140</v>
      </c>
      <c r="K45" s="70">
        <v>50</v>
      </c>
      <c r="L45" s="70">
        <v>60</v>
      </c>
      <c r="M45" s="70">
        <v>60</v>
      </c>
      <c r="N45" s="71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>
        <v>8</v>
      </c>
      <c r="AA45" s="70">
        <v>6</v>
      </c>
      <c r="AB45" s="69"/>
      <c r="AC45" s="73"/>
      <c r="AD45" s="73"/>
      <c r="AE45" s="110">
        <f>SUM(B45:AD45)</f>
        <v>1128</v>
      </c>
    </row>
    <row r="46" spans="1:31" x14ac:dyDescent="0.3">
      <c r="A46" s="68" t="s">
        <v>126</v>
      </c>
      <c r="B46" s="70"/>
      <c r="C46" s="70">
        <v>110</v>
      </c>
      <c r="D46" s="70"/>
      <c r="E46" s="70"/>
      <c r="F46" s="70"/>
      <c r="G46" s="70"/>
      <c r="H46" s="70"/>
      <c r="I46" s="70">
        <v>694</v>
      </c>
      <c r="J46" s="70">
        <v>140</v>
      </c>
      <c r="K46" s="70">
        <v>50</v>
      </c>
      <c r="L46" s="70">
        <v>60</v>
      </c>
      <c r="M46" s="70">
        <v>60</v>
      </c>
      <c r="N46" s="71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>
        <v>6</v>
      </c>
      <c r="AB46" s="69"/>
      <c r="AC46" s="73"/>
      <c r="AD46" s="73"/>
      <c r="AE46" s="110">
        <f>SUM(B46:AD46)</f>
        <v>1120</v>
      </c>
    </row>
    <row r="47" spans="1:31" x14ac:dyDescent="0.3">
      <c r="A47" s="68" t="s">
        <v>127</v>
      </c>
      <c r="B47" s="78"/>
      <c r="C47" s="78"/>
      <c r="D47" s="78"/>
      <c r="E47" s="69"/>
      <c r="F47" s="69"/>
      <c r="G47" s="69"/>
      <c r="H47" s="69"/>
      <c r="I47" s="69">
        <v>150</v>
      </c>
      <c r="J47" s="69"/>
      <c r="K47" s="69"/>
      <c r="L47" s="69"/>
      <c r="M47" s="69">
        <v>20</v>
      </c>
      <c r="N47" s="76">
        <v>15</v>
      </c>
      <c r="O47" s="69">
        <v>15</v>
      </c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>
        <v>40</v>
      </c>
      <c r="AA47" s="69">
        <v>40</v>
      </c>
      <c r="AB47" s="69"/>
      <c r="AC47" s="73"/>
      <c r="AD47" s="73"/>
      <c r="AE47" s="110">
        <f t="shared" ref="AE47:AE52" si="2">SUM(E47:AD47)</f>
        <v>280</v>
      </c>
    </row>
    <row r="48" spans="1:31" x14ac:dyDescent="0.3">
      <c r="A48" s="68" t="s">
        <v>128</v>
      </c>
      <c r="B48" s="78"/>
      <c r="C48" s="78"/>
      <c r="D48" s="78"/>
      <c r="E48" s="69"/>
      <c r="F48" s="69"/>
      <c r="G48" s="69"/>
      <c r="H48" s="69"/>
      <c r="I48" s="69"/>
      <c r="J48" s="69"/>
      <c r="K48" s="69"/>
      <c r="L48" s="69"/>
      <c r="M48" s="69"/>
      <c r="N48" s="71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73"/>
      <c r="AD48" s="73"/>
      <c r="AE48" s="110">
        <f t="shared" si="2"/>
        <v>0</v>
      </c>
    </row>
    <row r="49" spans="1:31" x14ac:dyDescent="0.3">
      <c r="A49" s="68" t="s">
        <v>129</v>
      </c>
      <c r="B49" s="78"/>
      <c r="C49" s="78"/>
      <c r="D49" s="78"/>
      <c r="E49" s="69"/>
      <c r="F49" s="69"/>
      <c r="G49" s="69"/>
      <c r="H49" s="69"/>
      <c r="I49" s="69"/>
      <c r="J49" s="69"/>
      <c r="K49" s="69"/>
      <c r="L49" s="69"/>
      <c r="M49" s="69"/>
      <c r="N49" s="76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>
        <v>40</v>
      </c>
      <c r="AB49" s="69"/>
      <c r="AC49" s="73"/>
      <c r="AD49" s="73"/>
      <c r="AE49" s="110">
        <f t="shared" si="2"/>
        <v>40</v>
      </c>
    </row>
    <row r="50" spans="1:31" x14ac:dyDescent="0.3">
      <c r="A50" s="68" t="s">
        <v>130</v>
      </c>
      <c r="B50" s="78"/>
      <c r="C50" s="78"/>
      <c r="D50" s="78"/>
      <c r="E50" s="69"/>
      <c r="F50" s="69"/>
      <c r="G50" s="69"/>
      <c r="H50" s="69"/>
      <c r="I50" s="69"/>
      <c r="J50" s="69"/>
      <c r="K50" s="69"/>
      <c r="L50" s="69"/>
      <c r="M50" s="69"/>
      <c r="N50" s="76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>
        <v>40</v>
      </c>
      <c r="AB50" s="69"/>
      <c r="AC50" s="73"/>
      <c r="AD50" s="73"/>
      <c r="AE50" s="110">
        <f t="shared" si="2"/>
        <v>40</v>
      </c>
    </row>
    <row r="51" spans="1:31" x14ac:dyDescent="0.3">
      <c r="A51" s="68" t="s">
        <v>131</v>
      </c>
      <c r="B51" s="78"/>
      <c r="C51" s="78"/>
      <c r="D51" s="78"/>
      <c r="E51" s="69"/>
      <c r="F51" s="69"/>
      <c r="G51" s="69"/>
      <c r="H51" s="69"/>
      <c r="I51" s="69"/>
      <c r="J51" s="69"/>
      <c r="K51" s="69"/>
      <c r="L51" s="69"/>
      <c r="M51" s="69">
        <v>80</v>
      </c>
      <c r="N51" s="71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73"/>
      <c r="AD51" s="73"/>
      <c r="AE51" s="110">
        <f t="shared" si="2"/>
        <v>80</v>
      </c>
    </row>
    <row r="52" spans="1:31" ht="15" thickBot="1" x14ac:dyDescent="0.35">
      <c r="A52" s="91" t="s">
        <v>132</v>
      </c>
      <c r="B52" s="92"/>
      <c r="C52" s="92"/>
      <c r="D52" s="92"/>
      <c r="E52" s="93"/>
      <c r="F52" s="93"/>
      <c r="G52" s="93"/>
      <c r="H52" s="93"/>
      <c r="I52" s="93">
        <v>360</v>
      </c>
      <c r="J52" s="93"/>
      <c r="K52" s="93"/>
      <c r="L52" s="93"/>
      <c r="M52" s="93">
        <v>20</v>
      </c>
      <c r="N52" s="94">
        <v>24</v>
      </c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5"/>
      <c r="AD52" s="95"/>
      <c r="AE52" s="113">
        <f t="shared" si="2"/>
        <v>404</v>
      </c>
    </row>
    <row r="54" spans="1:31" x14ac:dyDescent="0.3">
      <c r="A54" s="114" t="s">
        <v>203</v>
      </c>
    </row>
  </sheetData>
  <mergeCells count="6">
    <mergeCell ref="A42:AE42"/>
    <mergeCell ref="A1:AE1"/>
    <mergeCell ref="F2:G2"/>
    <mergeCell ref="O2:Q2"/>
    <mergeCell ref="R2:S2"/>
    <mergeCell ref="A3:AE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92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1"/>
  <sheetViews>
    <sheetView workbookViewId="0">
      <selection sqref="A1:B1"/>
    </sheetView>
  </sheetViews>
  <sheetFormatPr defaultRowHeight="14.4" x14ac:dyDescent="0.3"/>
  <cols>
    <col min="1" max="1" width="50.44140625" customWidth="1"/>
    <col min="2" max="2" width="23.44140625" style="37" customWidth="1"/>
  </cols>
  <sheetData>
    <row r="1" spans="1:3" ht="18.600000000000001" thickBot="1" x14ac:dyDescent="0.4">
      <c r="A1" s="181" t="s">
        <v>134</v>
      </c>
      <c r="B1" s="182"/>
    </row>
    <row r="2" spans="1:3" ht="15" thickBot="1" x14ac:dyDescent="0.35"/>
    <row r="3" spans="1:3" ht="15" thickBot="1" x14ac:dyDescent="0.35">
      <c r="A3" s="105" t="s">
        <v>135</v>
      </c>
      <c r="B3" s="96" t="s">
        <v>195</v>
      </c>
      <c r="C3" s="36"/>
    </row>
    <row r="4" spans="1:3" ht="15.6" thickTop="1" thickBot="1" x14ac:dyDescent="0.35">
      <c r="A4" s="97" t="s">
        <v>136</v>
      </c>
      <c r="B4" s="98" t="s">
        <v>137</v>
      </c>
      <c r="C4" s="36"/>
    </row>
    <row r="5" spans="1:3" ht="15" thickBot="1" x14ac:dyDescent="0.35">
      <c r="A5" s="97" t="s">
        <v>138</v>
      </c>
      <c r="B5" s="98" t="s">
        <v>137</v>
      </c>
      <c r="C5" s="36"/>
    </row>
    <row r="6" spans="1:3" ht="15" thickBot="1" x14ac:dyDescent="0.35">
      <c r="A6" s="97" t="s">
        <v>139</v>
      </c>
      <c r="B6" s="98" t="s">
        <v>137</v>
      </c>
      <c r="C6" s="36"/>
    </row>
    <row r="7" spans="1:3" ht="15" thickBot="1" x14ac:dyDescent="0.35">
      <c r="A7" s="97" t="s">
        <v>140</v>
      </c>
      <c r="B7" s="98" t="s">
        <v>137</v>
      </c>
      <c r="C7" s="36"/>
    </row>
    <row r="8" spans="1:3" ht="15" thickBot="1" x14ac:dyDescent="0.35">
      <c r="A8" s="97" t="s">
        <v>141</v>
      </c>
      <c r="B8" s="98" t="s">
        <v>137</v>
      </c>
      <c r="C8" s="36"/>
    </row>
    <row r="9" spans="1:3" ht="15" thickBot="1" x14ac:dyDescent="0.35">
      <c r="A9" s="97" t="s">
        <v>142</v>
      </c>
      <c r="B9" s="98"/>
      <c r="C9" s="36"/>
    </row>
    <row r="10" spans="1:3" ht="15" thickBot="1" x14ac:dyDescent="0.35">
      <c r="A10" s="97" t="s">
        <v>143</v>
      </c>
      <c r="B10" s="98" t="s">
        <v>144</v>
      </c>
      <c r="C10" s="36"/>
    </row>
    <row r="11" spans="1:3" ht="15" thickBot="1" x14ac:dyDescent="0.35">
      <c r="A11" s="97" t="s">
        <v>145</v>
      </c>
      <c r="B11" s="98"/>
      <c r="C11" s="36"/>
    </row>
    <row r="12" spans="1:3" ht="15" thickBot="1" x14ac:dyDescent="0.35">
      <c r="A12" s="97" t="s">
        <v>92</v>
      </c>
      <c r="B12" s="98" t="s">
        <v>144</v>
      </c>
      <c r="C12" s="36"/>
    </row>
    <row r="13" spans="1:3" ht="15" thickBot="1" x14ac:dyDescent="0.35">
      <c r="A13" s="97" t="s">
        <v>146</v>
      </c>
      <c r="B13" s="98" t="s">
        <v>147</v>
      </c>
      <c r="C13" s="36"/>
    </row>
    <row r="14" spans="1:3" ht="15" thickBot="1" x14ac:dyDescent="0.35">
      <c r="A14" s="97" t="s">
        <v>148</v>
      </c>
      <c r="B14" s="98" t="s">
        <v>149</v>
      </c>
      <c r="C14" s="36"/>
    </row>
    <row r="15" spans="1:3" ht="15" thickBot="1" x14ac:dyDescent="0.35">
      <c r="A15" s="97" t="s">
        <v>150</v>
      </c>
      <c r="B15" s="98" t="s">
        <v>137</v>
      </c>
      <c r="C15" s="36"/>
    </row>
    <row r="16" spans="1:3" ht="15" thickBot="1" x14ac:dyDescent="0.35">
      <c r="A16" s="97" t="s">
        <v>151</v>
      </c>
      <c r="B16" s="98" t="s">
        <v>137</v>
      </c>
      <c r="C16" s="36"/>
    </row>
    <row r="17" spans="1:3" ht="15" thickBot="1" x14ac:dyDescent="0.35">
      <c r="A17" s="97" t="s">
        <v>152</v>
      </c>
      <c r="B17" s="98" t="s">
        <v>137</v>
      </c>
      <c r="C17" s="36"/>
    </row>
    <row r="18" spans="1:3" ht="15" thickBot="1" x14ac:dyDescent="0.35">
      <c r="A18" s="97" t="s">
        <v>153</v>
      </c>
      <c r="B18" s="98" t="s">
        <v>137</v>
      </c>
      <c r="C18" s="36"/>
    </row>
    <row r="19" spans="1:3" ht="15" thickBot="1" x14ac:dyDescent="0.35">
      <c r="A19" s="97" t="s">
        <v>97</v>
      </c>
      <c r="B19" s="98" t="s">
        <v>154</v>
      </c>
      <c r="C19" s="36"/>
    </row>
    <row r="20" spans="1:3" ht="15" thickBot="1" x14ac:dyDescent="0.35">
      <c r="A20" s="97" t="s">
        <v>155</v>
      </c>
      <c r="B20" s="98" t="s">
        <v>137</v>
      </c>
      <c r="C20" s="36"/>
    </row>
    <row r="21" spans="1:3" ht="15" thickBot="1" x14ac:dyDescent="0.35">
      <c r="A21" s="97" t="s">
        <v>156</v>
      </c>
      <c r="B21" s="98" t="s">
        <v>157</v>
      </c>
      <c r="C21" s="36"/>
    </row>
    <row r="22" spans="1:3" ht="15" thickBot="1" x14ac:dyDescent="0.35">
      <c r="A22" s="97" t="s">
        <v>158</v>
      </c>
      <c r="B22" s="98" t="s">
        <v>137</v>
      </c>
      <c r="C22" s="36"/>
    </row>
    <row r="23" spans="1:3" ht="15" thickBot="1" x14ac:dyDescent="0.35">
      <c r="A23" s="97" t="s">
        <v>159</v>
      </c>
      <c r="B23" s="98" t="s">
        <v>137</v>
      </c>
      <c r="C23" s="36"/>
    </row>
    <row r="24" spans="1:3" ht="15" thickBot="1" x14ac:dyDescent="0.35">
      <c r="A24" s="97" t="s">
        <v>160</v>
      </c>
      <c r="B24" s="98" t="s">
        <v>137</v>
      </c>
      <c r="C24" s="36"/>
    </row>
    <row r="25" spans="1:3" ht="15" thickBot="1" x14ac:dyDescent="0.35">
      <c r="A25" s="97" t="s">
        <v>161</v>
      </c>
      <c r="B25" s="98" t="s">
        <v>137</v>
      </c>
      <c r="C25" s="36"/>
    </row>
    <row r="26" spans="1:3" ht="15" thickBot="1" x14ac:dyDescent="0.35">
      <c r="A26" s="97" t="s">
        <v>104</v>
      </c>
      <c r="B26" s="98" t="s">
        <v>144</v>
      </c>
      <c r="C26" s="36"/>
    </row>
    <row r="27" spans="1:3" ht="15" thickBot="1" x14ac:dyDescent="0.35">
      <c r="A27" s="97" t="s">
        <v>162</v>
      </c>
      <c r="B27" s="98" t="s">
        <v>137</v>
      </c>
      <c r="C27" s="36"/>
    </row>
    <row r="28" spans="1:3" ht="15" thickBot="1" x14ac:dyDescent="0.35">
      <c r="A28" s="97" t="s">
        <v>163</v>
      </c>
      <c r="B28" s="98" t="s">
        <v>137</v>
      </c>
      <c r="C28" s="36"/>
    </row>
    <row r="29" spans="1:3" ht="15" thickBot="1" x14ac:dyDescent="0.35">
      <c r="A29" s="97" t="s">
        <v>107</v>
      </c>
      <c r="B29" s="98"/>
      <c r="C29" s="36"/>
    </row>
    <row r="30" spans="1:3" ht="15" thickBot="1" x14ac:dyDescent="0.35">
      <c r="A30" s="97" t="s">
        <v>108</v>
      </c>
      <c r="B30" s="98"/>
      <c r="C30" s="36"/>
    </row>
    <row r="31" spans="1:3" ht="15" thickBot="1" x14ac:dyDescent="0.35">
      <c r="A31" s="97" t="s">
        <v>164</v>
      </c>
      <c r="B31" s="98" t="s">
        <v>137</v>
      </c>
      <c r="C31" s="36"/>
    </row>
    <row r="32" spans="1:3" ht="15" thickBot="1" x14ac:dyDescent="0.35">
      <c r="A32" s="97" t="s">
        <v>165</v>
      </c>
      <c r="B32" s="98" t="s">
        <v>137</v>
      </c>
      <c r="C32" s="36"/>
    </row>
    <row r="33" spans="1:3" ht="15" thickBot="1" x14ac:dyDescent="0.35">
      <c r="A33" s="97" t="s">
        <v>111</v>
      </c>
      <c r="B33" s="98"/>
      <c r="C33" s="36"/>
    </row>
    <row r="34" spans="1:3" ht="15" thickBot="1" x14ac:dyDescent="0.35">
      <c r="A34" s="97" t="s">
        <v>112</v>
      </c>
      <c r="B34" s="98"/>
      <c r="C34" s="36"/>
    </row>
    <row r="35" spans="1:3" ht="15" thickBot="1" x14ac:dyDescent="0.35">
      <c r="A35" s="97" t="s">
        <v>113</v>
      </c>
      <c r="B35" s="98"/>
      <c r="C35" s="36"/>
    </row>
    <row r="36" spans="1:3" ht="15" thickBot="1" x14ac:dyDescent="0.35">
      <c r="A36" s="97" t="s">
        <v>114</v>
      </c>
      <c r="B36" s="98"/>
      <c r="C36" s="36"/>
    </row>
    <row r="37" spans="1:3" ht="15" thickBot="1" x14ac:dyDescent="0.35">
      <c r="A37" s="97" t="s">
        <v>115</v>
      </c>
      <c r="B37" s="98"/>
      <c r="C37" s="36"/>
    </row>
    <row r="38" spans="1:3" ht="15" thickBot="1" x14ac:dyDescent="0.35">
      <c r="A38" s="97" t="s">
        <v>116</v>
      </c>
      <c r="B38" s="98"/>
      <c r="C38" s="36"/>
    </row>
    <row r="39" spans="1:3" ht="15" thickBot="1" x14ac:dyDescent="0.35">
      <c r="A39" s="97" t="s">
        <v>117</v>
      </c>
      <c r="B39" s="98"/>
      <c r="C39" s="36"/>
    </row>
    <row r="40" spans="1:3" ht="15" thickBot="1" x14ac:dyDescent="0.35">
      <c r="A40" s="97" t="s">
        <v>166</v>
      </c>
      <c r="B40" s="98" t="s">
        <v>154</v>
      </c>
      <c r="C40" s="36"/>
    </row>
    <row r="41" spans="1:3" ht="15" thickBot="1" x14ac:dyDescent="0.35">
      <c r="A41" s="97" t="s">
        <v>167</v>
      </c>
      <c r="B41" s="98" t="s">
        <v>154</v>
      </c>
      <c r="C41" s="36"/>
    </row>
    <row r="42" spans="1:3" ht="15" thickBot="1" x14ac:dyDescent="0.35">
      <c r="A42" s="97" t="s">
        <v>168</v>
      </c>
      <c r="B42" s="98"/>
      <c r="C42" s="36"/>
    </row>
    <row r="43" spans="1:3" ht="15" thickBot="1" x14ac:dyDescent="0.35">
      <c r="A43" s="97" t="s">
        <v>169</v>
      </c>
      <c r="B43" s="98"/>
      <c r="C43" s="36"/>
    </row>
    <row r="44" spans="1:3" ht="15" thickBot="1" x14ac:dyDescent="0.35">
      <c r="A44" s="97" t="s">
        <v>170</v>
      </c>
      <c r="B44" s="98" t="s">
        <v>137</v>
      </c>
      <c r="C44" s="36"/>
    </row>
    <row r="45" spans="1:3" ht="15" thickBot="1" x14ac:dyDescent="0.35">
      <c r="A45" s="97" t="s">
        <v>171</v>
      </c>
      <c r="B45" s="98" t="s">
        <v>137</v>
      </c>
      <c r="C45" s="36"/>
    </row>
    <row r="46" spans="1:3" ht="28.2" thickBot="1" x14ac:dyDescent="0.35">
      <c r="A46" s="99" t="s">
        <v>172</v>
      </c>
      <c r="B46" s="98" t="s">
        <v>137</v>
      </c>
      <c r="C46" s="36"/>
    </row>
    <row r="47" spans="1:3" ht="15" thickBot="1" x14ac:dyDescent="0.35">
      <c r="A47" s="97" t="s">
        <v>126</v>
      </c>
      <c r="B47" s="98" t="s">
        <v>137</v>
      </c>
      <c r="C47" s="36"/>
    </row>
    <row r="48" spans="1:3" ht="15" thickBot="1" x14ac:dyDescent="0.35">
      <c r="A48" s="97" t="s">
        <v>173</v>
      </c>
      <c r="B48" s="98" t="s">
        <v>137</v>
      </c>
      <c r="C48" s="36"/>
    </row>
    <row r="49" spans="1:3" ht="15" thickBot="1" x14ac:dyDescent="0.35">
      <c r="A49" s="97" t="s">
        <v>128</v>
      </c>
      <c r="B49" s="98" t="s">
        <v>137</v>
      </c>
      <c r="C49" s="36"/>
    </row>
    <row r="50" spans="1:3" ht="15" thickBot="1" x14ac:dyDescent="0.35">
      <c r="A50" s="97" t="s">
        <v>129</v>
      </c>
      <c r="B50" s="98" t="s">
        <v>137</v>
      </c>
      <c r="C50" s="36"/>
    </row>
    <row r="51" spans="1:3" ht="15" thickBot="1" x14ac:dyDescent="0.35">
      <c r="A51" s="97" t="s">
        <v>130</v>
      </c>
      <c r="B51" s="98" t="s">
        <v>137</v>
      </c>
      <c r="C51" s="36"/>
    </row>
    <row r="52" spans="1:3" ht="15" thickBot="1" x14ac:dyDescent="0.35">
      <c r="A52" s="97" t="s">
        <v>131</v>
      </c>
      <c r="B52" s="98" t="s">
        <v>137</v>
      </c>
      <c r="C52" s="36"/>
    </row>
    <row r="53" spans="1:3" ht="15" thickBot="1" x14ac:dyDescent="0.35">
      <c r="A53" s="97" t="s">
        <v>174</v>
      </c>
      <c r="B53" s="98" t="s">
        <v>137</v>
      </c>
      <c r="C53" s="36"/>
    </row>
    <row r="54" spans="1:3" ht="15" thickBot="1" x14ac:dyDescent="0.35">
      <c r="A54" s="100"/>
      <c r="B54" s="38"/>
      <c r="C54" s="36"/>
    </row>
    <row r="55" spans="1:3" ht="15" thickBot="1" x14ac:dyDescent="0.35">
      <c r="A55" s="105" t="s">
        <v>175</v>
      </c>
      <c r="B55" s="96" t="s">
        <v>195</v>
      </c>
      <c r="C55" s="36"/>
    </row>
    <row r="56" spans="1:3" ht="15.6" thickTop="1" thickBot="1" x14ac:dyDescent="0.35">
      <c r="A56" s="97" t="s">
        <v>176</v>
      </c>
      <c r="B56" s="98" t="s">
        <v>154</v>
      </c>
      <c r="C56" s="36"/>
    </row>
    <row r="57" spans="1:3" ht="15" thickBot="1" x14ac:dyDescent="0.35">
      <c r="A57" s="97" t="s">
        <v>177</v>
      </c>
      <c r="B57" s="98" t="s">
        <v>178</v>
      </c>
      <c r="C57" s="36"/>
    </row>
    <row r="58" spans="1:3" ht="15" thickBot="1" x14ac:dyDescent="0.35">
      <c r="A58" s="97" t="s">
        <v>179</v>
      </c>
      <c r="B58" s="98" t="s">
        <v>137</v>
      </c>
      <c r="C58" s="36"/>
    </row>
    <row r="59" spans="1:3" ht="15" thickBot="1" x14ac:dyDescent="0.35">
      <c r="A59" s="97" t="s">
        <v>180</v>
      </c>
      <c r="B59" s="98" t="s">
        <v>178</v>
      </c>
      <c r="C59" s="36"/>
    </row>
    <row r="60" spans="1:3" ht="15" thickBot="1" x14ac:dyDescent="0.35">
      <c r="A60" s="97" t="s">
        <v>181</v>
      </c>
      <c r="B60" s="98" t="s">
        <v>178</v>
      </c>
      <c r="C60" s="36"/>
    </row>
    <row r="61" spans="1:3" ht="15" thickBot="1" x14ac:dyDescent="0.35">
      <c r="A61" s="97" t="s">
        <v>182</v>
      </c>
      <c r="B61" s="98" t="s">
        <v>178</v>
      </c>
      <c r="C61" s="36"/>
    </row>
    <row r="62" spans="1:3" ht="15" thickBot="1" x14ac:dyDescent="0.35">
      <c r="A62" s="97" t="s">
        <v>183</v>
      </c>
      <c r="B62" s="98" t="s">
        <v>178</v>
      </c>
      <c r="C62" s="36"/>
    </row>
    <row r="63" spans="1:3" ht="15" thickBot="1" x14ac:dyDescent="0.35">
      <c r="A63" s="97" t="s">
        <v>184</v>
      </c>
      <c r="B63" s="98" t="s">
        <v>178</v>
      </c>
      <c r="C63" s="36"/>
    </row>
    <row r="64" spans="1:3" ht="15" thickBot="1" x14ac:dyDescent="0.35">
      <c r="A64" s="97" t="s">
        <v>185</v>
      </c>
      <c r="B64" s="98" t="s">
        <v>178</v>
      </c>
      <c r="C64" s="36"/>
    </row>
    <row r="65" spans="1:3" ht="15" thickBot="1" x14ac:dyDescent="0.35">
      <c r="A65" s="97" t="s">
        <v>186</v>
      </c>
      <c r="B65" s="98"/>
      <c r="C65" s="36"/>
    </row>
    <row r="66" spans="1:3" ht="15" thickBot="1" x14ac:dyDescent="0.35">
      <c r="A66" s="97" t="s">
        <v>187</v>
      </c>
      <c r="B66" s="98" t="s">
        <v>154</v>
      </c>
      <c r="C66" s="36"/>
    </row>
    <row r="67" spans="1:3" ht="15" thickBot="1" x14ac:dyDescent="0.35">
      <c r="A67" s="97" t="s">
        <v>188</v>
      </c>
      <c r="B67" s="98"/>
      <c r="C67" s="36"/>
    </row>
    <row r="68" spans="1:3" ht="15" thickBot="1" x14ac:dyDescent="0.35">
      <c r="A68" s="97" t="s">
        <v>189</v>
      </c>
      <c r="B68" s="98"/>
      <c r="C68" s="36"/>
    </row>
    <row r="69" spans="1:3" ht="15" thickBot="1" x14ac:dyDescent="0.35">
      <c r="A69" s="97" t="s">
        <v>190</v>
      </c>
      <c r="B69" s="98"/>
      <c r="C69" s="36"/>
    </row>
    <row r="70" spans="1:3" ht="15" thickBot="1" x14ac:dyDescent="0.35">
      <c r="A70" s="97" t="s">
        <v>191</v>
      </c>
      <c r="B70" s="98"/>
      <c r="C70" s="36"/>
    </row>
    <row r="71" spans="1:3" x14ac:dyDescent="0.3">
      <c r="A71" s="36"/>
      <c r="B71" s="38"/>
      <c r="C71" s="36"/>
    </row>
    <row r="72" spans="1:3" x14ac:dyDescent="0.3">
      <c r="A72" s="101"/>
      <c r="B72" s="102"/>
      <c r="C72" s="36"/>
    </row>
    <row r="73" spans="1:3" x14ac:dyDescent="0.3">
      <c r="A73" s="101"/>
      <c r="B73" s="102"/>
      <c r="C73" s="36"/>
    </row>
    <row r="74" spans="1:3" x14ac:dyDescent="0.3">
      <c r="A74" s="101"/>
      <c r="B74" s="102"/>
      <c r="C74" s="36"/>
    </row>
    <row r="75" spans="1:3" x14ac:dyDescent="0.3">
      <c r="A75" s="101"/>
      <c r="B75" s="102"/>
      <c r="C75" s="36"/>
    </row>
    <row r="76" spans="1:3" x14ac:dyDescent="0.3">
      <c r="A76" s="103"/>
      <c r="B76" s="102"/>
      <c r="C76" s="36"/>
    </row>
    <row r="77" spans="1:3" x14ac:dyDescent="0.3">
      <c r="A77" s="103"/>
      <c r="B77" s="102"/>
      <c r="C77" s="36"/>
    </row>
    <row r="78" spans="1:3" x14ac:dyDescent="0.3">
      <c r="A78" s="104" t="s">
        <v>192</v>
      </c>
      <c r="B78" s="102"/>
      <c r="C78" s="36"/>
    </row>
    <row r="79" spans="1:3" x14ac:dyDescent="0.3">
      <c r="A79" s="101" t="s">
        <v>193</v>
      </c>
      <c r="B79" s="102"/>
      <c r="C79" s="36"/>
    </row>
    <row r="80" spans="1:3" x14ac:dyDescent="0.3">
      <c r="A80" s="101" t="s">
        <v>200</v>
      </c>
      <c r="B80" s="102"/>
      <c r="C80" s="36"/>
    </row>
    <row r="81" spans="1:3" x14ac:dyDescent="0.3">
      <c r="A81" s="101" t="s">
        <v>194</v>
      </c>
      <c r="B81" s="102"/>
      <c r="C81" s="36"/>
    </row>
  </sheetData>
  <mergeCells count="1">
    <mergeCell ref="A1:B1"/>
  </mergeCells>
  <printOptions horizontalCentered="1"/>
  <pageMargins left="0.9055118110236221" right="0.9055118110236221" top="0.78740157480314965" bottom="0.78740157480314965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A6" sqref="A6"/>
    </sheetView>
  </sheetViews>
  <sheetFormatPr defaultRowHeight="14.4" x14ac:dyDescent="0.3"/>
  <cols>
    <col min="1" max="1" width="26" customWidth="1"/>
    <col min="2" max="2" width="19.44140625" customWidth="1"/>
    <col min="3" max="3" width="17.88671875" customWidth="1"/>
    <col min="4" max="4" width="19" customWidth="1"/>
    <col min="5" max="5" width="17.6640625" customWidth="1"/>
    <col min="6" max="6" width="17.33203125" customWidth="1"/>
    <col min="7" max="7" width="18" customWidth="1"/>
    <col min="8" max="8" width="17.88671875" customWidth="1"/>
    <col min="9" max="9" width="12.6640625" customWidth="1"/>
    <col min="10" max="10" width="15.44140625" bestFit="1" customWidth="1"/>
  </cols>
  <sheetData>
    <row r="1" spans="1:9" ht="12.75" customHeight="1" thickBot="1" x14ac:dyDescent="0.35">
      <c r="A1" t="s">
        <v>37</v>
      </c>
    </row>
    <row r="2" spans="1:9" ht="27" customHeight="1" thickBot="1" x14ac:dyDescent="0.35">
      <c r="A2" s="183" t="s">
        <v>24</v>
      </c>
      <c r="B2" s="184"/>
      <c r="C2" s="184"/>
      <c r="D2" s="184"/>
      <c r="E2" s="184"/>
      <c r="F2" s="185"/>
      <c r="G2" s="185"/>
      <c r="H2" s="186"/>
      <c r="I2" s="1"/>
    </row>
    <row r="3" spans="1:9" ht="25.5" customHeight="1" thickBot="1" x14ac:dyDescent="0.35">
      <c r="A3" s="14" t="s">
        <v>8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5</v>
      </c>
      <c r="G3" s="14" t="s">
        <v>4</v>
      </c>
      <c r="H3" s="14" t="s">
        <v>10</v>
      </c>
      <c r="I3" s="1"/>
    </row>
    <row r="4" spans="1:9" ht="12.75" customHeight="1" thickBot="1" x14ac:dyDescent="0.35">
      <c r="A4" s="31" t="s">
        <v>34</v>
      </c>
      <c r="B4" s="33" t="s">
        <v>35</v>
      </c>
      <c r="C4" s="33" t="s">
        <v>33</v>
      </c>
      <c r="D4" s="33" t="s">
        <v>35</v>
      </c>
      <c r="E4" s="33" t="s">
        <v>36</v>
      </c>
      <c r="F4" s="33" t="s">
        <v>20</v>
      </c>
      <c r="G4" s="33" t="s">
        <v>20</v>
      </c>
      <c r="H4" s="32"/>
      <c r="I4" s="1"/>
    </row>
    <row r="5" spans="1:9" ht="21.75" customHeight="1" x14ac:dyDescent="0.3">
      <c r="A5" s="2" t="s">
        <v>9</v>
      </c>
      <c r="B5" s="3">
        <v>613</v>
      </c>
      <c r="C5" s="3">
        <v>262</v>
      </c>
      <c r="D5" s="3">
        <v>296</v>
      </c>
      <c r="E5" s="3">
        <v>279</v>
      </c>
      <c r="F5" s="3">
        <v>63</v>
      </c>
      <c r="G5" s="3">
        <v>104</v>
      </c>
      <c r="H5" s="8">
        <f>SUM(B5:G5)</f>
        <v>1617</v>
      </c>
      <c r="I5" s="1"/>
    </row>
    <row r="6" spans="1:9" ht="21.75" customHeight="1" x14ac:dyDescent="0.3">
      <c r="A6" s="15" t="s">
        <v>25</v>
      </c>
      <c r="B6" s="16">
        <f t="shared" ref="B6:H6" si="0">B14/B5</f>
        <v>404.83360522022838</v>
      </c>
      <c r="C6" s="16">
        <f t="shared" si="0"/>
        <v>476.06106870229007</v>
      </c>
      <c r="D6" s="16">
        <f t="shared" si="0"/>
        <v>339.33445945945948</v>
      </c>
      <c r="E6" s="16">
        <f t="shared" si="0"/>
        <v>381.29390681003582</v>
      </c>
      <c r="F6" s="16">
        <f t="shared" si="0"/>
        <v>503.1904761904762</v>
      </c>
      <c r="G6" s="16">
        <f t="shared" si="0"/>
        <v>761.85576923076928</v>
      </c>
      <c r="H6" s="22">
        <f t="shared" si="0"/>
        <v>427.11750154607296</v>
      </c>
      <c r="I6" s="1" t="s">
        <v>29</v>
      </c>
    </row>
    <row r="7" spans="1:9" ht="18" customHeight="1" x14ac:dyDescent="0.3">
      <c r="A7" s="4" t="s">
        <v>17</v>
      </c>
      <c r="B7" s="5">
        <v>343</v>
      </c>
      <c r="C7" s="5">
        <v>207</v>
      </c>
      <c r="D7" s="5">
        <v>181</v>
      </c>
      <c r="E7" s="5">
        <v>222</v>
      </c>
      <c r="F7" s="5">
        <v>100</v>
      </c>
      <c r="G7" s="5">
        <v>150</v>
      </c>
      <c r="H7" s="9">
        <f>SUM(B7:G7)</f>
        <v>1203</v>
      </c>
      <c r="I7" s="1"/>
    </row>
    <row r="8" spans="1:9" ht="18" customHeight="1" x14ac:dyDescent="0.3">
      <c r="A8" s="4" t="s">
        <v>32</v>
      </c>
      <c r="B8" s="30"/>
      <c r="C8" s="30"/>
      <c r="D8" s="30"/>
      <c r="E8" s="30"/>
      <c r="F8" s="30"/>
      <c r="G8" s="30"/>
      <c r="H8" s="9"/>
      <c r="I8" s="1"/>
    </row>
    <row r="9" spans="1:9" ht="18" customHeight="1" x14ac:dyDescent="0.3">
      <c r="A9" s="4" t="s">
        <v>22</v>
      </c>
      <c r="B9" s="16">
        <f t="shared" ref="B9:H9" si="1">B14/B7</f>
        <v>723.50728862973756</v>
      </c>
      <c r="C9" s="16">
        <f t="shared" si="1"/>
        <v>602.55072463768113</v>
      </c>
      <c r="D9" s="16">
        <f t="shared" si="1"/>
        <v>554.93370165745853</v>
      </c>
      <c r="E9" s="16">
        <f t="shared" si="1"/>
        <v>479.19369369369372</v>
      </c>
      <c r="F9" s="16">
        <f t="shared" si="1"/>
        <v>317.01</v>
      </c>
      <c r="G9" s="16">
        <f t="shared" si="1"/>
        <v>528.22</v>
      </c>
      <c r="H9" s="23">
        <f t="shared" si="1"/>
        <v>574.10556940980882</v>
      </c>
      <c r="I9" s="1" t="s">
        <v>29</v>
      </c>
    </row>
    <row r="10" spans="1:9" ht="18" customHeight="1" x14ac:dyDescent="0.3">
      <c r="A10" s="4" t="s">
        <v>30</v>
      </c>
      <c r="B10" s="28">
        <f t="shared" ref="B10:H10" si="2">B16/B7</f>
        <v>12661.377551020409</v>
      </c>
      <c r="C10" s="28">
        <f t="shared" si="2"/>
        <v>7230.608695652174</v>
      </c>
      <c r="D10" s="28">
        <f t="shared" si="2"/>
        <v>9711.3397790055242</v>
      </c>
      <c r="E10" s="28">
        <f t="shared" si="2"/>
        <v>5942.0018018018027</v>
      </c>
      <c r="F10" s="28">
        <f t="shared" si="2"/>
        <v>4533.2430000000004</v>
      </c>
      <c r="G10" s="28">
        <f t="shared" si="2"/>
        <v>3697.54</v>
      </c>
      <c r="H10" s="23">
        <f t="shared" si="2"/>
        <v>8249.7262676641731</v>
      </c>
      <c r="I10" s="1" t="s">
        <v>29</v>
      </c>
    </row>
    <row r="11" spans="1:9" ht="14.25" customHeight="1" x14ac:dyDescent="0.3">
      <c r="A11" s="4" t="s">
        <v>26</v>
      </c>
      <c r="B11" s="6" t="s">
        <v>28</v>
      </c>
      <c r="C11" s="6">
        <v>401140</v>
      </c>
      <c r="D11" s="6" t="s">
        <v>28</v>
      </c>
      <c r="E11" s="6">
        <v>191070</v>
      </c>
      <c r="F11" s="6" t="s">
        <v>28</v>
      </c>
      <c r="G11" s="6">
        <v>92366</v>
      </c>
      <c r="H11" s="29"/>
      <c r="I11" s="1"/>
    </row>
    <row r="12" spans="1:9" ht="14.25" customHeight="1" x14ac:dyDescent="0.3">
      <c r="A12" s="4" t="s">
        <v>27</v>
      </c>
      <c r="B12" s="6"/>
      <c r="C12" s="27">
        <f>C14/C11</f>
        <v>0.3109338385601037</v>
      </c>
      <c r="D12" s="6"/>
      <c r="E12" s="27">
        <f>E14/E11</f>
        <v>0.55676453655728264</v>
      </c>
      <c r="F12" s="6"/>
      <c r="G12" s="27">
        <f>G14/G11</f>
        <v>0.85781564644999242</v>
      </c>
      <c r="H12" s="29"/>
      <c r="I12" s="1"/>
    </row>
    <row r="13" spans="1:9" ht="14.25" customHeight="1" x14ac:dyDescent="0.3">
      <c r="A13" s="4" t="s">
        <v>31</v>
      </c>
      <c r="B13" s="6"/>
      <c r="C13" s="6">
        <f>C11/C7</f>
        <v>1937.8743961352657</v>
      </c>
      <c r="D13" s="6"/>
      <c r="E13" s="6">
        <f>E11/E7</f>
        <v>860.67567567567562</v>
      </c>
      <c r="F13" s="6"/>
      <c r="G13" s="6">
        <f>G11/G7</f>
        <v>615.77333333333331</v>
      </c>
      <c r="H13" s="29"/>
      <c r="I13" s="1"/>
    </row>
    <row r="14" spans="1:9" ht="24.75" customHeight="1" x14ac:dyDescent="0.3">
      <c r="A14" s="4" t="s">
        <v>6</v>
      </c>
      <c r="B14" s="6">
        <v>248163</v>
      </c>
      <c r="C14" s="6">
        <v>124728</v>
      </c>
      <c r="D14" s="6">
        <v>100443</v>
      </c>
      <c r="E14" s="6">
        <v>106381</v>
      </c>
      <c r="F14" s="6">
        <v>31701</v>
      </c>
      <c r="G14" s="6">
        <v>79233</v>
      </c>
      <c r="H14" s="23">
        <f>SUM(B14:G14)</f>
        <v>690649</v>
      </c>
      <c r="I14" s="1"/>
    </row>
    <row r="15" spans="1:9" ht="19.5" customHeight="1" x14ac:dyDescent="0.3">
      <c r="A15" s="24" t="s">
        <v>7</v>
      </c>
      <c r="B15" s="25">
        <v>17.5</v>
      </c>
      <c r="C15" s="25">
        <v>12</v>
      </c>
      <c r="D15" s="25">
        <v>17.5</v>
      </c>
      <c r="E15" s="25">
        <v>12.4</v>
      </c>
      <c r="F15" s="25">
        <v>14.3</v>
      </c>
      <c r="G15" s="25">
        <v>7</v>
      </c>
      <c r="H15" s="26"/>
      <c r="I15" s="7"/>
    </row>
    <row r="16" spans="1:9" ht="24.75" customHeight="1" thickBot="1" x14ac:dyDescent="0.35">
      <c r="A16" s="12" t="s">
        <v>21</v>
      </c>
      <c r="B16" s="10">
        <f t="shared" ref="B16:G16" si="3">SUM(B14*B15)</f>
        <v>4342852.5</v>
      </c>
      <c r="C16" s="10">
        <f t="shared" si="3"/>
        <v>1496736</v>
      </c>
      <c r="D16" s="10">
        <f t="shared" si="3"/>
        <v>1757752.5</v>
      </c>
      <c r="E16" s="10">
        <f t="shared" si="3"/>
        <v>1319124.4000000001</v>
      </c>
      <c r="F16" s="10">
        <f t="shared" si="3"/>
        <v>453324.30000000005</v>
      </c>
      <c r="G16" s="10">
        <f t="shared" si="3"/>
        <v>554631</v>
      </c>
      <c r="H16" s="11">
        <f>SUM(B16:G16)</f>
        <v>9924420.7000000011</v>
      </c>
      <c r="I16" s="7"/>
    </row>
    <row r="17" spans="1:9" ht="24.75" customHeight="1" thickBot="1" x14ac:dyDescent="0.35">
      <c r="A17" s="17" t="s">
        <v>23</v>
      </c>
      <c r="B17" s="18"/>
      <c r="C17" s="18"/>
      <c r="D17" s="18"/>
      <c r="E17" s="18"/>
      <c r="F17" s="18"/>
      <c r="G17" s="18"/>
      <c r="H17" s="19"/>
      <c r="I17" s="7"/>
    </row>
    <row r="18" spans="1:9" ht="24.75" customHeight="1" thickBot="1" x14ac:dyDescent="0.35">
      <c r="A18" s="13" t="s">
        <v>16</v>
      </c>
      <c r="B18" s="20" t="s">
        <v>12</v>
      </c>
      <c r="C18" s="20" t="s">
        <v>12</v>
      </c>
      <c r="D18" s="20" t="s">
        <v>14</v>
      </c>
      <c r="E18" s="20" t="s">
        <v>11</v>
      </c>
      <c r="F18" s="20" t="s">
        <v>15</v>
      </c>
      <c r="G18" s="20" t="s">
        <v>13</v>
      </c>
      <c r="H18" s="21"/>
      <c r="I18" s="7"/>
    </row>
    <row r="19" spans="1:9" ht="15" thickBot="1" x14ac:dyDescent="0.35">
      <c r="A19" s="13" t="s">
        <v>18</v>
      </c>
      <c r="B19" s="20" t="s">
        <v>19</v>
      </c>
      <c r="C19" s="20" t="s">
        <v>19</v>
      </c>
      <c r="D19" s="20" t="s">
        <v>20</v>
      </c>
      <c r="E19" s="20" t="s">
        <v>19</v>
      </c>
      <c r="F19" s="20" t="s">
        <v>20</v>
      </c>
      <c r="G19" s="20" t="s">
        <v>19</v>
      </c>
      <c r="H19" s="21"/>
    </row>
  </sheetData>
  <mergeCells count="1">
    <mergeCell ref="A2:H2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8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Sortiment prádla+nabídková cena</vt:lpstr>
      <vt:lpstr>Vstupní počty prádla </vt:lpstr>
      <vt:lpstr>Sortiment používaného prádla</vt:lpstr>
      <vt:lpstr>Náklady manipulace</vt:lpstr>
      <vt:lpstr>'Sortiment prádla+nabídková cena'!Oblast_tisku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Kodýtková Zdeňka</dc:creator>
  <cp:lastModifiedBy>Renata Janoušková</cp:lastModifiedBy>
  <cp:lastPrinted>2025-08-13T04:29:32Z</cp:lastPrinted>
  <dcterms:created xsi:type="dcterms:W3CDTF">2012-08-03T09:55:04Z</dcterms:created>
  <dcterms:modified xsi:type="dcterms:W3CDTF">2025-08-13T04:30:09Z</dcterms:modified>
</cp:coreProperties>
</file>