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PROVOZNÍ AKCE\2025\"/>
    </mc:Choice>
  </mc:AlternateContent>
  <bookViews>
    <workbookView xWindow="0" yWindow="0" windowWidth="0" windowHeight="0"/>
  </bookViews>
  <sheets>
    <sheet name="Rekapitulace stavby" sheetId="1" r:id="rId1"/>
    <sheet name="1203 - II-171 Petrovice 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'1203 - II-171 Petrovice u...'!$C$82:$K$188</definedName>
    <definedName name="_xlnm.Print_Area" localSheetId="1">'1203 - II-171 Petrovice u...'!$C$4:$J$37,'1203 - II-171 Petrovice u...'!$C$43:$J$66,'1203 - II-171 Petrovice u...'!$C$72:$K$188</definedName>
    <definedName name="_xlnm.Print_Titles" localSheetId="1">'1203 - II-171 Petrovice u...'!$82:$82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F79"/>
  <c r="F77"/>
  <c r="E75"/>
  <c r="J51"/>
  <c r="F50"/>
  <c r="F48"/>
  <c r="E46"/>
  <c r="J19"/>
  <c r="E19"/>
  <c r="J79"/>
  <c r="J18"/>
  <c r="J16"/>
  <c r="E16"/>
  <c r="F80"/>
  <c r="J15"/>
  <c r="J10"/>
  <c r="J77"/>
  <c i="1" r="L50"/>
  <c r="AM50"/>
  <c r="AM49"/>
  <c r="L49"/>
  <c r="AM47"/>
  <c r="L47"/>
  <c r="L45"/>
  <c r="L44"/>
  <c i="2" r="BK159"/>
  <c r="BK129"/>
  <c r="J151"/>
  <c r="F35"/>
  <c r="J179"/>
  <c r="J126"/>
  <c r="F34"/>
  <c r="F33"/>
  <c r="BK107"/>
  <c r="J90"/>
  <c r="BK182"/>
  <c r="BK148"/>
  <c r="BK115"/>
  <c r="J86"/>
  <c r="J163"/>
  <c r="J122"/>
  <c r="J32"/>
  <c r="BK172"/>
  <c r="BK139"/>
  <c r="J98"/>
  <c r="J172"/>
  <c r="J129"/>
  <c r="BK102"/>
  <c r="BK167"/>
  <c r="J148"/>
  <c r="BK122"/>
  <c i="1" r="AS54"/>
  <c i="2" r="J182"/>
  <c r="BK163"/>
  <c r="BK151"/>
  <c r="J139"/>
  <c r="BK126"/>
  <c r="BK98"/>
  <c r="J119"/>
  <c r="J94"/>
  <c r="BK187"/>
  <c r="J155"/>
  <c r="BK136"/>
  <c r="J107"/>
  <c r="BK179"/>
  <c r="BK145"/>
  <c r="BK90"/>
  <c r="BK177"/>
  <c r="J142"/>
  <c r="J111"/>
  <c r="F32"/>
  <c r="J167"/>
  <c r="J145"/>
  <c r="BK111"/>
  <c r="J187"/>
  <c r="J136"/>
  <c r="J102"/>
  <c r="BK184"/>
  <c r="BK155"/>
  <c r="J132"/>
  <c r="BK94"/>
  <c r="J184"/>
  <c r="J177"/>
  <c r="J159"/>
  <c r="BK142"/>
  <c r="BK132"/>
  <c r="BK119"/>
  <c r="BK86"/>
  <c r="J115"/>
  <c l="1" r="BK85"/>
  <c r="BK154"/>
  <c r="J154"/>
  <c r="J60"/>
  <c r="P85"/>
  <c r="BK106"/>
  <c r="J106"/>
  <c r="J58"/>
  <c r="T135"/>
  <c r="P135"/>
  <c r="P106"/>
  <c r="BK135"/>
  <c r="J135"/>
  <c r="J59"/>
  <c r="R135"/>
  <c r="R154"/>
  <c r="P176"/>
  <c r="R176"/>
  <c r="T176"/>
  <c r="T175"/>
  <c r="T181"/>
  <c r="R106"/>
  <c r="T154"/>
  <c r="BK176"/>
  <c r="J176"/>
  <c r="J63"/>
  <c r="R181"/>
  <c r="R85"/>
  <c r="R84"/>
  <c r="T85"/>
  <c r="T106"/>
  <c r="P154"/>
  <c r="BK181"/>
  <c r="J181"/>
  <c r="J64"/>
  <c r="P181"/>
  <c r="BK171"/>
  <c r="J171"/>
  <c r="J61"/>
  <c r="BK186"/>
  <c r="J186"/>
  <c r="J65"/>
  <c r="J48"/>
  <c r="J50"/>
  <c r="F51"/>
  <c r="BE86"/>
  <c r="BE90"/>
  <c r="BE94"/>
  <c r="BE98"/>
  <c r="BE102"/>
  <c r="BE107"/>
  <c r="BE111"/>
  <c r="BE115"/>
  <c r="BE119"/>
  <c r="BE122"/>
  <c r="BE126"/>
  <c r="BE129"/>
  <c r="BE132"/>
  <c r="BE136"/>
  <c r="BE139"/>
  <c r="BE142"/>
  <c r="BE145"/>
  <c r="BE148"/>
  <c r="BE151"/>
  <c r="BE155"/>
  <c r="BE159"/>
  <c r="BE163"/>
  <c r="BE167"/>
  <c r="BE172"/>
  <c r="BE177"/>
  <c r="BE179"/>
  <c r="BE182"/>
  <c r="BE184"/>
  <c r="BE187"/>
  <c i="1" r="BA55"/>
  <c r="BC55"/>
  <c r="BD55"/>
  <c r="BB55"/>
  <c r="AW55"/>
  <c r="BB54"/>
  <c r="W31"/>
  <c r="BA54"/>
  <c r="W30"/>
  <c r="BC54"/>
  <c r="W32"/>
  <c r="BD54"/>
  <c r="W33"/>
  <c i="2" l="1" r="T84"/>
  <c r="T83"/>
  <c r="R175"/>
  <c r="R83"/>
  <c r="P175"/>
  <c r="P84"/>
  <c r="P83"/>
  <c i="1" r="AU55"/>
  <c i="2" r="BK84"/>
  <c r="J85"/>
  <c r="J57"/>
  <c r="BK175"/>
  <c r="J175"/>
  <c r="J62"/>
  <c i="1" r="AU54"/>
  <c i="2" r="F31"/>
  <c i="1" r="AZ55"/>
  <c r="AZ54"/>
  <c r="W29"/>
  <c i="2" r="J31"/>
  <c i="1" r="AV55"/>
  <c r="AT55"/>
  <c r="AY54"/>
  <c r="AW54"/>
  <c r="AK30"/>
  <c r="AX54"/>
  <c i="2" l="1" r="BK83"/>
  <c r="J83"/>
  <c r="J55"/>
  <c r="J84"/>
  <c r="J56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<sst xmlns="http://schemas.openxmlformats.org/spreadsheetml/2006/main">
  <si>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</si>
  <si>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</si>
  <si>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</si>
  <si>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</si>
  <si>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</si>
  <si>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{bb6d3062-efa6-4e9b-84dd-18658657a35e}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</si>
  <si>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</si>
  <si>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</si>
  <si>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</si>
  <si>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</si>
  <si>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</si>
  <si>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</si>
  <si>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</si>
  <si>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</si>
  <si>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</si>
  <si>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</si>
  <si>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</si>
  <si>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II/171 Petrovice u Sušice, oprava</t>
  </si>
  <si>
    <t>KSO:</t>
  </si>
  <si>
    <t/>
  </si>
  <si>
    <t>CC-CZ:</t>
  </si>
  <si>
    <t>Místo:</t>
  </si>
  <si>
    <t>Petrovice u Sušice</t>
  </si>
  <si>
    <t>Datum:</t>
  </si>
  <si>
    <t>30. 6. 2025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</si>
  <si>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</si>
  <si>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</si>
  <si>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</si>
  <si>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</si>
  <si>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</si>
  <si>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</si>
  <si>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</si>
  <si>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</si>
  <si>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</si>
  <si>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</si>
  <si>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</si>
  <si>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</si>
  <si>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</si>
  <si>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</si>
  <si>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</si>
  <si>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</si>
  <si>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</si>
  <si>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</si>
  <si>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</si>
  <si>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</si>
  <si>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</si>
  <si>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</si>
  <si>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</si>
  <si>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</si>
  <si>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</si>
  <si>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</si>
  <si>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</si>
  <si>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</si>
  <si>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</si>
  <si>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</si>
  <si>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</si>
  <si>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</si>
  <si>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</si>
  <si>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</si>
  <si>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</si>
  <si>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</si>
  <si>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</si>
  <si>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</si>
  <si>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</si>
  <si>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</si>
  <si>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</si>
  <si>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</si>
  <si>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</si>
  <si>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</si>
  <si>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</si>
  <si>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</si>
  <si>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</si>
  <si>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</si>
  <si>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</si>
  <si>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</si>
  <si>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</si>
  <si>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</si>
  <si>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</si>
  <si>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</si>
  <si>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</si>
  <si>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</si>
  <si>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</si>
  <si>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</si>
  <si>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</si>
  <si>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</si>
  <si>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</si>
  <si>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</si>
  <si>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</si>
  <si>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</si>
  <si>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</si>
  <si>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</si>
  <si>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</si>
  <si>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</si>
  <si>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</si>
  <si>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</si>
  <si>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</si>
  <si>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</si>
  <si>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</si>
  <si>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</si>
  <si>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</si>
  <si>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</si>
  <si>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</si>
  <si>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</si>
  <si>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</si>
  <si>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</si>
  <si>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</si>
  <si>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</si>
  <si>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</si>
  <si>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</si>
  <si>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</si>
  <si>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</si>
  <si>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</si>
  <si>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113154556</t>
  </si>
  <si>
    <t>Frézování živičného podkladu nebo krytu s naložením hmot na dopravní prostředek plochy přes 2 000 do 10 000 m2 tloušťky vrstvy 80 mm</t>
  </si>
  <si>
    <t>m2</t>
  </si>
  <si>
    <t>CS ÚRS 2025 01</t>
  </si>
  <si>
    <t>4</t>
  </si>
  <si>
    <t>1717659203</t>
  </si>
  <si>
    <t>Online PSC</t>
  </si>
  <si>
    <t>https://podminky.urs.cz/item/CS_URS_2025_01/113154556</t>
  </si>
  <si>
    <t>VV</t>
  </si>
  <si>
    <t>3176</t>
  </si>
  <si>
    <t>frézování celoplošně</t>
  </si>
  <si>
    <t>122151104</t>
  </si>
  <si>
    <t>Odkopávky a prokopávky nezapažené strojně v hornině třídy těžitelnosti I skupiny 1 a 2 přes 100 do 500 m3</t>
  </si>
  <si>
    <t>m3</t>
  </si>
  <si>
    <t>-1996109697</t>
  </si>
  <si>
    <t>https://podminky.urs.cz/item/CS_URS_2025_01/122151104</t>
  </si>
  <si>
    <t>375</t>
  </si>
  <si>
    <t>sanace neúnosného podloží</t>
  </si>
  <si>
    <t>3</t>
  </si>
  <si>
    <t>167151101</t>
  </si>
  <si>
    <t>Nakládání, skládání a překládání neulehlého výkopku nebo sypaniny strojně nakládání, množství do 100 m3, z horniny třídy těžitelnosti I, skupiny 1 až 3</t>
  </si>
  <si>
    <t>-935531850</t>
  </si>
  <si>
    <t>https://podminky.urs.cz/item/CS_URS_2025_01/167151101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</si>
  <si>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</si>
  <si>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</si>
  <si>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</si>
  <si>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1215275812</t>
  </si>
  <si>
    <t>https://podminky.urs.cz/item/CS_URS_2025_01/171201231</t>
  </si>
  <si>
    <t>600</t>
  </si>
  <si>
    <t>5</t>
  </si>
  <si>
    <t>181152302</t>
  </si>
  <si>
    <t>Úprava pláně na stavbách silnic a dálnic strojně v zářezech mimo skalních se zhutněním</t>
  </si>
  <si>
    <t>-1439158602</t>
  </si>
  <si>
    <t>https://podminky.urs.cz/item/CS_URS_2025_01/181152302</t>
  </si>
  <si>
    <t>892,875</t>
  </si>
  <si>
    <t>Komunikace pozemní</t>
  </si>
  <si>
    <t>7</t>
  </si>
  <si>
    <t>564851111</t>
  </si>
  <si>
    <t>Podklad ze štěrkodrti ŠD s rozprostřením a zhutněním plochy přes 100 m2, po zhutnění tl. 150 mm</t>
  </si>
  <si>
    <t>1827834637</t>
  </si>
  <si>
    <t>https://podminky.urs.cz/item/CS_URS_2025_01/564851111</t>
  </si>
  <si>
    <t>6</t>
  </si>
  <si>
    <t>564861111</t>
  </si>
  <si>
    <t>Podklad ze štěrkodrti ŠD s rozprostřením a zhutněním plochy přes 100 m2, po zhutnění tl. 200 mm</t>
  </si>
  <si>
    <t>484440804</t>
  </si>
  <si>
    <t>https://podminky.urs.cz/item/CS_URS_2025_01/564861111</t>
  </si>
  <si>
    <t>8</t>
  </si>
  <si>
    <t>565155111</t>
  </si>
  <si>
    <t>Asfaltový beton vrstva podkladní ACP 16 (obalované kamenivo střednězrnné - OKS) s rozprostřením a zhutněním v pruhu šířky přes 1,5 do 3 m, po zhutnění tl. 70 mm</t>
  </si>
  <si>
    <t>563166333</t>
  </si>
  <si>
    <t>https://podminky.urs.cz/item/CS_URS_2025_01/565155111</t>
  </si>
  <si>
    <t>9</t>
  </si>
  <si>
    <t>569921133</t>
  </si>
  <si>
    <t>Zpevnění krajnic nebo komunikací pro pěší s rozprostřením a zhutněním, po zhutnění asfaltovým recyklátem tl. 80 mm</t>
  </si>
  <si>
    <t>860849416</t>
  </si>
  <si>
    <t>https://podminky.urs.cz/item/CS_URS_2025_01/569921133</t>
  </si>
  <si>
    <t>150</t>
  </si>
  <si>
    <t>10</t>
  </si>
  <si>
    <t>572141111</t>
  </si>
  <si>
    <t>Vyrovnání povrchu dosavadních krytů s rozprostřením hmot a zhutněním asfaltovým betonem ACO (AB) tl. od 20 do 40 mm</t>
  </si>
  <si>
    <t>639437264</t>
  </si>
  <si>
    <t>https://podminky.urs.cz/item/CS_URS_2025_01/572141111</t>
  </si>
  <si>
    <t>vyrovnávka celoplošně</t>
  </si>
  <si>
    <t>11</t>
  </si>
  <si>
    <t>573231106</t>
  </si>
  <si>
    <t>Postřik spojovací PS bez posypu kamenivem ze silniční emulze, v množství 0,30 kg/m2</t>
  </si>
  <si>
    <t>-1546853316</t>
  </si>
  <si>
    <t>https://podminky.urs.cz/item/CS_URS_2025_01/573231106</t>
  </si>
  <si>
    <t>573231108</t>
  </si>
  <si>
    <t>Postřik spojovací PS bez posypu kamenivem ze silniční emulze, v množství 0,50 kg/m2</t>
  </si>
  <si>
    <t>-1669032753</t>
  </si>
  <si>
    <t>https://podminky.urs.cz/item/CS_URS_2025_01/573231108</t>
  </si>
  <si>
    <t>13</t>
  </si>
  <si>
    <t>577144141</t>
  </si>
  <si>
    <t>Asfaltový beton vrstva obrusná ACO 11 (ABS) s rozprostřením a se zhutněním z modifikovaného asfaltu v pruhu šířky přes 3 m, po zhutnění tl. 50 mm</t>
  </si>
  <si>
    <t>536854364</t>
  </si>
  <si>
    <t>https://podminky.urs.cz/item/CS_URS_2025_01/577144141</t>
  </si>
  <si>
    <t>Ostatní konstrukce a práce, bourání</t>
  </si>
  <si>
    <t>18</t>
  </si>
  <si>
    <t>915221122</t>
  </si>
  <si>
    <t>Vodorovné dopravní značení stříkaným plastem vodící čára bílá šířky 250 mm přerušovaná retroreflexní</t>
  </si>
  <si>
    <t>m</t>
  </si>
  <si>
    <t>607327882</t>
  </si>
  <si>
    <t>https://podminky.urs.cz/item/CS_URS_2025_01/915221122</t>
  </si>
  <si>
    <t>918</t>
  </si>
  <si>
    <t>17</t>
  </si>
  <si>
    <t>915611111</t>
  </si>
  <si>
    <t>Předznačení pro vodorovné značení stříkané barvou nebo prováděné z nátěrových hmot liniové dělicí čáry, vodicí proužky</t>
  </si>
  <si>
    <t>557703681</t>
  </si>
  <si>
    <t>https://podminky.urs.cz/item/CS_URS_2025_01/915611111</t>
  </si>
  <si>
    <t>16</t>
  </si>
  <si>
    <t>919121111</t>
  </si>
  <si>
    <t>Utěsnění dilatačních spár zálivkou za studena v cementobetonovém nebo živičném krytu včetně adhezního nátěru s těsnicím profilem pod zálivkou, pro komůrky šířky 10 mm, hloubky 20 mm</t>
  </si>
  <si>
    <t>-1915323742</t>
  </si>
  <si>
    <t>https://podminky.urs.cz/item/CS_URS_2025_01/919121111</t>
  </si>
  <si>
    <t>107</t>
  </si>
  <si>
    <t>15</t>
  </si>
  <si>
    <t>919731122</t>
  </si>
  <si>
    <t>Zarovnání styčné plochy podkladu nebo krytu podél vybourané části komunikace nebo zpevněné plochy živičné tl. přes 50 do 100 mm</t>
  </si>
  <si>
    <t>-2072166801</t>
  </si>
  <si>
    <t>https://podminky.urs.cz/item/CS_URS_2025_01/919731122</t>
  </si>
  <si>
    <t>14</t>
  </si>
  <si>
    <t>919735112</t>
  </si>
  <si>
    <t>Řezání stávajícího živičného krytu nebo podkladu hloubky přes 50 do 100 mm</t>
  </si>
  <si>
    <t>-1393050061</t>
  </si>
  <si>
    <t>https://podminky.urs.cz/item/CS_URS_2025_01/919735112</t>
  </si>
  <si>
    <t>19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</si>
  <si>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</si>
  <si>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</si>
  <si>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-530693671</t>
  </si>
  <si>
    <t>https://podminky.urs.cz/item/CS_URS_2025_01/938909311</t>
  </si>
  <si>
    <t>997</t>
  </si>
  <si>
    <t>Doprava suti a vybouraných hmot</t>
  </si>
  <si>
    <t>22</t>
  </si>
  <si>
    <t>997211511</t>
  </si>
  <si>
    <t>Vodorovná doprava suti nebo vybouraných hmot suti se složením a hrubým urovnáním, na vzdálenost do 1 km</t>
  </si>
  <si>
    <t>-769422050</t>
  </si>
  <si>
    <t>https://podminky.urs.cz/item/CS_URS_2025_01/997211511</t>
  </si>
  <si>
    <t>650</t>
  </si>
  <si>
    <t>frézovaná na skládku SÚS PK v Sušici</t>
  </si>
  <si>
    <t>23</t>
  </si>
  <si>
    <t>997211519</t>
  </si>
  <si>
    <t>Vodorovná doprava suti nebo vybouraných hmot suti se složením a hrubým urovnáním, na vzdálenost Příplatek k ceně za každý další započatý 1 km přes 1 km</t>
  </si>
  <si>
    <t>-384631347</t>
  </si>
  <si>
    <t>https://podminky.urs.cz/item/CS_URS_2025_01/997211519</t>
  </si>
  <si>
    <t>650*11</t>
  </si>
  <si>
    <t>20</t>
  </si>
  <si>
    <t>997211521</t>
  </si>
  <si>
    <t>Vodorovná doprava suti nebo vybouraných hmot vybouraných hmot se složením a hrubým urovnáním nebo s přeložením na jiný dopravní prostředek kromě lodi, na vzdálenost do 1 km</t>
  </si>
  <si>
    <t>1740705916</t>
  </si>
  <si>
    <t>https://podminky.urs.cz/item/CS_URS_2025_01/997211521</t>
  </si>
  <si>
    <t>997211529</t>
  </si>
  <si>
    <t>Vodorovná doprava suti nebo vybouraných hmot vybouraných hmot se složením a hrubým urovnáním nebo s přeložením na jiný dopravní prostředek kromě lodi, na vzdálenost Příplatek k ceně za každý další započatý 1 km přes 1 km</t>
  </si>
  <si>
    <t>-1235377066</t>
  </si>
  <si>
    <t>https://podminky.urs.cz/item/CS_URS_2025_01/997211529</t>
  </si>
  <si>
    <t>600*20</t>
  </si>
  <si>
    <t>998</t>
  </si>
  <si>
    <t>Přesun hmot</t>
  </si>
  <si>
    <t>24</t>
  </si>
  <si>
    <t>998225111</t>
  </si>
  <si>
    <t>Přesun hmot pro komunikace s krytem z kameniva, monolitickým betonovým nebo živičným dopravní vzdálenost do 200 m jakékoliv délky objektu</t>
  </si>
  <si>
    <t>808821207</t>
  </si>
  <si>
    <t>https://podminky.urs.cz/item/CS_URS_2025_01/998225111</t>
  </si>
  <si>
    <t>1605,02</t>
  </si>
  <si>
    <t>VRN</t>
  </si>
  <si>
    <t>Vedlejší rozpočtové náklady</t>
  </si>
  <si>
    <t>VRN1</t>
  </si>
  <si>
    <t>Průzkumné, zeměměřičské a projektové práce</t>
  </si>
  <si>
    <t>25</t>
  </si>
  <si>
    <t>012103000</t>
  </si>
  <si>
    <t>Přípravné zeměměřičské práce</t>
  </si>
  <si>
    <t>kpl</t>
  </si>
  <si>
    <t>1024</t>
  </si>
  <si>
    <t>-620702936</t>
  </si>
  <si>
    <t>https://podminky.urs.cz/item/CS_URS_2025_01/012103000</t>
  </si>
  <si>
    <t>26</t>
  </si>
  <si>
    <t>012303000</t>
  </si>
  <si>
    <t>Zeměměřičské práce při provádění stavby</t>
  </si>
  <si>
    <t>-96438013</t>
  </si>
  <si>
    <t>https://podminky.urs.cz/item/CS_URS_2025_01/012303000</t>
  </si>
  <si>
    <t>VRN3</t>
  </si>
  <si>
    <t>Zařízení staveniště</t>
  </si>
  <si>
    <t>27</t>
  </si>
  <si>
    <t>030001000</t>
  </si>
  <si>
    <t>-1027382369</t>
  </si>
  <si>
    <t>https://podminky.urs.cz/item/CS_URS_2025_01/030001000</t>
  </si>
  <si>
    <t>28</t>
  </si>
  <si>
    <t>034303000</t>
  </si>
  <si>
    <t>Dopravní značení na staveništi</t>
  </si>
  <si>
    <t>-939572134</t>
  </si>
  <si>
    <t>https://podminky.urs.cz/item/CS_URS_2025_01/034303000</t>
  </si>
  <si>
    <t>VRN4</t>
  </si>
  <si>
    <t>Inženýrská činnost</t>
  </si>
  <si>
    <t>29</t>
  </si>
  <si>
    <t>043002000</t>
  </si>
  <si>
    <t>Zkoušky a ostatní měření</t>
  </si>
  <si>
    <t>984950527</t>
  </si>
  <si>
    <t>https://podminky.urs.cz/item/CS_URS_2025_01/043002000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</si>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</sst>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56" TargetMode="External" /><Relationship Id="rId2" Type="http://schemas.openxmlformats.org/officeDocument/2006/relationships/hyperlink" Target="https://podminky.urs.cz/item/CS_URS_2025_01/122151104" TargetMode="External" /><Relationship Id="rId3" Type="http://schemas.openxmlformats.org/officeDocument/2006/relationships/hyperlink" Target="https://podminky.urs.cz/item/CS_URS_2025_01/167151101" TargetMode="External" /><Relationship Id="rId4" Type="http://schemas.openxmlformats.org/officeDocument/2006/relationships/hyperlink" Target="https://podminky.urs.cz/item/CS_URS_2025_01/171201231" TargetMode="External" /><Relationship Id="rId5" Type="http://schemas.openxmlformats.org/officeDocument/2006/relationships/hyperlink" Target="https://podminky.urs.cz/item/CS_URS_2025_01/181152302" TargetMode="External" /><Relationship Id="rId6" Type="http://schemas.openxmlformats.org/officeDocument/2006/relationships/hyperlink" Target="https://podminky.urs.cz/item/CS_URS_2025_01/564851111" TargetMode="External" /><Relationship Id="rId7" Type="http://schemas.openxmlformats.org/officeDocument/2006/relationships/hyperlink" Target="https://podminky.urs.cz/item/CS_URS_2025_01/564861111" TargetMode="External" /><Relationship Id="rId8" Type="http://schemas.openxmlformats.org/officeDocument/2006/relationships/hyperlink" Target="https://podminky.urs.cz/item/CS_URS_2025_01/565155111" TargetMode="External" /><Relationship Id="rId9" Type="http://schemas.openxmlformats.org/officeDocument/2006/relationships/hyperlink" Target="https://podminky.urs.cz/item/CS_URS_2025_01/569921133" TargetMode="External" /><Relationship Id="rId10" Type="http://schemas.openxmlformats.org/officeDocument/2006/relationships/hyperlink" Target="https://podminky.urs.cz/item/CS_URS_2025_01/572141111" TargetMode="External" /><Relationship Id="rId11" Type="http://schemas.openxmlformats.org/officeDocument/2006/relationships/hyperlink" Target="https://podminky.urs.cz/item/CS_URS_2025_01/573231106" TargetMode="External" /><Relationship Id="rId12" Type="http://schemas.openxmlformats.org/officeDocument/2006/relationships/hyperlink" Target="https://podminky.urs.cz/item/CS_URS_2025_01/573231108" TargetMode="External" /><Relationship Id="rId13" Type="http://schemas.openxmlformats.org/officeDocument/2006/relationships/hyperlink" Target="https://podminky.urs.cz/item/CS_URS_2025_01/577144141" TargetMode="External" /><Relationship Id="rId14" Type="http://schemas.openxmlformats.org/officeDocument/2006/relationships/hyperlink" Target="https://podminky.urs.cz/item/CS_URS_2025_01/915221122" TargetMode="External" /><Relationship Id="rId15" Type="http://schemas.openxmlformats.org/officeDocument/2006/relationships/hyperlink" Target="https://podminky.urs.cz/item/CS_URS_2025_01/915611111" TargetMode="External" /><Relationship Id="rId16" Type="http://schemas.openxmlformats.org/officeDocument/2006/relationships/hyperlink" Target="https://podminky.urs.cz/item/CS_URS_2025_01/919121111" TargetMode="External" /><Relationship Id="rId17" Type="http://schemas.openxmlformats.org/officeDocument/2006/relationships/hyperlink" Target="https://podminky.urs.cz/item/CS_URS_2025_01/919731122" TargetMode="External" /><Relationship Id="rId18" Type="http://schemas.openxmlformats.org/officeDocument/2006/relationships/hyperlink" Target="https://podminky.urs.cz/item/CS_URS_2025_01/919735112" TargetMode="External" /><Relationship Id="rId19" Type="http://schemas.openxmlformats.org/officeDocument/2006/relationships/hyperlink" Target="https://podminky.urs.cz/item/CS_URS_2025_01/938909311" TargetMode="External" /><Relationship Id="rId20" Type="http://schemas.openxmlformats.org/officeDocument/2006/relationships/hyperlink" Target="https://podminky.urs.cz/item/CS_URS_2025_01/997211511" TargetMode="External" /><Relationship Id="rId21" Type="http://schemas.openxmlformats.org/officeDocument/2006/relationships/hyperlink" Target="https://podminky.urs.cz/item/CS_URS_2025_01/997211519" TargetMode="External" /><Relationship Id="rId22" Type="http://schemas.openxmlformats.org/officeDocument/2006/relationships/hyperlink" Target="https://podminky.urs.cz/item/CS_URS_2025_01/997211521" TargetMode="External" /><Relationship Id="rId23" Type="http://schemas.openxmlformats.org/officeDocument/2006/relationships/hyperlink" Target="https://podminky.urs.cz/item/CS_URS_2025_01/997211529" TargetMode="External" /><Relationship Id="rId24" Type="http://schemas.openxmlformats.org/officeDocument/2006/relationships/hyperlink" Target="https://podminky.urs.cz/item/CS_URS_2025_01/998225111" TargetMode="External" /><Relationship Id="rId25" Type="http://schemas.openxmlformats.org/officeDocument/2006/relationships/hyperlink" Target="https://podminky.urs.cz/item/CS_URS_2025_01/012103000" TargetMode="External" /><Relationship Id="rId26" Type="http://schemas.openxmlformats.org/officeDocument/2006/relationships/hyperlink" Target="https://podminky.urs.cz/item/CS_URS_2025_01/012303000" TargetMode="External" /><Relationship Id="rId27" Type="http://schemas.openxmlformats.org/officeDocument/2006/relationships/hyperlink" Target="https://podminky.urs.cz/item/CS_URS_2025_01/030001000" TargetMode="External" /><Relationship Id="rId28" Type="http://schemas.openxmlformats.org/officeDocument/2006/relationships/hyperlink" Target="https://podminky.urs.cz/item/CS_URS_2025_01/034303000" TargetMode="External" /><Relationship Id="rId29" Type="http://schemas.openxmlformats.org/officeDocument/2006/relationships/hyperlink" Target="https://podminky.urs.cz/item/CS_URS_2025_01/043002000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II/171 Petrovice u Sušice,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Petrovice u Sušice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30. 6. 2025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SÚSPK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SÚSPK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'1203 - II-171 Petrovice u...'!J28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'1203 - II-171 Petrovice u...'!P83</f>
        <v>0</v>
      </c>
      <c r="AV55" s="120">
        <f>'1203 - II-171 Petrovice u...'!J31</f>
        <v>0</v>
      </c>
      <c r="AW55" s="120">
        <f>'1203 - II-171 Petrovice u...'!J32</f>
        <v>0</v>
      </c>
      <c r="AX55" s="120">
        <f>'1203 - II-171 Petrovice u...'!J33</f>
        <v>0</v>
      </c>
      <c r="AY55" s="120">
        <f>'1203 - II-171 Petrovice u...'!J34</f>
        <v>0</v>
      </c>
      <c r="AZ55" s="120">
        <f>'1203 - II-171 Petrovice u...'!F31</f>
        <v>0</v>
      </c>
      <c r="BA55" s="120">
        <f>'1203 - II-171 Petrovice u...'!F32</f>
        <v>0</v>
      </c>
      <c r="BB55" s="120">
        <f>'1203 - II-171 Petrovice u...'!F33</f>
        <v>0</v>
      </c>
      <c r="BC55" s="120">
        <f>'1203 - II-171 Petrovice u...'!F34</f>
        <v>0</v>
      </c>
      <c r="BD55" s="122">
        <f>'1203 - II-171 Petrovice u...'!F35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b2MadSVW//gvx7RFIV2bRHuw9rnCMVEQUkQ+OPqNbtoQ3lXxiBdf7f/k78j/ItCnxEQpeIFIZhuK7Rc5MpEoZQ==" hashValue="R1C4sQpF3WcB9UODD7TwgdG1BJaNgokYZw61hqi9cGFyUCKdUVWorz+xMWy2DLgAvvuCXk69BmJHWLXCY2tEv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203 - II-171 Petrovice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30. 6. 2025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27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ROUND((SUM(BE83:BE188)),  2)</f>
        <v>0</v>
      </c>
      <c r="G31" s="39"/>
      <c r="H31" s="39"/>
      <c r="I31" s="143">
        <v>0.20999999999999999</v>
      </c>
      <c r="J31" s="142">
        <f>ROUND(((SUM(BE83:BE188))*I31),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ROUND((SUM(BF83:BF188)),  2)</f>
        <v>0</v>
      </c>
      <c r="G32" s="39"/>
      <c r="H32" s="39"/>
      <c r="I32" s="143">
        <v>0.12</v>
      </c>
      <c r="J32" s="142">
        <f>ROUND(((SUM(BF83:BF188))*I32),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ROUND((SUM(BG83:BG188)),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ROUND((SUM(BH83:BH188)),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ROUND((SUM(BI83:BI188)),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II/171 Petrovice u Sušice, oprava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Petrovice u Sušice</v>
      </c>
      <c r="G48" s="41"/>
      <c r="H48" s="41"/>
      <c r="I48" s="33" t="s">
        <v>23</v>
      </c>
      <c r="J48" s="73" t="str">
        <f>IF(J10="","",J10)</f>
        <v>30. 6. 2025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SÚSPK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SÚSPK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J106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87</v>
      </c>
      <c r="E59" s="168"/>
      <c r="F59" s="168"/>
      <c r="G59" s="168"/>
      <c r="H59" s="168"/>
      <c r="I59" s="168"/>
      <c r="J59" s="169">
        <f>J135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J154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89</v>
      </c>
      <c r="E61" s="168"/>
      <c r="F61" s="168"/>
      <c r="G61" s="168"/>
      <c r="H61" s="168"/>
      <c r="I61" s="168"/>
      <c r="J61" s="169">
        <f>J171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90</v>
      </c>
      <c r="E62" s="162"/>
      <c r="F62" s="162"/>
      <c r="G62" s="162"/>
      <c r="H62" s="162"/>
      <c r="I62" s="162"/>
      <c r="J62" s="163">
        <f>J175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91</v>
      </c>
      <c r="E63" s="168"/>
      <c r="F63" s="168"/>
      <c r="G63" s="168"/>
      <c r="H63" s="168"/>
      <c r="I63" s="168"/>
      <c r="J63" s="169">
        <f>J176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92</v>
      </c>
      <c r="E64" s="168"/>
      <c r="F64" s="168"/>
      <c r="G64" s="168"/>
      <c r="H64" s="168"/>
      <c r="I64" s="168"/>
      <c r="J64" s="169">
        <f>J181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93</v>
      </c>
      <c r="E65" s="168"/>
      <c r="F65" s="168"/>
      <c r="G65" s="168"/>
      <c r="H65" s="168"/>
      <c r="I65" s="168"/>
      <c r="J65" s="169">
        <f>J186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94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II/171 Petrovice u Sušice, oprava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Petrovice u Sušice</v>
      </c>
      <c r="G77" s="41"/>
      <c r="H77" s="41"/>
      <c r="I77" s="33" t="s">
        <v>23</v>
      </c>
      <c r="J77" s="73" t="str">
        <f>IF(J10="","",J10)</f>
        <v>30. 6. 2025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SÚSPK</v>
      </c>
      <c r="G79" s="41"/>
      <c r="H79" s="41"/>
      <c r="I79" s="33" t="s">
        <v>31</v>
      </c>
      <c r="J79" s="37" t="str">
        <f>E19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IF(E16="","",E16)</f>
        <v>Vyplň údaj</v>
      </c>
      <c r="G80" s="41"/>
      <c r="H80" s="41"/>
      <c r="I80" s="33" t="s">
        <v>34</v>
      </c>
      <c r="J80" s="37" t="str">
        <f>E22</f>
        <v>SÚSPK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95</v>
      </c>
      <c r="D82" s="174" t="s">
        <v>56</v>
      </c>
      <c r="E82" s="174" t="s">
        <v>52</v>
      </c>
      <c r="F82" s="174" t="s">
        <v>53</v>
      </c>
      <c r="G82" s="174" t="s">
        <v>96</v>
      </c>
      <c r="H82" s="174" t="s">
        <v>97</v>
      </c>
      <c r="I82" s="174" t="s">
        <v>98</v>
      </c>
      <c r="J82" s="174" t="s">
        <v>82</v>
      </c>
      <c r="K82" s="175" t="s">
        <v>99</v>
      </c>
      <c r="L82" s="176"/>
      <c r="M82" s="93" t="s">
        <v>19</v>
      </c>
      <c r="N82" s="94" t="s">
        <v>41</v>
      </c>
      <c r="O82" s="94" t="s">
        <v>100</v>
      </c>
      <c r="P82" s="94" t="s">
        <v>101</v>
      </c>
      <c r="Q82" s="94" t="s">
        <v>102</v>
      </c>
      <c r="R82" s="94" t="s">
        <v>103</v>
      </c>
      <c r="S82" s="94" t="s">
        <v>104</v>
      </c>
      <c r="T82" s="95" t="s">
        <v>105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106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P84+P175</f>
        <v>0</v>
      </c>
      <c r="Q83" s="97"/>
      <c r="R83" s="179">
        <f>R84+R175</f>
        <v>26.379480000000001</v>
      </c>
      <c r="S83" s="97"/>
      <c r="T83" s="180">
        <f>T84+T175</f>
        <v>647.904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83</v>
      </c>
      <c r="BK83" s="181">
        <f>BK84+BK175</f>
        <v>0</v>
      </c>
    </row>
    <row r="84" s="12" customFormat="1" ht="25.92" customHeight="1">
      <c r="A84" s="12"/>
      <c r="B84" s="182"/>
      <c r="C84" s="183"/>
      <c r="D84" s="184" t="s">
        <v>70</v>
      </c>
      <c r="E84" s="185" t="s">
        <v>107</v>
      </c>
      <c r="F84" s="185" t="s">
        <v>108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P85+P106+P135+P154+P171</f>
        <v>0</v>
      </c>
      <c r="Q84" s="190"/>
      <c r="R84" s="191">
        <f>R85+R106+R135+R154+R171</f>
        <v>26.379480000000001</v>
      </c>
      <c r="S84" s="190"/>
      <c r="T84" s="192">
        <f>T85+T106+T135+T154+T171</f>
        <v>647.904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76</v>
      </c>
      <c r="AT84" s="194" t="s">
        <v>70</v>
      </c>
      <c r="AU84" s="194" t="s">
        <v>71</v>
      </c>
      <c r="AY84" s="193" t="s">
        <v>109</v>
      </c>
      <c r="BK84" s="195">
        <f>BK85+BK106+BK135+BK154+BK171</f>
        <v>0</v>
      </c>
    </row>
    <row r="85" s="12" customFormat="1" ht="22.8" customHeight="1">
      <c r="A85" s="12"/>
      <c r="B85" s="182"/>
      <c r="C85" s="183"/>
      <c r="D85" s="184" t="s">
        <v>70</v>
      </c>
      <c r="E85" s="196" t="s">
        <v>76</v>
      </c>
      <c r="F85" s="196" t="s">
        <v>110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SUM(P86:P105)</f>
        <v>0</v>
      </c>
      <c r="Q85" s="190"/>
      <c r="R85" s="191">
        <f>SUM(R86:R105)</f>
        <v>0.063520000000000007</v>
      </c>
      <c r="S85" s="190"/>
      <c r="T85" s="192">
        <f>SUM(T86:T105)</f>
        <v>584.38400000000001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76</v>
      </c>
      <c r="AT85" s="194" t="s">
        <v>70</v>
      </c>
      <c r="AU85" s="194" t="s">
        <v>76</v>
      </c>
      <c r="AY85" s="193" t="s">
        <v>109</v>
      </c>
      <c r="BK85" s="195">
        <f>SUM(BK86:BK105)</f>
        <v>0</v>
      </c>
    </row>
    <row r="86" s="2" customFormat="1" ht="24.15" customHeight="1">
      <c r="A86" s="39"/>
      <c r="B86" s="40"/>
      <c r="C86" s="198" t="s">
        <v>76</v>
      </c>
      <c r="D86" s="198" t="s">
        <v>111</v>
      </c>
      <c r="E86" s="199" t="s">
        <v>112</v>
      </c>
      <c r="F86" s="200" t="s">
        <v>113</v>
      </c>
      <c r="G86" s="201" t="s">
        <v>114</v>
      </c>
      <c r="H86" s="202">
        <v>3176</v>
      </c>
      <c r="I86" s="203"/>
      <c r="J86" s="204">
        <f>ROUND(I86*H86,2)</f>
        <v>0</v>
      </c>
      <c r="K86" s="200" t="s">
        <v>115</v>
      </c>
      <c r="L86" s="45"/>
      <c r="M86" s="205" t="s">
        <v>19</v>
      </c>
      <c r="N86" s="206" t="s">
        <v>42</v>
      </c>
      <c r="O86" s="85"/>
      <c r="P86" s="207">
        <f>O86*H86</f>
        <v>0</v>
      </c>
      <c r="Q86" s="207">
        <v>2.0000000000000002E-05</v>
      </c>
      <c r="R86" s="207">
        <f>Q86*H86</f>
        <v>0.063520000000000007</v>
      </c>
      <c r="S86" s="207">
        <v>0.184</v>
      </c>
      <c r="T86" s="208">
        <f>S86*H86</f>
        <v>584.38400000000001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116</v>
      </c>
      <c r="AT86" s="209" t="s">
        <v>111</v>
      </c>
      <c r="AU86" s="209" t="s">
        <v>78</v>
      </c>
      <c r="AY86" s="18" t="s">
        <v>109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76</v>
      </c>
      <c r="BK86" s="210">
        <f>ROUND(I86*H86,2)</f>
        <v>0</v>
      </c>
      <c r="BL86" s="18" t="s">
        <v>116</v>
      </c>
      <c r="BM86" s="209" t="s">
        <v>117</v>
      </c>
    </row>
    <row r="87" s="2" customFormat="1">
      <c r="A87" s="39"/>
      <c r="B87" s="40"/>
      <c r="C87" s="41"/>
      <c r="D87" s="211" t="s">
        <v>118</v>
      </c>
      <c r="E87" s="41"/>
      <c r="F87" s="212" t="s">
        <v>119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118</v>
      </c>
      <c r="AU87" s="18" t="s">
        <v>78</v>
      </c>
    </row>
    <row r="88" s="13" customFormat="1">
      <c r="A88" s="13"/>
      <c r="B88" s="216"/>
      <c r="C88" s="217"/>
      <c r="D88" s="218" t="s">
        <v>120</v>
      </c>
      <c r="E88" s="219" t="s">
        <v>19</v>
      </c>
      <c r="F88" s="220" t="s">
        <v>121</v>
      </c>
      <c r="G88" s="217"/>
      <c r="H88" s="221">
        <v>3176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7" t="s">
        <v>120</v>
      </c>
      <c r="AU88" s="227" t="s">
        <v>78</v>
      </c>
      <c r="AV88" s="13" t="s">
        <v>78</v>
      </c>
      <c r="AW88" s="13" t="s">
        <v>33</v>
      </c>
      <c r="AX88" s="13" t="s">
        <v>76</v>
      </c>
      <c r="AY88" s="227" t="s">
        <v>109</v>
      </c>
    </row>
    <row r="89" s="14" customFormat="1">
      <c r="A89" s="14"/>
      <c r="B89" s="228"/>
      <c r="C89" s="229"/>
      <c r="D89" s="218" t="s">
        <v>120</v>
      </c>
      <c r="E89" s="230" t="s">
        <v>19</v>
      </c>
      <c r="F89" s="231" t="s">
        <v>122</v>
      </c>
      <c r="G89" s="229"/>
      <c r="H89" s="230" t="s">
        <v>19</v>
      </c>
      <c r="I89" s="232"/>
      <c r="J89" s="229"/>
      <c r="K89" s="229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120</v>
      </c>
      <c r="AU89" s="237" t="s">
        <v>78</v>
      </c>
      <c r="AV89" s="14" t="s">
        <v>76</v>
      </c>
      <c r="AW89" s="14" t="s">
        <v>33</v>
      </c>
      <c r="AX89" s="14" t="s">
        <v>71</v>
      </c>
      <c r="AY89" s="237" t="s">
        <v>109</v>
      </c>
    </row>
    <row r="90" s="2" customFormat="1" ht="21.75" customHeight="1">
      <c r="A90" s="39"/>
      <c r="B90" s="40"/>
      <c r="C90" s="198" t="s">
        <v>78</v>
      </c>
      <c r="D90" s="198" t="s">
        <v>111</v>
      </c>
      <c r="E90" s="199" t="s">
        <v>123</v>
      </c>
      <c r="F90" s="200" t="s">
        <v>124</v>
      </c>
      <c r="G90" s="201" t="s">
        <v>125</v>
      </c>
      <c r="H90" s="202">
        <v>375</v>
      </c>
      <c r="I90" s="203"/>
      <c r="J90" s="204">
        <f>ROUND(I90*H90,2)</f>
        <v>0</v>
      </c>
      <c r="K90" s="200" t="s">
        <v>115</v>
      </c>
      <c r="L90" s="45"/>
      <c r="M90" s="205" t="s">
        <v>19</v>
      </c>
      <c r="N90" s="206" t="s">
        <v>42</v>
      </c>
      <c r="O90" s="85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116</v>
      </c>
      <c r="AT90" s="209" t="s">
        <v>111</v>
      </c>
      <c r="AU90" s="209" t="s">
        <v>78</v>
      </c>
      <c r="AY90" s="18" t="s">
        <v>109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76</v>
      </c>
      <c r="BK90" s="210">
        <f>ROUND(I90*H90,2)</f>
        <v>0</v>
      </c>
      <c r="BL90" s="18" t="s">
        <v>116</v>
      </c>
      <c r="BM90" s="209" t="s">
        <v>126</v>
      </c>
    </row>
    <row r="91" s="2" customFormat="1">
      <c r="A91" s="39"/>
      <c r="B91" s="40"/>
      <c r="C91" s="41"/>
      <c r="D91" s="211" t="s">
        <v>118</v>
      </c>
      <c r="E91" s="41"/>
      <c r="F91" s="212" t="s">
        <v>127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118</v>
      </c>
      <c r="AU91" s="18" t="s">
        <v>78</v>
      </c>
    </row>
    <row r="92" s="13" customFormat="1">
      <c r="A92" s="13"/>
      <c r="B92" s="216"/>
      <c r="C92" s="217"/>
      <c r="D92" s="218" t="s">
        <v>120</v>
      </c>
      <c r="E92" s="219" t="s">
        <v>19</v>
      </c>
      <c r="F92" s="220" t="s">
        <v>128</v>
      </c>
      <c r="G92" s="217"/>
      <c r="H92" s="221">
        <v>375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7" t="s">
        <v>120</v>
      </c>
      <c r="AU92" s="227" t="s">
        <v>78</v>
      </c>
      <c r="AV92" s="13" t="s">
        <v>78</v>
      </c>
      <c r="AW92" s="13" t="s">
        <v>33</v>
      </c>
      <c r="AX92" s="13" t="s">
        <v>76</v>
      </c>
      <c r="AY92" s="227" t="s">
        <v>109</v>
      </c>
    </row>
    <row r="93" s="14" customFormat="1">
      <c r="A93" s="14"/>
      <c r="B93" s="228"/>
      <c r="C93" s="229"/>
      <c r="D93" s="218" t="s">
        <v>120</v>
      </c>
      <c r="E93" s="230" t="s">
        <v>19</v>
      </c>
      <c r="F93" s="231" t="s">
        <v>129</v>
      </c>
      <c r="G93" s="229"/>
      <c r="H93" s="230" t="s">
        <v>19</v>
      </c>
      <c r="I93" s="232"/>
      <c r="J93" s="229"/>
      <c r="K93" s="229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120</v>
      </c>
      <c r="AU93" s="237" t="s">
        <v>78</v>
      </c>
      <c r="AV93" s="14" t="s">
        <v>76</v>
      </c>
      <c r="AW93" s="14" t="s">
        <v>33</v>
      </c>
      <c r="AX93" s="14" t="s">
        <v>71</v>
      </c>
      <c r="AY93" s="237" t="s">
        <v>109</v>
      </c>
    </row>
    <row r="94" s="2" customFormat="1" ht="24.15" customHeight="1">
      <c r="A94" s="39"/>
      <c r="B94" s="40"/>
      <c r="C94" s="198" t="s">
        <v>130</v>
      </c>
      <c r="D94" s="198" t="s">
        <v>111</v>
      </c>
      <c r="E94" s="199" t="s">
        <v>131</v>
      </c>
      <c r="F94" s="200" t="s">
        <v>132</v>
      </c>
      <c r="G94" s="201" t="s">
        <v>125</v>
      </c>
      <c r="H94" s="202">
        <v>375</v>
      </c>
      <c r="I94" s="203"/>
      <c r="J94" s="204">
        <f>ROUND(I94*H94,2)</f>
        <v>0</v>
      </c>
      <c r="K94" s="200" t="s">
        <v>115</v>
      </c>
      <c r="L94" s="45"/>
      <c r="M94" s="205" t="s">
        <v>19</v>
      </c>
      <c r="N94" s="206" t="s">
        <v>42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116</v>
      </c>
      <c r="AT94" s="209" t="s">
        <v>111</v>
      </c>
      <c r="AU94" s="209" t="s">
        <v>78</v>
      </c>
      <c r="AY94" s="18" t="s">
        <v>109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76</v>
      </c>
      <c r="BK94" s="210">
        <f>ROUND(I94*H94,2)</f>
        <v>0</v>
      </c>
      <c r="BL94" s="18" t="s">
        <v>116</v>
      </c>
      <c r="BM94" s="209" t="s">
        <v>133</v>
      </c>
    </row>
    <row r="95" s="2" customFormat="1">
      <c r="A95" s="39"/>
      <c r="B95" s="40"/>
      <c r="C95" s="41"/>
      <c r="D95" s="211" t="s">
        <v>118</v>
      </c>
      <c r="E95" s="41"/>
      <c r="F95" s="212" t="s">
        <v>134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118</v>
      </c>
      <c r="AU95" s="18" t="s">
        <v>78</v>
      </c>
    </row>
    <row r="96" s="13" customFormat="1">
      <c r="A96" s="13"/>
      <c r="B96" s="216"/>
      <c r="C96" s="217"/>
      <c r="D96" s="218" t="s">
        <v>120</v>
      </c>
      <c r="E96" s="219" t="s">
        <v>19</v>
      </c>
      <c r="F96" s="220" t="s">
        <v>128</v>
      </c>
      <c r="G96" s="217"/>
      <c r="H96" s="221">
        <v>375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120</v>
      </c>
      <c r="AU96" s="227" t="s">
        <v>78</v>
      </c>
      <c r="AV96" s="13" t="s">
        <v>78</v>
      </c>
      <c r="AW96" s="13" t="s">
        <v>33</v>
      </c>
      <c r="AX96" s="13" t="s">
        <v>76</v>
      </c>
      <c r="AY96" s="227" t="s">
        <v>109</v>
      </c>
    </row>
    <row r="97" s="14" customFormat="1">
      <c r="A97" s="14"/>
      <c r="B97" s="228"/>
      <c r="C97" s="229"/>
      <c r="D97" s="218" t="s">
        <v>120</v>
      </c>
      <c r="E97" s="230" t="s">
        <v>19</v>
      </c>
      <c r="F97" s="231" t="s">
        <v>129</v>
      </c>
      <c r="G97" s="229"/>
      <c r="H97" s="230" t="s">
        <v>19</v>
      </c>
      <c r="I97" s="232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7" t="s">
        <v>120</v>
      </c>
      <c r="AU97" s="237" t="s">
        <v>78</v>
      </c>
      <c r="AV97" s="14" t="s">
        <v>76</v>
      </c>
      <c r="AW97" s="14" t="s">
        <v>33</v>
      </c>
      <c r="AX97" s="14" t="s">
        <v>71</v>
      </c>
      <c r="AY97" s="237" t="s">
        <v>109</v>
      </c>
    </row>
    <row r="98" s="2" customFormat="1" ht="24.15" customHeight="1">
      <c r="A98" s="39"/>
      <c r="B98" s="40"/>
      <c r="C98" s="198" t="s">
        <v>116</v>
      </c>
      <c r="D98" s="198" t="s">
        <v>111</v>
      </c>
      <c r="E98" s="199" t="s">
        <v>135</v>
      </c>
      <c r="F98" s="200" t="s">
        <v>136</v>
      </c>
      <c r="G98" s="201" t="s">
        <v>137</v>
      </c>
      <c r="H98" s="202">
        <v>600</v>
      </c>
      <c r="I98" s="203"/>
      <c r="J98" s="204">
        <f>ROUND(I98*H98,2)</f>
        <v>0</v>
      </c>
      <c r="K98" s="200" t="s">
        <v>115</v>
      </c>
      <c r="L98" s="45"/>
      <c r="M98" s="205" t="s">
        <v>19</v>
      </c>
      <c r="N98" s="206" t="s">
        <v>42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116</v>
      </c>
      <c r="AT98" s="209" t="s">
        <v>111</v>
      </c>
      <c r="AU98" s="209" t="s">
        <v>78</v>
      </c>
      <c r="AY98" s="18" t="s">
        <v>109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76</v>
      </c>
      <c r="BK98" s="210">
        <f>ROUND(I98*H98,2)</f>
        <v>0</v>
      </c>
      <c r="BL98" s="18" t="s">
        <v>116</v>
      </c>
      <c r="BM98" s="209" t="s">
        <v>138</v>
      </c>
    </row>
    <row r="99" s="2" customFormat="1">
      <c r="A99" s="39"/>
      <c r="B99" s="40"/>
      <c r="C99" s="41"/>
      <c r="D99" s="211" t="s">
        <v>118</v>
      </c>
      <c r="E99" s="41"/>
      <c r="F99" s="212" t="s">
        <v>139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118</v>
      </c>
      <c r="AU99" s="18" t="s">
        <v>78</v>
      </c>
    </row>
    <row r="100" s="13" customFormat="1">
      <c r="A100" s="13"/>
      <c r="B100" s="216"/>
      <c r="C100" s="217"/>
      <c r="D100" s="218" t="s">
        <v>120</v>
      </c>
      <c r="E100" s="219" t="s">
        <v>19</v>
      </c>
      <c r="F100" s="220" t="s">
        <v>140</v>
      </c>
      <c r="G100" s="217"/>
      <c r="H100" s="221">
        <v>600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120</v>
      </c>
      <c r="AU100" s="227" t="s">
        <v>78</v>
      </c>
      <c r="AV100" s="13" t="s">
        <v>78</v>
      </c>
      <c r="AW100" s="13" t="s">
        <v>33</v>
      </c>
      <c r="AX100" s="13" t="s">
        <v>76</v>
      </c>
      <c r="AY100" s="227" t="s">
        <v>109</v>
      </c>
    </row>
    <row r="101" s="14" customFormat="1">
      <c r="A101" s="14"/>
      <c r="B101" s="228"/>
      <c r="C101" s="229"/>
      <c r="D101" s="218" t="s">
        <v>120</v>
      </c>
      <c r="E101" s="230" t="s">
        <v>19</v>
      </c>
      <c r="F101" s="231" t="s">
        <v>129</v>
      </c>
      <c r="G101" s="229"/>
      <c r="H101" s="230" t="s">
        <v>19</v>
      </c>
      <c r="I101" s="232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7" t="s">
        <v>120</v>
      </c>
      <c r="AU101" s="237" t="s">
        <v>78</v>
      </c>
      <c r="AV101" s="14" t="s">
        <v>76</v>
      </c>
      <c r="AW101" s="14" t="s">
        <v>33</v>
      </c>
      <c r="AX101" s="14" t="s">
        <v>71</v>
      </c>
      <c r="AY101" s="237" t="s">
        <v>109</v>
      </c>
    </row>
    <row r="102" s="2" customFormat="1" ht="16.5" customHeight="1">
      <c r="A102" s="39"/>
      <c r="B102" s="40"/>
      <c r="C102" s="198" t="s">
        <v>141</v>
      </c>
      <c r="D102" s="198" t="s">
        <v>111</v>
      </c>
      <c r="E102" s="199" t="s">
        <v>142</v>
      </c>
      <c r="F102" s="200" t="s">
        <v>143</v>
      </c>
      <c r="G102" s="201" t="s">
        <v>114</v>
      </c>
      <c r="H102" s="202">
        <v>892.875</v>
      </c>
      <c r="I102" s="203"/>
      <c r="J102" s="204">
        <f>ROUND(I102*H102,2)</f>
        <v>0</v>
      </c>
      <c r="K102" s="200" t="s">
        <v>115</v>
      </c>
      <c r="L102" s="45"/>
      <c r="M102" s="205" t="s">
        <v>19</v>
      </c>
      <c r="N102" s="206" t="s">
        <v>42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116</v>
      </c>
      <c r="AT102" s="209" t="s">
        <v>111</v>
      </c>
      <c r="AU102" s="209" t="s">
        <v>78</v>
      </c>
      <c r="AY102" s="18" t="s">
        <v>109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76</v>
      </c>
      <c r="BK102" s="210">
        <f>ROUND(I102*H102,2)</f>
        <v>0</v>
      </c>
      <c r="BL102" s="18" t="s">
        <v>116</v>
      </c>
      <c r="BM102" s="209" t="s">
        <v>144</v>
      </c>
    </row>
    <row r="103" s="2" customFormat="1">
      <c r="A103" s="39"/>
      <c r="B103" s="40"/>
      <c r="C103" s="41"/>
      <c r="D103" s="211" t="s">
        <v>118</v>
      </c>
      <c r="E103" s="41"/>
      <c r="F103" s="212" t="s">
        <v>145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118</v>
      </c>
      <c r="AU103" s="18" t="s">
        <v>78</v>
      </c>
    </row>
    <row r="104" s="13" customFormat="1">
      <c r="A104" s="13"/>
      <c r="B104" s="216"/>
      <c r="C104" s="217"/>
      <c r="D104" s="218" t="s">
        <v>120</v>
      </c>
      <c r="E104" s="219" t="s">
        <v>19</v>
      </c>
      <c r="F104" s="220" t="s">
        <v>146</v>
      </c>
      <c r="G104" s="217"/>
      <c r="H104" s="221">
        <v>892.875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120</v>
      </c>
      <c r="AU104" s="227" t="s">
        <v>78</v>
      </c>
      <c r="AV104" s="13" t="s">
        <v>78</v>
      </c>
      <c r="AW104" s="13" t="s">
        <v>33</v>
      </c>
      <c r="AX104" s="13" t="s">
        <v>76</v>
      </c>
      <c r="AY104" s="227" t="s">
        <v>109</v>
      </c>
    </row>
    <row r="105" s="14" customFormat="1">
      <c r="A105" s="14"/>
      <c r="B105" s="228"/>
      <c r="C105" s="229"/>
      <c r="D105" s="218" t="s">
        <v>120</v>
      </c>
      <c r="E105" s="230" t="s">
        <v>19</v>
      </c>
      <c r="F105" s="231" t="s">
        <v>129</v>
      </c>
      <c r="G105" s="229"/>
      <c r="H105" s="230" t="s">
        <v>19</v>
      </c>
      <c r="I105" s="232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7" t="s">
        <v>120</v>
      </c>
      <c r="AU105" s="237" t="s">
        <v>78</v>
      </c>
      <c r="AV105" s="14" t="s">
        <v>76</v>
      </c>
      <c r="AW105" s="14" t="s">
        <v>33</v>
      </c>
      <c r="AX105" s="14" t="s">
        <v>71</v>
      </c>
      <c r="AY105" s="237" t="s">
        <v>109</v>
      </c>
    </row>
    <row r="106" s="12" customFormat="1" ht="22.8" customHeight="1">
      <c r="A106" s="12"/>
      <c r="B106" s="182"/>
      <c r="C106" s="183"/>
      <c r="D106" s="184" t="s">
        <v>70</v>
      </c>
      <c r="E106" s="196" t="s">
        <v>141</v>
      </c>
      <c r="F106" s="196" t="s">
        <v>147</v>
      </c>
      <c r="G106" s="183"/>
      <c r="H106" s="183"/>
      <c r="I106" s="186"/>
      <c r="J106" s="197">
        <f>BK106</f>
        <v>0</v>
      </c>
      <c r="K106" s="183"/>
      <c r="L106" s="188"/>
      <c r="M106" s="189"/>
      <c r="N106" s="190"/>
      <c r="O106" s="190"/>
      <c r="P106" s="191">
        <f>SUM(P107:P134)</f>
        <v>0</v>
      </c>
      <c r="Q106" s="190"/>
      <c r="R106" s="191">
        <f>SUM(R107:R134)</f>
        <v>25.949999999999999</v>
      </c>
      <c r="S106" s="190"/>
      <c r="T106" s="192">
        <f>SUM(T107:T134)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76</v>
      </c>
      <c r="AT106" s="194" t="s">
        <v>70</v>
      </c>
      <c r="AU106" s="194" t="s">
        <v>76</v>
      </c>
      <c r="AY106" s="193" t="s">
        <v>109</v>
      </c>
      <c r="BK106" s="195">
        <f>SUM(BK107:BK134)</f>
        <v>0</v>
      </c>
    </row>
    <row r="107" s="2" customFormat="1" ht="21.75" customHeight="1">
      <c r="A107" s="39"/>
      <c r="B107" s="40"/>
      <c r="C107" s="198" t="s">
        <v>148</v>
      </c>
      <c r="D107" s="198" t="s">
        <v>111</v>
      </c>
      <c r="E107" s="199" t="s">
        <v>149</v>
      </c>
      <c r="F107" s="200" t="s">
        <v>150</v>
      </c>
      <c r="G107" s="201" t="s">
        <v>114</v>
      </c>
      <c r="H107" s="202">
        <v>892.875</v>
      </c>
      <c r="I107" s="203"/>
      <c r="J107" s="204">
        <f>ROUND(I107*H107,2)</f>
        <v>0</v>
      </c>
      <c r="K107" s="200" t="s">
        <v>115</v>
      </c>
      <c r="L107" s="45"/>
      <c r="M107" s="205" t="s">
        <v>19</v>
      </c>
      <c r="N107" s="206" t="s">
        <v>42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116</v>
      </c>
      <c r="AT107" s="209" t="s">
        <v>111</v>
      </c>
      <c r="AU107" s="209" t="s">
        <v>78</v>
      </c>
      <c r="AY107" s="18" t="s">
        <v>109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76</v>
      </c>
      <c r="BK107" s="210">
        <f>ROUND(I107*H107,2)</f>
        <v>0</v>
      </c>
      <c r="BL107" s="18" t="s">
        <v>116</v>
      </c>
      <c r="BM107" s="209" t="s">
        <v>151</v>
      </c>
    </row>
    <row r="108" s="2" customFormat="1">
      <c r="A108" s="39"/>
      <c r="B108" s="40"/>
      <c r="C108" s="41"/>
      <c r="D108" s="211" t="s">
        <v>118</v>
      </c>
      <c r="E108" s="41"/>
      <c r="F108" s="212" t="s">
        <v>152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118</v>
      </c>
      <c r="AU108" s="18" t="s">
        <v>78</v>
      </c>
    </row>
    <row r="109" s="13" customFormat="1">
      <c r="A109" s="13"/>
      <c r="B109" s="216"/>
      <c r="C109" s="217"/>
      <c r="D109" s="218" t="s">
        <v>120</v>
      </c>
      <c r="E109" s="219" t="s">
        <v>19</v>
      </c>
      <c r="F109" s="220" t="s">
        <v>146</v>
      </c>
      <c r="G109" s="217"/>
      <c r="H109" s="221">
        <v>892.875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120</v>
      </c>
      <c r="AU109" s="227" t="s">
        <v>78</v>
      </c>
      <c r="AV109" s="13" t="s">
        <v>78</v>
      </c>
      <c r="AW109" s="13" t="s">
        <v>33</v>
      </c>
      <c r="AX109" s="13" t="s">
        <v>76</v>
      </c>
      <c r="AY109" s="227" t="s">
        <v>109</v>
      </c>
    </row>
    <row r="110" s="14" customFormat="1">
      <c r="A110" s="14"/>
      <c r="B110" s="228"/>
      <c r="C110" s="229"/>
      <c r="D110" s="218" t="s">
        <v>120</v>
      </c>
      <c r="E110" s="230" t="s">
        <v>19</v>
      </c>
      <c r="F110" s="231" t="s">
        <v>129</v>
      </c>
      <c r="G110" s="229"/>
      <c r="H110" s="230" t="s">
        <v>19</v>
      </c>
      <c r="I110" s="232"/>
      <c r="J110" s="229"/>
      <c r="K110" s="229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120</v>
      </c>
      <c r="AU110" s="237" t="s">
        <v>78</v>
      </c>
      <c r="AV110" s="14" t="s">
        <v>76</v>
      </c>
      <c r="AW110" s="14" t="s">
        <v>33</v>
      </c>
      <c r="AX110" s="14" t="s">
        <v>71</v>
      </c>
      <c r="AY110" s="237" t="s">
        <v>109</v>
      </c>
    </row>
    <row r="111" s="2" customFormat="1" ht="21.75" customHeight="1">
      <c r="A111" s="39"/>
      <c r="B111" s="40"/>
      <c r="C111" s="198" t="s">
        <v>153</v>
      </c>
      <c r="D111" s="198" t="s">
        <v>111</v>
      </c>
      <c r="E111" s="199" t="s">
        <v>154</v>
      </c>
      <c r="F111" s="200" t="s">
        <v>155</v>
      </c>
      <c r="G111" s="201" t="s">
        <v>114</v>
      </c>
      <c r="H111" s="202">
        <v>892.875</v>
      </c>
      <c r="I111" s="203"/>
      <c r="J111" s="204">
        <f>ROUND(I111*H111,2)</f>
        <v>0</v>
      </c>
      <c r="K111" s="200" t="s">
        <v>115</v>
      </c>
      <c r="L111" s="45"/>
      <c r="M111" s="205" t="s">
        <v>19</v>
      </c>
      <c r="N111" s="206" t="s">
        <v>42</v>
      </c>
      <c r="O111" s="85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116</v>
      </c>
      <c r="AT111" s="209" t="s">
        <v>111</v>
      </c>
      <c r="AU111" s="209" t="s">
        <v>78</v>
      </c>
      <c r="AY111" s="18" t="s">
        <v>109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76</v>
      </c>
      <c r="BK111" s="210">
        <f>ROUND(I111*H111,2)</f>
        <v>0</v>
      </c>
      <c r="BL111" s="18" t="s">
        <v>116</v>
      </c>
      <c r="BM111" s="209" t="s">
        <v>156</v>
      </c>
    </row>
    <row r="112" s="2" customFormat="1">
      <c r="A112" s="39"/>
      <c r="B112" s="40"/>
      <c r="C112" s="41"/>
      <c r="D112" s="211" t="s">
        <v>118</v>
      </c>
      <c r="E112" s="41"/>
      <c r="F112" s="212" t="s">
        <v>157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118</v>
      </c>
      <c r="AU112" s="18" t="s">
        <v>78</v>
      </c>
    </row>
    <row r="113" s="13" customFormat="1">
      <c r="A113" s="13"/>
      <c r="B113" s="216"/>
      <c r="C113" s="217"/>
      <c r="D113" s="218" t="s">
        <v>120</v>
      </c>
      <c r="E113" s="219" t="s">
        <v>19</v>
      </c>
      <c r="F113" s="220" t="s">
        <v>146</v>
      </c>
      <c r="G113" s="217"/>
      <c r="H113" s="221">
        <v>892.875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120</v>
      </c>
      <c r="AU113" s="227" t="s">
        <v>78</v>
      </c>
      <c r="AV113" s="13" t="s">
        <v>78</v>
      </c>
      <c r="AW113" s="13" t="s">
        <v>33</v>
      </c>
      <c r="AX113" s="13" t="s">
        <v>76</v>
      </c>
      <c r="AY113" s="227" t="s">
        <v>109</v>
      </c>
    </row>
    <row r="114" s="14" customFormat="1">
      <c r="A114" s="14"/>
      <c r="B114" s="228"/>
      <c r="C114" s="229"/>
      <c r="D114" s="218" t="s">
        <v>120</v>
      </c>
      <c r="E114" s="230" t="s">
        <v>19</v>
      </c>
      <c r="F114" s="231" t="s">
        <v>129</v>
      </c>
      <c r="G114" s="229"/>
      <c r="H114" s="230" t="s">
        <v>19</v>
      </c>
      <c r="I114" s="232"/>
      <c r="J114" s="229"/>
      <c r="K114" s="229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120</v>
      </c>
      <c r="AU114" s="237" t="s">
        <v>78</v>
      </c>
      <c r="AV114" s="14" t="s">
        <v>76</v>
      </c>
      <c r="AW114" s="14" t="s">
        <v>33</v>
      </c>
      <c r="AX114" s="14" t="s">
        <v>71</v>
      </c>
      <c r="AY114" s="237" t="s">
        <v>109</v>
      </c>
    </row>
    <row r="115" s="2" customFormat="1" ht="24.15" customHeight="1">
      <c r="A115" s="39"/>
      <c r="B115" s="40"/>
      <c r="C115" s="198" t="s">
        <v>158</v>
      </c>
      <c r="D115" s="198" t="s">
        <v>111</v>
      </c>
      <c r="E115" s="199" t="s">
        <v>159</v>
      </c>
      <c r="F115" s="200" t="s">
        <v>160</v>
      </c>
      <c r="G115" s="201" t="s">
        <v>114</v>
      </c>
      <c r="H115" s="202">
        <v>892.875</v>
      </c>
      <c r="I115" s="203"/>
      <c r="J115" s="204">
        <f>ROUND(I115*H115,2)</f>
        <v>0</v>
      </c>
      <c r="K115" s="200" t="s">
        <v>115</v>
      </c>
      <c r="L115" s="45"/>
      <c r="M115" s="205" t="s">
        <v>19</v>
      </c>
      <c r="N115" s="206" t="s">
        <v>42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116</v>
      </c>
      <c r="AT115" s="209" t="s">
        <v>111</v>
      </c>
      <c r="AU115" s="209" t="s">
        <v>78</v>
      </c>
      <c r="AY115" s="18" t="s">
        <v>109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76</v>
      </c>
      <c r="BK115" s="210">
        <f>ROUND(I115*H115,2)</f>
        <v>0</v>
      </c>
      <c r="BL115" s="18" t="s">
        <v>116</v>
      </c>
      <c r="BM115" s="209" t="s">
        <v>161</v>
      </c>
    </row>
    <row r="116" s="2" customFormat="1">
      <c r="A116" s="39"/>
      <c r="B116" s="40"/>
      <c r="C116" s="41"/>
      <c r="D116" s="211" t="s">
        <v>118</v>
      </c>
      <c r="E116" s="41"/>
      <c r="F116" s="212" t="s">
        <v>162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118</v>
      </c>
      <c r="AU116" s="18" t="s">
        <v>78</v>
      </c>
    </row>
    <row r="117" s="13" customFormat="1">
      <c r="A117" s="13"/>
      <c r="B117" s="216"/>
      <c r="C117" s="217"/>
      <c r="D117" s="218" t="s">
        <v>120</v>
      </c>
      <c r="E117" s="219" t="s">
        <v>19</v>
      </c>
      <c r="F117" s="220" t="s">
        <v>146</v>
      </c>
      <c r="G117" s="217"/>
      <c r="H117" s="221">
        <v>892.875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120</v>
      </c>
      <c r="AU117" s="227" t="s">
        <v>78</v>
      </c>
      <c r="AV117" s="13" t="s">
        <v>78</v>
      </c>
      <c r="AW117" s="13" t="s">
        <v>33</v>
      </c>
      <c r="AX117" s="13" t="s">
        <v>76</v>
      </c>
      <c r="AY117" s="227" t="s">
        <v>109</v>
      </c>
    </row>
    <row r="118" s="14" customFormat="1">
      <c r="A118" s="14"/>
      <c r="B118" s="228"/>
      <c r="C118" s="229"/>
      <c r="D118" s="218" t="s">
        <v>120</v>
      </c>
      <c r="E118" s="230" t="s">
        <v>19</v>
      </c>
      <c r="F118" s="231" t="s">
        <v>129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7" t="s">
        <v>120</v>
      </c>
      <c r="AU118" s="237" t="s">
        <v>78</v>
      </c>
      <c r="AV118" s="14" t="s">
        <v>76</v>
      </c>
      <c r="AW118" s="14" t="s">
        <v>33</v>
      </c>
      <c r="AX118" s="14" t="s">
        <v>71</v>
      </c>
      <c r="AY118" s="237" t="s">
        <v>109</v>
      </c>
    </row>
    <row r="119" s="2" customFormat="1" ht="24.15" customHeight="1">
      <c r="A119" s="39"/>
      <c r="B119" s="40"/>
      <c r="C119" s="198" t="s">
        <v>163</v>
      </c>
      <c r="D119" s="198" t="s">
        <v>111</v>
      </c>
      <c r="E119" s="199" t="s">
        <v>164</v>
      </c>
      <c r="F119" s="200" t="s">
        <v>165</v>
      </c>
      <c r="G119" s="201" t="s">
        <v>114</v>
      </c>
      <c r="H119" s="202">
        <v>150</v>
      </c>
      <c r="I119" s="203"/>
      <c r="J119" s="204">
        <f>ROUND(I119*H119,2)</f>
        <v>0</v>
      </c>
      <c r="K119" s="200" t="s">
        <v>115</v>
      </c>
      <c r="L119" s="45"/>
      <c r="M119" s="205" t="s">
        <v>19</v>
      </c>
      <c r="N119" s="206" t="s">
        <v>42</v>
      </c>
      <c r="O119" s="85"/>
      <c r="P119" s="207">
        <f>O119*H119</f>
        <v>0</v>
      </c>
      <c r="Q119" s="207">
        <v>0.17299999999999999</v>
      </c>
      <c r="R119" s="207">
        <f>Q119*H119</f>
        <v>25.949999999999999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116</v>
      </c>
      <c r="AT119" s="209" t="s">
        <v>111</v>
      </c>
      <c r="AU119" s="209" t="s">
        <v>78</v>
      </c>
      <c r="AY119" s="18" t="s">
        <v>109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76</v>
      </c>
      <c r="BK119" s="210">
        <f>ROUND(I119*H119,2)</f>
        <v>0</v>
      </c>
      <c r="BL119" s="18" t="s">
        <v>116</v>
      </c>
      <c r="BM119" s="209" t="s">
        <v>166</v>
      </c>
    </row>
    <row r="120" s="2" customFormat="1">
      <c r="A120" s="39"/>
      <c r="B120" s="40"/>
      <c r="C120" s="41"/>
      <c r="D120" s="211" t="s">
        <v>118</v>
      </c>
      <c r="E120" s="41"/>
      <c r="F120" s="212" t="s">
        <v>167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118</v>
      </c>
      <c r="AU120" s="18" t="s">
        <v>78</v>
      </c>
    </row>
    <row r="121" s="13" customFormat="1">
      <c r="A121" s="13"/>
      <c r="B121" s="216"/>
      <c r="C121" s="217"/>
      <c r="D121" s="218" t="s">
        <v>120</v>
      </c>
      <c r="E121" s="219" t="s">
        <v>19</v>
      </c>
      <c r="F121" s="220" t="s">
        <v>168</v>
      </c>
      <c r="G121" s="217"/>
      <c r="H121" s="221">
        <v>150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120</v>
      </c>
      <c r="AU121" s="227" t="s">
        <v>78</v>
      </c>
      <c r="AV121" s="13" t="s">
        <v>78</v>
      </c>
      <c r="AW121" s="13" t="s">
        <v>33</v>
      </c>
      <c r="AX121" s="13" t="s">
        <v>76</v>
      </c>
      <c r="AY121" s="227" t="s">
        <v>109</v>
      </c>
    </row>
    <row r="122" s="2" customFormat="1" ht="24.15" customHeight="1">
      <c r="A122" s="39"/>
      <c r="B122" s="40"/>
      <c r="C122" s="198" t="s">
        <v>169</v>
      </c>
      <c r="D122" s="198" t="s">
        <v>111</v>
      </c>
      <c r="E122" s="199" t="s">
        <v>170</v>
      </c>
      <c r="F122" s="200" t="s">
        <v>171</v>
      </c>
      <c r="G122" s="201" t="s">
        <v>114</v>
      </c>
      <c r="H122" s="202">
        <v>3176</v>
      </c>
      <c r="I122" s="203"/>
      <c r="J122" s="204">
        <f>ROUND(I122*H122,2)</f>
        <v>0</v>
      </c>
      <c r="K122" s="200" t="s">
        <v>115</v>
      </c>
      <c r="L122" s="45"/>
      <c r="M122" s="205" t="s">
        <v>19</v>
      </c>
      <c r="N122" s="206" t="s">
        <v>42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116</v>
      </c>
      <c r="AT122" s="209" t="s">
        <v>111</v>
      </c>
      <c r="AU122" s="209" t="s">
        <v>78</v>
      </c>
      <c r="AY122" s="18" t="s">
        <v>109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76</v>
      </c>
      <c r="BK122" s="210">
        <f>ROUND(I122*H122,2)</f>
        <v>0</v>
      </c>
      <c r="BL122" s="18" t="s">
        <v>116</v>
      </c>
      <c r="BM122" s="209" t="s">
        <v>172</v>
      </c>
    </row>
    <row r="123" s="2" customFormat="1">
      <c r="A123" s="39"/>
      <c r="B123" s="40"/>
      <c r="C123" s="41"/>
      <c r="D123" s="211" t="s">
        <v>118</v>
      </c>
      <c r="E123" s="41"/>
      <c r="F123" s="212" t="s">
        <v>173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118</v>
      </c>
      <c r="AU123" s="18" t="s">
        <v>78</v>
      </c>
    </row>
    <row r="124" s="13" customFormat="1">
      <c r="A124" s="13"/>
      <c r="B124" s="216"/>
      <c r="C124" s="217"/>
      <c r="D124" s="218" t="s">
        <v>120</v>
      </c>
      <c r="E124" s="219" t="s">
        <v>19</v>
      </c>
      <c r="F124" s="220" t="s">
        <v>121</v>
      </c>
      <c r="G124" s="217"/>
      <c r="H124" s="221">
        <v>3176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120</v>
      </c>
      <c r="AU124" s="227" t="s">
        <v>78</v>
      </c>
      <c r="AV124" s="13" t="s">
        <v>78</v>
      </c>
      <c r="AW124" s="13" t="s">
        <v>33</v>
      </c>
      <c r="AX124" s="13" t="s">
        <v>76</v>
      </c>
      <c r="AY124" s="227" t="s">
        <v>109</v>
      </c>
    </row>
    <row r="125" s="14" customFormat="1">
      <c r="A125" s="14"/>
      <c r="B125" s="228"/>
      <c r="C125" s="229"/>
      <c r="D125" s="218" t="s">
        <v>120</v>
      </c>
      <c r="E125" s="230" t="s">
        <v>19</v>
      </c>
      <c r="F125" s="231" t="s">
        <v>174</v>
      </c>
      <c r="G125" s="229"/>
      <c r="H125" s="230" t="s">
        <v>19</v>
      </c>
      <c r="I125" s="232"/>
      <c r="J125" s="229"/>
      <c r="K125" s="229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120</v>
      </c>
      <c r="AU125" s="237" t="s">
        <v>78</v>
      </c>
      <c r="AV125" s="14" t="s">
        <v>76</v>
      </c>
      <c r="AW125" s="14" t="s">
        <v>33</v>
      </c>
      <c r="AX125" s="14" t="s">
        <v>71</v>
      </c>
      <c r="AY125" s="237" t="s">
        <v>109</v>
      </c>
    </row>
    <row r="126" s="2" customFormat="1" ht="16.5" customHeight="1">
      <c r="A126" s="39"/>
      <c r="B126" s="40"/>
      <c r="C126" s="198" t="s">
        <v>175</v>
      </c>
      <c r="D126" s="198" t="s">
        <v>111</v>
      </c>
      <c r="E126" s="199" t="s">
        <v>176</v>
      </c>
      <c r="F126" s="200" t="s">
        <v>177</v>
      </c>
      <c r="G126" s="201" t="s">
        <v>114</v>
      </c>
      <c r="H126" s="202">
        <v>3176</v>
      </c>
      <c r="I126" s="203"/>
      <c r="J126" s="204">
        <f>ROUND(I126*H126,2)</f>
        <v>0</v>
      </c>
      <c r="K126" s="200" t="s">
        <v>115</v>
      </c>
      <c r="L126" s="45"/>
      <c r="M126" s="205" t="s">
        <v>19</v>
      </c>
      <c r="N126" s="206" t="s">
        <v>42</v>
      </c>
      <c r="O126" s="85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116</v>
      </c>
      <c r="AT126" s="209" t="s">
        <v>111</v>
      </c>
      <c r="AU126" s="209" t="s">
        <v>78</v>
      </c>
      <c r="AY126" s="18" t="s">
        <v>109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76</v>
      </c>
      <c r="BK126" s="210">
        <f>ROUND(I126*H126,2)</f>
        <v>0</v>
      </c>
      <c r="BL126" s="18" t="s">
        <v>116</v>
      </c>
      <c r="BM126" s="209" t="s">
        <v>178</v>
      </c>
    </row>
    <row r="127" s="2" customFormat="1">
      <c r="A127" s="39"/>
      <c r="B127" s="40"/>
      <c r="C127" s="41"/>
      <c r="D127" s="211" t="s">
        <v>118</v>
      </c>
      <c r="E127" s="41"/>
      <c r="F127" s="212" t="s">
        <v>179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118</v>
      </c>
      <c r="AU127" s="18" t="s">
        <v>78</v>
      </c>
    </row>
    <row r="128" s="13" customFormat="1">
      <c r="A128" s="13"/>
      <c r="B128" s="216"/>
      <c r="C128" s="217"/>
      <c r="D128" s="218" t="s">
        <v>120</v>
      </c>
      <c r="E128" s="219" t="s">
        <v>19</v>
      </c>
      <c r="F128" s="220" t="s">
        <v>121</v>
      </c>
      <c r="G128" s="217"/>
      <c r="H128" s="221">
        <v>3176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120</v>
      </c>
      <c r="AU128" s="227" t="s">
        <v>78</v>
      </c>
      <c r="AV128" s="13" t="s">
        <v>78</v>
      </c>
      <c r="AW128" s="13" t="s">
        <v>33</v>
      </c>
      <c r="AX128" s="13" t="s">
        <v>76</v>
      </c>
      <c r="AY128" s="227" t="s">
        <v>109</v>
      </c>
    </row>
    <row r="129" s="2" customFormat="1" ht="16.5" customHeight="1">
      <c r="A129" s="39"/>
      <c r="B129" s="40"/>
      <c r="C129" s="198" t="s">
        <v>8</v>
      </c>
      <c r="D129" s="198" t="s">
        <v>111</v>
      </c>
      <c r="E129" s="199" t="s">
        <v>180</v>
      </c>
      <c r="F129" s="200" t="s">
        <v>181</v>
      </c>
      <c r="G129" s="201" t="s">
        <v>114</v>
      </c>
      <c r="H129" s="202">
        <v>3176</v>
      </c>
      <c r="I129" s="203"/>
      <c r="J129" s="204">
        <f>ROUND(I129*H129,2)</f>
        <v>0</v>
      </c>
      <c r="K129" s="200" t="s">
        <v>115</v>
      </c>
      <c r="L129" s="45"/>
      <c r="M129" s="205" t="s">
        <v>19</v>
      </c>
      <c r="N129" s="206" t="s">
        <v>42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116</v>
      </c>
      <c r="AT129" s="209" t="s">
        <v>111</v>
      </c>
      <c r="AU129" s="209" t="s">
        <v>78</v>
      </c>
      <c r="AY129" s="18" t="s">
        <v>109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76</v>
      </c>
      <c r="BK129" s="210">
        <f>ROUND(I129*H129,2)</f>
        <v>0</v>
      </c>
      <c r="BL129" s="18" t="s">
        <v>116</v>
      </c>
      <c r="BM129" s="209" t="s">
        <v>182</v>
      </c>
    </row>
    <row r="130" s="2" customFormat="1">
      <c r="A130" s="39"/>
      <c r="B130" s="40"/>
      <c r="C130" s="41"/>
      <c r="D130" s="211" t="s">
        <v>118</v>
      </c>
      <c r="E130" s="41"/>
      <c r="F130" s="212" t="s">
        <v>183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118</v>
      </c>
      <c r="AU130" s="18" t="s">
        <v>78</v>
      </c>
    </row>
    <row r="131" s="13" customFormat="1">
      <c r="A131" s="13"/>
      <c r="B131" s="216"/>
      <c r="C131" s="217"/>
      <c r="D131" s="218" t="s">
        <v>120</v>
      </c>
      <c r="E131" s="219" t="s">
        <v>19</v>
      </c>
      <c r="F131" s="220" t="s">
        <v>121</v>
      </c>
      <c r="G131" s="217"/>
      <c r="H131" s="221">
        <v>3176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120</v>
      </c>
      <c r="AU131" s="227" t="s">
        <v>78</v>
      </c>
      <c r="AV131" s="13" t="s">
        <v>78</v>
      </c>
      <c r="AW131" s="13" t="s">
        <v>33</v>
      </c>
      <c r="AX131" s="13" t="s">
        <v>76</v>
      </c>
      <c r="AY131" s="227" t="s">
        <v>109</v>
      </c>
    </row>
    <row r="132" s="2" customFormat="1" ht="24.15" customHeight="1">
      <c r="A132" s="39"/>
      <c r="B132" s="40"/>
      <c r="C132" s="198" t="s">
        <v>184</v>
      </c>
      <c r="D132" s="198" t="s">
        <v>111</v>
      </c>
      <c r="E132" s="199" t="s">
        <v>185</v>
      </c>
      <c r="F132" s="200" t="s">
        <v>186</v>
      </c>
      <c r="G132" s="201" t="s">
        <v>114</v>
      </c>
      <c r="H132" s="202">
        <v>3176</v>
      </c>
      <c r="I132" s="203"/>
      <c r="J132" s="204">
        <f>ROUND(I132*H132,2)</f>
        <v>0</v>
      </c>
      <c r="K132" s="200" t="s">
        <v>115</v>
      </c>
      <c r="L132" s="45"/>
      <c r="M132" s="205" t="s">
        <v>19</v>
      </c>
      <c r="N132" s="206" t="s">
        <v>42</v>
      </c>
      <c r="O132" s="85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116</v>
      </c>
      <c r="AT132" s="209" t="s">
        <v>111</v>
      </c>
      <c r="AU132" s="209" t="s">
        <v>78</v>
      </c>
      <c r="AY132" s="18" t="s">
        <v>109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76</v>
      </c>
      <c r="BK132" s="210">
        <f>ROUND(I132*H132,2)</f>
        <v>0</v>
      </c>
      <c r="BL132" s="18" t="s">
        <v>116</v>
      </c>
      <c r="BM132" s="209" t="s">
        <v>187</v>
      </c>
    </row>
    <row r="133" s="2" customFormat="1">
      <c r="A133" s="39"/>
      <c r="B133" s="40"/>
      <c r="C133" s="41"/>
      <c r="D133" s="211" t="s">
        <v>118</v>
      </c>
      <c r="E133" s="41"/>
      <c r="F133" s="212" t="s">
        <v>188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118</v>
      </c>
      <c r="AU133" s="18" t="s">
        <v>78</v>
      </c>
    </row>
    <row r="134" s="13" customFormat="1">
      <c r="A134" s="13"/>
      <c r="B134" s="216"/>
      <c r="C134" s="217"/>
      <c r="D134" s="218" t="s">
        <v>120</v>
      </c>
      <c r="E134" s="219" t="s">
        <v>19</v>
      </c>
      <c r="F134" s="220" t="s">
        <v>121</v>
      </c>
      <c r="G134" s="217"/>
      <c r="H134" s="221">
        <v>3176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120</v>
      </c>
      <c r="AU134" s="227" t="s">
        <v>78</v>
      </c>
      <c r="AV134" s="13" t="s">
        <v>78</v>
      </c>
      <c r="AW134" s="13" t="s">
        <v>33</v>
      </c>
      <c r="AX134" s="13" t="s">
        <v>76</v>
      </c>
      <c r="AY134" s="227" t="s">
        <v>109</v>
      </c>
    </row>
    <row r="135" s="12" customFormat="1" ht="22.8" customHeight="1">
      <c r="A135" s="12"/>
      <c r="B135" s="182"/>
      <c r="C135" s="183"/>
      <c r="D135" s="184" t="s">
        <v>70</v>
      </c>
      <c r="E135" s="196" t="s">
        <v>163</v>
      </c>
      <c r="F135" s="196" t="s">
        <v>189</v>
      </c>
      <c r="G135" s="183"/>
      <c r="H135" s="183"/>
      <c r="I135" s="186"/>
      <c r="J135" s="197">
        <f>BK135</f>
        <v>0</v>
      </c>
      <c r="K135" s="183"/>
      <c r="L135" s="188"/>
      <c r="M135" s="189"/>
      <c r="N135" s="190"/>
      <c r="O135" s="190"/>
      <c r="P135" s="191">
        <f>SUM(P136:P153)</f>
        <v>0</v>
      </c>
      <c r="Q135" s="190"/>
      <c r="R135" s="191">
        <f>SUM(R136:R153)</f>
        <v>0.36596000000000006</v>
      </c>
      <c r="S135" s="190"/>
      <c r="T135" s="192">
        <f>SUM(T136:T153)</f>
        <v>63.520000000000003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3" t="s">
        <v>76</v>
      </c>
      <c r="AT135" s="194" t="s">
        <v>70</v>
      </c>
      <c r="AU135" s="194" t="s">
        <v>76</v>
      </c>
      <c r="AY135" s="193" t="s">
        <v>109</v>
      </c>
      <c r="BK135" s="195">
        <f>SUM(BK136:BK153)</f>
        <v>0</v>
      </c>
    </row>
    <row r="136" s="2" customFormat="1" ht="21.75" customHeight="1">
      <c r="A136" s="39"/>
      <c r="B136" s="40"/>
      <c r="C136" s="198" t="s">
        <v>190</v>
      </c>
      <c r="D136" s="198" t="s">
        <v>111</v>
      </c>
      <c r="E136" s="199" t="s">
        <v>191</v>
      </c>
      <c r="F136" s="200" t="s">
        <v>192</v>
      </c>
      <c r="G136" s="201" t="s">
        <v>193</v>
      </c>
      <c r="H136" s="202">
        <v>918</v>
      </c>
      <c r="I136" s="203"/>
      <c r="J136" s="204">
        <f>ROUND(I136*H136,2)</f>
        <v>0</v>
      </c>
      <c r="K136" s="200" t="s">
        <v>115</v>
      </c>
      <c r="L136" s="45"/>
      <c r="M136" s="205" t="s">
        <v>19</v>
      </c>
      <c r="N136" s="206" t="s">
        <v>42</v>
      </c>
      <c r="O136" s="85"/>
      <c r="P136" s="207">
        <f>O136*H136</f>
        <v>0</v>
      </c>
      <c r="Q136" s="207">
        <v>0.00038000000000000002</v>
      </c>
      <c r="R136" s="207">
        <f>Q136*H136</f>
        <v>0.34884000000000004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116</v>
      </c>
      <c r="AT136" s="209" t="s">
        <v>111</v>
      </c>
      <c r="AU136" s="209" t="s">
        <v>78</v>
      </c>
      <c r="AY136" s="18" t="s">
        <v>109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76</v>
      </c>
      <c r="BK136" s="210">
        <f>ROUND(I136*H136,2)</f>
        <v>0</v>
      </c>
      <c r="BL136" s="18" t="s">
        <v>116</v>
      </c>
      <c r="BM136" s="209" t="s">
        <v>194</v>
      </c>
    </row>
    <row r="137" s="2" customFormat="1">
      <c r="A137" s="39"/>
      <c r="B137" s="40"/>
      <c r="C137" s="41"/>
      <c r="D137" s="211" t="s">
        <v>118</v>
      </c>
      <c r="E137" s="41"/>
      <c r="F137" s="212" t="s">
        <v>195</v>
      </c>
      <c r="G137" s="41"/>
      <c r="H137" s="41"/>
      <c r="I137" s="213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118</v>
      </c>
      <c r="AU137" s="18" t="s">
        <v>78</v>
      </c>
    </row>
    <row r="138" s="13" customFormat="1">
      <c r="A138" s="13"/>
      <c r="B138" s="216"/>
      <c r="C138" s="217"/>
      <c r="D138" s="218" t="s">
        <v>120</v>
      </c>
      <c r="E138" s="219" t="s">
        <v>19</v>
      </c>
      <c r="F138" s="220" t="s">
        <v>196</v>
      </c>
      <c r="G138" s="217"/>
      <c r="H138" s="221">
        <v>918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120</v>
      </c>
      <c r="AU138" s="227" t="s">
        <v>78</v>
      </c>
      <c r="AV138" s="13" t="s">
        <v>78</v>
      </c>
      <c r="AW138" s="13" t="s">
        <v>33</v>
      </c>
      <c r="AX138" s="13" t="s">
        <v>76</v>
      </c>
      <c r="AY138" s="227" t="s">
        <v>109</v>
      </c>
    </row>
    <row r="139" s="2" customFormat="1" ht="24.15" customHeight="1">
      <c r="A139" s="39"/>
      <c r="B139" s="40"/>
      <c r="C139" s="198" t="s">
        <v>197</v>
      </c>
      <c r="D139" s="198" t="s">
        <v>111</v>
      </c>
      <c r="E139" s="199" t="s">
        <v>198</v>
      </c>
      <c r="F139" s="200" t="s">
        <v>199</v>
      </c>
      <c r="G139" s="201" t="s">
        <v>193</v>
      </c>
      <c r="H139" s="202">
        <v>918</v>
      </c>
      <c r="I139" s="203"/>
      <c r="J139" s="204">
        <f>ROUND(I139*H139,2)</f>
        <v>0</v>
      </c>
      <c r="K139" s="200" t="s">
        <v>115</v>
      </c>
      <c r="L139" s="45"/>
      <c r="M139" s="205" t="s">
        <v>19</v>
      </c>
      <c r="N139" s="206" t="s">
        <v>42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116</v>
      </c>
      <c r="AT139" s="209" t="s">
        <v>111</v>
      </c>
      <c r="AU139" s="209" t="s">
        <v>78</v>
      </c>
      <c r="AY139" s="18" t="s">
        <v>109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76</v>
      </c>
      <c r="BK139" s="210">
        <f>ROUND(I139*H139,2)</f>
        <v>0</v>
      </c>
      <c r="BL139" s="18" t="s">
        <v>116</v>
      </c>
      <c r="BM139" s="209" t="s">
        <v>200</v>
      </c>
    </row>
    <row r="140" s="2" customFormat="1">
      <c r="A140" s="39"/>
      <c r="B140" s="40"/>
      <c r="C140" s="41"/>
      <c r="D140" s="211" t="s">
        <v>118</v>
      </c>
      <c r="E140" s="41"/>
      <c r="F140" s="212" t="s">
        <v>201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118</v>
      </c>
      <c r="AU140" s="18" t="s">
        <v>78</v>
      </c>
    </row>
    <row r="141" s="13" customFormat="1">
      <c r="A141" s="13"/>
      <c r="B141" s="216"/>
      <c r="C141" s="217"/>
      <c r="D141" s="218" t="s">
        <v>120</v>
      </c>
      <c r="E141" s="219" t="s">
        <v>19</v>
      </c>
      <c r="F141" s="220" t="s">
        <v>196</v>
      </c>
      <c r="G141" s="217"/>
      <c r="H141" s="221">
        <v>918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120</v>
      </c>
      <c r="AU141" s="227" t="s">
        <v>78</v>
      </c>
      <c r="AV141" s="13" t="s">
        <v>78</v>
      </c>
      <c r="AW141" s="13" t="s">
        <v>33</v>
      </c>
      <c r="AX141" s="13" t="s">
        <v>76</v>
      </c>
      <c r="AY141" s="227" t="s">
        <v>109</v>
      </c>
    </row>
    <row r="142" s="2" customFormat="1" ht="24.15" customHeight="1">
      <c r="A142" s="39"/>
      <c r="B142" s="40"/>
      <c r="C142" s="198" t="s">
        <v>202</v>
      </c>
      <c r="D142" s="198" t="s">
        <v>111</v>
      </c>
      <c r="E142" s="199" t="s">
        <v>203</v>
      </c>
      <c r="F142" s="200" t="s">
        <v>204</v>
      </c>
      <c r="G142" s="201" t="s">
        <v>193</v>
      </c>
      <c r="H142" s="202">
        <v>107</v>
      </c>
      <c r="I142" s="203"/>
      <c r="J142" s="204">
        <f>ROUND(I142*H142,2)</f>
        <v>0</v>
      </c>
      <c r="K142" s="200" t="s">
        <v>115</v>
      </c>
      <c r="L142" s="45"/>
      <c r="M142" s="205" t="s">
        <v>19</v>
      </c>
      <c r="N142" s="206" t="s">
        <v>42</v>
      </c>
      <c r="O142" s="85"/>
      <c r="P142" s="207">
        <f>O142*H142</f>
        <v>0</v>
      </c>
      <c r="Q142" s="207">
        <v>0.00016000000000000001</v>
      </c>
      <c r="R142" s="207">
        <f>Q142*H142</f>
        <v>0.01712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116</v>
      </c>
      <c r="AT142" s="209" t="s">
        <v>111</v>
      </c>
      <c r="AU142" s="209" t="s">
        <v>78</v>
      </c>
      <c r="AY142" s="18" t="s">
        <v>109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76</v>
      </c>
      <c r="BK142" s="210">
        <f>ROUND(I142*H142,2)</f>
        <v>0</v>
      </c>
      <c r="BL142" s="18" t="s">
        <v>116</v>
      </c>
      <c r="BM142" s="209" t="s">
        <v>205</v>
      </c>
    </row>
    <row r="143" s="2" customFormat="1">
      <c r="A143" s="39"/>
      <c r="B143" s="40"/>
      <c r="C143" s="41"/>
      <c r="D143" s="211" t="s">
        <v>118</v>
      </c>
      <c r="E143" s="41"/>
      <c r="F143" s="212" t="s">
        <v>206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118</v>
      </c>
      <c r="AU143" s="18" t="s">
        <v>78</v>
      </c>
    </row>
    <row r="144" s="13" customFormat="1">
      <c r="A144" s="13"/>
      <c r="B144" s="216"/>
      <c r="C144" s="217"/>
      <c r="D144" s="218" t="s">
        <v>120</v>
      </c>
      <c r="E144" s="219" t="s">
        <v>19</v>
      </c>
      <c r="F144" s="220" t="s">
        <v>207</v>
      </c>
      <c r="G144" s="217"/>
      <c r="H144" s="221">
        <v>107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120</v>
      </c>
      <c r="AU144" s="227" t="s">
        <v>78</v>
      </c>
      <c r="AV144" s="13" t="s">
        <v>78</v>
      </c>
      <c r="AW144" s="13" t="s">
        <v>33</v>
      </c>
      <c r="AX144" s="13" t="s">
        <v>76</v>
      </c>
      <c r="AY144" s="227" t="s">
        <v>109</v>
      </c>
    </row>
    <row r="145" s="2" customFormat="1" ht="24.15" customHeight="1">
      <c r="A145" s="39"/>
      <c r="B145" s="40"/>
      <c r="C145" s="198" t="s">
        <v>208</v>
      </c>
      <c r="D145" s="198" t="s">
        <v>111</v>
      </c>
      <c r="E145" s="199" t="s">
        <v>209</v>
      </c>
      <c r="F145" s="200" t="s">
        <v>210</v>
      </c>
      <c r="G145" s="201" t="s">
        <v>193</v>
      </c>
      <c r="H145" s="202">
        <v>107</v>
      </c>
      <c r="I145" s="203"/>
      <c r="J145" s="204">
        <f>ROUND(I145*H145,2)</f>
        <v>0</v>
      </c>
      <c r="K145" s="200" t="s">
        <v>115</v>
      </c>
      <c r="L145" s="45"/>
      <c r="M145" s="205" t="s">
        <v>19</v>
      </c>
      <c r="N145" s="206" t="s">
        <v>42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116</v>
      </c>
      <c r="AT145" s="209" t="s">
        <v>111</v>
      </c>
      <c r="AU145" s="209" t="s">
        <v>78</v>
      </c>
      <c r="AY145" s="18" t="s">
        <v>109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76</v>
      </c>
      <c r="BK145" s="210">
        <f>ROUND(I145*H145,2)</f>
        <v>0</v>
      </c>
      <c r="BL145" s="18" t="s">
        <v>116</v>
      </c>
      <c r="BM145" s="209" t="s">
        <v>211</v>
      </c>
    </row>
    <row r="146" s="2" customFormat="1">
      <c r="A146" s="39"/>
      <c r="B146" s="40"/>
      <c r="C146" s="41"/>
      <c r="D146" s="211" t="s">
        <v>118</v>
      </c>
      <c r="E146" s="41"/>
      <c r="F146" s="212" t="s">
        <v>212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118</v>
      </c>
      <c r="AU146" s="18" t="s">
        <v>78</v>
      </c>
    </row>
    <row r="147" s="13" customFormat="1">
      <c r="A147" s="13"/>
      <c r="B147" s="216"/>
      <c r="C147" s="217"/>
      <c r="D147" s="218" t="s">
        <v>120</v>
      </c>
      <c r="E147" s="219" t="s">
        <v>19</v>
      </c>
      <c r="F147" s="220" t="s">
        <v>207</v>
      </c>
      <c r="G147" s="217"/>
      <c r="H147" s="221">
        <v>107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120</v>
      </c>
      <c r="AU147" s="227" t="s">
        <v>78</v>
      </c>
      <c r="AV147" s="13" t="s">
        <v>78</v>
      </c>
      <c r="AW147" s="13" t="s">
        <v>33</v>
      </c>
      <c r="AX147" s="13" t="s">
        <v>76</v>
      </c>
      <c r="AY147" s="227" t="s">
        <v>109</v>
      </c>
    </row>
    <row r="148" s="2" customFormat="1" ht="16.5" customHeight="1">
      <c r="A148" s="39"/>
      <c r="B148" s="40"/>
      <c r="C148" s="198" t="s">
        <v>213</v>
      </c>
      <c r="D148" s="198" t="s">
        <v>111</v>
      </c>
      <c r="E148" s="199" t="s">
        <v>214</v>
      </c>
      <c r="F148" s="200" t="s">
        <v>215</v>
      </c>
      <c r="G148" s="201" t="s">
        <v>193</v>
      </c>
      <c r="H148" s="202">
        <v>107</v>
      </c>
      <c r="I148" s="203"/>
      <c r="J148" s="204">
        <f>ROUND(I148*H148,2)</f>
        <v>0</v>
      </c>
      <c r="K148" s="200" t="s">
        <v>115</v>
      </c>
      <c r="L148" s="45"/>
      <c r="M148" s="205" t="s">
        <v>19</v>
      </c>
      <c r="N148" s="206" t="s">
        <v>42</v>
      </c>
      <c r="O148" s="85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116</v>
      </c>
      <c r="AT148" s="209" t="s">
        <v>111</v>
      </c>
      <c r="AU148" s="209" t="s">
        <v>78</v>
      </c>
      <c r="AY148" s="18" t="s">
        <v>109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76</v>
      </c>
      <c r="BK148" s="210">
        <f>ROUND(I148*H148,2)</f>
        <v>0</v>
      </c>
      <c r="BL148" s="18" t="s">
        <v>116</v>
      </c>
      <c r="BM148" s="209" t="s">
        <v>216</v>
      </c>
    </row>
    <row r="149" s="2" customFormat="1">
      <c r="A149" s="39"/>
      <c r="B149" s="40"/>
      <c r="C149" s="41"/>
      <c r="D149" s="211" t="s">
        <v>118</v>
      </c>
      <c r="E149" s="41"/>
      <c r="F149" s="212" t="s">
        <v>217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118</v>
      </c>
      <c r="AU149" s="18" t="s">
        <v>78</v>
      </c>
    </row>
    <row r="150" s="13" customFormat="1">
      <c r="A150" s="13"/>
      <c r="B150" s="216"/>
      <c r="C150" s="217"/>
      <c r="D150" s="218" t="s">
        <v>120</v>
      </c>
      <c r="E150" s="219" t="s">
        <v>19</v>
      </c>
      <c r="F150" s="220" t="s">
        <v>207</v>
      </c>
      <c r="G150" s="217"/>
      <c r="H150" s="221">
        <v>107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120</v>
      </c>
      <c r="AU150" s="227" t="s">
        <v>78</v>
      </c>
      <c r="AV150" s="13" t="s">
        <v>78</v>
      </c>
      <c r="AW150" s="13" t="s">
        <v>33</v>
      </c>
      <c r="AX150" s="13" t="s">
        <v>76</v>
      </c>
      <c r="AY150" s="227" t="s">
        <v>109</v>
      </c>
    </row>
    <row r="151" s="2" customFormat="1" ht="33" customHeight="1">
      <c r="A151" s="39"/>
      <c r="B151" s="40"/>
      <c r="C151" s="198" t="s">
        <v>218</v>
      </c>
      <c r="D151" s="198" t="s">
        <v>111</v>
      </c>
      <c r="E151" s="199" t="s">
        <v>219</v>
      </c>
      <c r="F151" s="200" t="s">
        <v>220</v>
      </c>
      <c r="G151" s="201" t="s">
        <v>114</v>
      </c>
      <c r="H151" s="202">
        <v>3176</v>
      </c>
      <c r="I151" s="203"/>
      <c r="J151" s="204">
        <f>ROUND(I151*H151,2)</f>
        <v>0</v>
      </c>
      <c r="K151" s="200" t="s">
        <v>115</v>
      </c>
      <c r="L151" s="45"/>
      <c r="M151" s="205" t="s">
        <v>19</v>
      </c>
      <c r="N151" s="206" t="s">
        <v>42</v>
      </c>
      <c r="O151" s="85"/>
      <c r="P151" s="207">
        <f>O151*H151</f>
        <v>0</v>
      </c>
      <c r="Q151" s="207">
        <v>0</v>
      </c>
      <c r="R151" s="207">
        <f>Q151*H151</f>
        <v>0</v>
      </c>
      <c r="S151" s="207">
        <v>0.02</v>
      </c>
      <c r="T151" s="208">
        <f>S151*H151</f>
        <v>63.520000000000003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116</v>
      </c>
      <c r="AT151" s="209" t="s">
        <v>111</v>
      </c>
      <c r="AU151" s="209" t="s">
        <v>78</v>
      </c>
      <c r="AY151" s="18" t="s">
        <v>109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76</v>
      </c>
      <c r="BK151" s="210">
        <f>ROUND(I151*H151,2)</f>
        <v>0</v>
      </c>
      <c r="BL151" s="18" t="s">
        <v>116</v>
      </c>
      <c r="BM151" s="209" t="s">
        <v>221</v>
      </c>
    </row>
    <row r="152" s="2" customFormat="1">
      <c r="A152" s="39"/>
      <c r="B152" s="40"/>
      <c r="C152" s="41"/>
      <c r="D152" s="211" t="s">
        <v>118</v>
      </c>
      <c r="E152" s="41"/>
      <c r="F152" s="212" t="s">
        <v>222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118</v>
      </c>
      <c r="AU152" s="18" t="s">
        <v>78</v>
      </c>
    </row>
    <row r="153" s="13" customFormat="1">
      <c r="A153" s="13"/>
      <c r="B153" s="216"/>
      <c r="C153" s="217"/>
      <c r="D153" s="218" t="s">
        <v>120</v>
      </c>
      <c r="E153" s="219" t="s">
        <v>19</v>
      </c>
      <c r="F153" s="220" t="s">
        <v>121</v>
      </c>
      <c r="G153" s="217"/>
      <c r="H153" s="221">
        <v>3176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7" t="s">
        <v>120</v>
      </c>
      <c r="AU153" s="227" t="s">
        <v>78</v>
      </c>
      <c r="AV153" s="13" t="s">
        <v>78</v>
      </c>
      <c r="AW153" s="13" t="s">
        <v>33</v>
      </c>
      <c r="AX153" s="13" t="s">
        <v>76</v>
      </c>
      <c r="AY153" s="227" t="s">
        <v>109</v>
      </c>
    </row>
    <row r="154" s="12" customFormat="1" ht="22.8" customHeight="1">
      <c r="A154" s="12"/>
      <c r="B154" s="182"/>
      <c r="C154" s="183"/>
      <c r="D154" s="184" t="s">
        <v>70</v>
      </c>
      <c r="E154" s="196" t="s">
        <v>223</v>
      </c>
      <c r="F154" s="196" t="s">
        <v>224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SUM(P155:P170)</f>
        <v>0</v>
      </c>
      <c r="Q154" s="190"/>
      <c r="R154" s="191">
        <f>SUM(R155:R170)</f>
        <v>0</v>
      </c>
      <c r="S154" s="190"/>
      <c r="T154" s="192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3" t="s">
        <v>76</v>
      </c>
      <c r="AT154" s="194" t="s">
        <v>70</v>
      </c>
      <c r="AU154" s="194" t="s">
        <v>76</v>
      </c>
      <c r="AY154" s="193" t="s">
        <v>109</v>
      </c>
      <c r="BK154" s="195">
        <f>SUM(BK155:BK170)</f>
        <v>0</v>
      </c>
    </row>
    <row r="155" s="2" customFormat="1" ht="21.75" customHeight="1">
      <c r="A155" s="39"/>
      <c r="B155" s="40"/>
      <c r="C155" s="198" t="s">
        <v>225</v>
      </c>
      <c r="D155" s="198" t="s">
        <v>111</v>
      </c>
      <c r="E155" s="199" t="s">
        <v>226</v>
      </c>
      <c r="F155" s="200" t="s">
        <v>227</v>
      </c>
      <c r="G155" s="201" t="s">
        <v>137</v>
      </c>
      <c r="H155" s="202">
        <v>650</v>
      </c>
      <c r="I155" s="203"/>
      <c r="J155" s="204">
        <f>ROUND(I155*H155,2)</f>
        <v>0</v>
      </c>
      <c r="K155" s="200" t="s">
        <v>115</v>
      </c>
      <c r="L155" s="45"/>
      <c r="M155" s="205" t="s">
        <v>19</v>
      </c>
      <c r="N155" s="206" t="s">
        <v>42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116</v>
      </c>
      <c r="AT155" s="209" t="s">
        <v>111</v>
      </c>
      <c r="AU155" s="209" t="s">
        <v>78</v>
      </c>
      <c r="AY155" s="18" t="s">
        <v>109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76</v>
      </c>
      <c r="BK155" s="210">
        <f>ROUND(I155*H155,2)</f>
        <v>0</v>
      </c>
      <c r="BL155" s="18" t="s">
        <v>116</v>
      </c>
      <c r="BM155" s="209" t="s">
        <v>228</v>
      </c>
    </row>
    <row r="156" s="2" customFormat="1">
      <c r="A156" s="39"/>
      <c r="B156" s="40"/>
      <c r="C156" s="41"/>
      <c r="D156" s="211" t="s">
        <v>118</v>
      </c>
      <c r="E156" s="41"/>
      <c r="F156" s="212" t="s">
        <v>229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118</v>
      </c>
      <c r="AU156" s="18" t="s">
        <v>78</v>
      </c>
    </row>
    <row r="157" s="13" customFormat="1">
      <c r="A157" s="13"/>
      <c r="B157" s="216"/>
      <c r="C157" s="217"/>
      <c r="D157" s="218" t="s">
        <v>120</v>
      </c>
      <c r="E157" s="219" t="s">
        <v>19</v>
      </c>
      <c r="F157" s="220" t="s">
        <v>230</v>
      </c>
      <c r="G157" s="217"/>
      <c r="H157" s="221">
        <v>650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120</v>
      </c>
      <c r="AU157" s="227" t="s">
        <v>78</v>
      </c>
      <c r="AV157" s="13" t="s">
        <v>78</v>
      </c>
      <c r="AW157" s="13" t="s">
        <v>33</v>
      </c>
      <c r="AX157" s="13" t="s">
        <v>76</v>
      </c>
      <c r="AY157" s="227" t="s">
        <v>109</v>
      </c>
    </row>
    <row r="158" s="14" customFormat="1">
      <c r="A158" s="14"/>
      <c r="B158" s="228"/>
      <c r="C158" s="229"/>
      <c r="D158" s="218" t="s">
        <v>120</v>
      </c>
      <c r="E158" s="230" t="s">
        <v>19</v>
      </c>
      <c r="F158" s="231" t="s">
        <v>231</v>
      </c>
      <c r="G158" s="229"/>
      <c r="H158" s="230" t="s">
        <v>19</v>
      </c>
      <c r="I158" s="232"/>
      <c r="J158" s="229"/>
      <c r="K158" s="229"/>
      <c r="L158" s="233"/>
      <c r="M158" s="234"/>
      <c r="N158" s="235"/>
      <c r="O158" s="235"/>
      <c r="P158" s="235"/>
      <c r="Q158" s="235"/>
      <c r="R158" s="235"/>
      <c r="S158" s="235"/>
      <c r="T158" s="23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7" t="s">
        <v>120</v>
      </c>
      <c r="AU158" s="237" t="s">
        <v>78</v>
      </c>
      <c r="AV158" s="14" t="s">
        <v>76</v>
      </c>
      <c r="AW158" s="14" t="s">
        <v>33</v>
      </c>
      <c r="AX158" s="14" t="s">
        <v>71</v>
      </c>
      <c r="AY158" s="237" t="s">
        <v>109</v>
      </c>
    </row>
    <row r="159" s="2" customFormat="1" ht="24.15" customHeight="1">
      <c r="A159" s="39"/>
      <c r="B159" s="40"/>
      <c r="C159" s="198" t="s">
        <v>232</v>
      </c>
      <c r="D159" s="198" t="s">
        <v>111</v>
      </c>
      <c r="E159" s="199" t="s">
        <v>233</v>
      </c>
      <c r="F159" s="200" t="s">
        <v>234</v>
      </c>
      <c r="G159" s="201" t="s">
        <v>137</v>
      </c>
      <c r="H159" s="202">
        <v>7150</v>
      </c>
      <c r="I159" s="203"/>
      <c r="J159" s="204">
        <f>ROUND(I159*H159,2)</f>
        <v>0</v>
      </c>
      <c r="K159" s="200" t="s">
        <v>115</v>
      </c>
      <c r="L159" s="45"/>
      <c r="M159" s="205" t="s">
        <v>19</v>
      </c>
      <c r="N159" s="206" t="s">
        <v>42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116</v>
      </c>
      <c r="AT159" s="209" t="s">
        <v>111</v>
      </c>
      <c r="AU159" s="209" t="s">
        <v>78</v>
      </c>
      <c r="AY159" s="18" t="s">
        <v>109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76</v>
      </c>
      <c r="BK159" s="210">
        <f>ROUND(I159*H159,2)</f>
        <v>0</v>
      </c>
      <c r="BL159" s="18" t="s">
        <v>116</v>
      </c>
      <c r="BM159" s="209" t="s">
        <v>235</v>
      </c>
    </row>
    <row r="160" s="2" customFormat="1">
      <c r="A160" s="39"/>
      <c r="B160" s="40"/>
      <c r="C160" s="41"/>
      <c r="D160" s="211" t="s">
        <v>118</v>
      </c>
      <c r="E160" s="41"/>
      <c r="F160" s="212" t="s">
        <v>236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118</v>
      </c>
      <c r="AU160" s="18" t="s">
        <v>78</v>
      </c>
    </row>
    <row r="161" s="13" customFormat="1">
      <c r="A161" s="13"/>
      <c r="B161" s="216"/>
      <c r="C161" s="217"/>
      <c r="D161" s="218" t="s">
        <v>120</v>
      </c>
      <c r="E161" s="219" t="s">
        <v>19</v>
      </c>
      <c r="F161" s="220" t="s">
        <v>237</v>
      </c>
      <c r="G161" s="217"/>
      <c r="H161" s="221">
        <v>7150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120</v>
      </c>
      <c r="AU161" s="227" t="s">
        <v>78</v>
      </c>
      <c r="AV161" s="13" t="s">
        <v>78</v>
      </c>
      <c r="AW161" s="13" t="s">
        <v>33</v>
      </c>
      <c r="AX161" s="13" t="s">
        <v>76</v>
      </c>
      <c r="AY161" s="227" t="s">
        <v>109</v>
      </c>
    </row>
    <row r="162" s="14" customFormat="1">
      <c r="A162" s="14"/>
      <c r="B162" s="228"/>
      <c r="C162" s="229"/>
      <c r="D162" s="218" t="s">
        <v>120</v>
      </c>
      <c r="E162" s="230" t="s">
        <v>19</v>
      </c>
      <c r="F162" s="231" t="s">
        <v>231</v>
      </c>
      <c r="G162" s="229"/>
      <c r="H162" s="230" t="s">
        <v>19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7" t="s">
        <v>120</v>
      </c>
      <c r="AU162" s="237" t="s">
        <v>78</v>
      </c>
      <c r="AV162" s="14" t="s">
        <v>76</v>
      </c>
      <c r="AW162" s="14" t="s">
        <v>33</v>
      </c>
      <c r="AX162" s="14" t="s">
        <v>71</v>
      </c>
      <c r="AY162" s="237" t="s">
        <v>109</v>
      </c>
    </row>
    <row r="163" s="2" customFormat="1" ht="24.15" customHeight="1">
      <c r="A163" s="39"/>
      <c r="B163" s="40"/>
      <c r="C163" s="198" t="s">
        <v>238</v>
      </c>
      <c r="D163" s="198" t="s">
        <v>111</v>
      </c>
      <c r="E163" s="199" t="s">
        <v>239</v>
      </c>
      <c r="F163" s="200" t="s">
        <v>240</v>
      </c>
      <c r="G163" s="201" t="s">
        <v>137</v>
      </c>
      <c r="H163" s="202">
        <v>600</v>
      </c>
      <c r="I163" s="203"/>
      <c r="J163" s="204">
        <f>ROUND(I163*H163,2)</f>
        <v>0</v>
      </c>
      <c r="K163" s="200" t="s">
        <v>115</v>
      </c>
      <c r="L163" s="45"/>
      <c r="M163" s="205" t="s">
        <v>19</v>
      </c>
      <c r="N163" s="206" t="s">
        <v>42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116</v>
      </c>
      <c r="AT163" s="209" t="s">
        <v>111</v>
      </c>
      <c r="AU163" s="209" t="s">
        <v>78</v>
      </c>
      <c r="AY163" s="18" t="s">
        <v>109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76</v>
      </c>
      <c r="BK163" s="210">
        <f>ROUND(I163*H163,2)</f>
        <v>0</v>
      </c>
      <c r="BL163" s="18" t="s">
        <v>116</v>
      </c>
      <c r="BM163" s="209" t="s">
        <v>241</v>
      </c>
    </row>
    <row r="164" s="2" customFormat="1">
      <c r="A164" s="39"/>
      <c r="B164" s="40"/>
      <c r="C164" s="41"/>
      <c r="D164" s="211" t="s">
        <v>118</v>
      </c>
      <c r="E164" s="41"/>
      <c r="F164" s="212" t="s">
        <v>242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118</v>
      </c>
      <c r="AU164" s="18" t="s">
        <v>78</v>
      </c>
    </row>
    <row r="165" s="13" customFormat="1">
      <c r="A165" s="13"/>
      <c r="B165" s="216"/>
      <c r="C165" s="217"/>
      <c r="D165" s="218" t="s">
        <v>120</v>
      </c>
      <c r="E165" s="219" t="s">
        <v>19</v>
      </c>
      <c r="F165" s="220" t="s">
        <v>140</v>
      </c>
      <c r="G165" s="217"/>
      <c r="H165" s="221">
        <v>600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120</v>
      </c>
      <c r="AU165" s="227" t="s">
        <v>78</v>
      </c>
      <c r="AV165" s="13" t="s">
        <v>78</v>
      </c>
      <c r="AW165" s="13" t="s">
        <v>33</v>
      </c>
      <c r="AX165" s="13" t="s">
        <v>76</v>
      </c>
      <c r="AY165" s="227" t="s">
        <v>109</v>
      </c>
    </row>
    <row r="166" s="14" customFormat="1">
      <c r="A166" s="14"/>
      <c r="B166" s="228"/>
      <c r="C166" s="229"/>
      <c r="D166" s="218" t="s">
        <v>120</v>
      </c>
      <c r="E166" s="230" t="s">
        <v>19</v>
      </c>
      <c r="F166" s="231" t="s">
        <v>129</v>
      </c>
      <c r="G166" s="229"/>
      <c r="H166" s="230" t="s">
        <v>19</v>
      </c>
      <c r="I166" s="232"/>
      <c r="J166" s="229"/>
      <c r="K166" s="229"/>
      <c r="L166" s="233"/>
      <c r="M166" s="234"/>
      <c r="N166" s="235"/>
      <c r="O166" s="235"/>
      <c r="P166" s="235"/>
      <c r="Q166" s="235"/>
      <c r="R166" s="235"/>
      <c r="S166" s="235"/>
      <c r="T166" s="23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7" t="s">
        <v>120</v>
      </c>
      <c r="AU166" s="237" t="s">
        <v>78</v>
      </c>
      <c r="AV166" s="14" t="s">
        <v>76</v>
      </c>
      <c r="AW166" s="14" t="s">
        <v>33</v>
      </c>
      <c r="AX166" s="14" t="s">
        <v>71</v>
      </c>
      <c r="AY166" s="237" t="s">
        <v>109</v>
      </c>
    </row>
    <row r="167" s="2" customFormat="1" ht="37.8" customHeight="1">
      <c r="A167" s="39"/>
      <c r="B167" s="40"/>
      <c r="C167" s="198" t="s">
        <v>7</v>
      </c>
      <c r="D167" s="198" t="s">
        <v>111</v>
      </c>
      <c r="E167" s="199" t="s">
        <v>243</v>
      </c>
      <c r="F167" s="200" t="s">
        <v>244</v>
      </c>
      <c r="G167" s="201" t="s">
        <v>137</v>
      </c>
      <c r="H167" s="202">
        <v>12000</v>
      </c>
      <c r="I167" s="203"/>
      <c r="J167" s="204">
        <f>ROUND(I167*H167,2)</f>
        <v>0</v>
      </c>
      <c r="K167" s="200" t="s">
        <v>115</v>
      </c>
      <c r="L167" s="45"/>
      <c r="M167" s="205" t="s">
        <v>19</v>
      </c>
      <c r="N167" s="206" t="s">
        <v>42</v>
      </c>
      <c r="O167" s="85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116</v>
      </c>
      <c r="AT167" s="209" t="s">
        <v>111</v>
      </c>
      <c r="AU167" s="209" t="s">
        <v>78</v>
      </c>
      <c r="AY167" s="18" t="s">
        <v>109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76</v>
      </c>
      <c r="BK167" s="210">
        <f>ROUND(I167*H167,2)</f>
        <v>0</v>
      </c>
      <c r="BL167" s="18" t="s">
        <v>116</v>
      </c>
      <c r="BM167" s="209" t="s">
        <v>245</v>
      </c>
    </row>
    <row r="168" s="2" customFormat="1">
      <c r="A168" s="39"/>
      <c r="B168" s="40"/>
      <c r="C168" s="41"/>
      <c r="D168" s="211" t="s">
        <v>118</v>
      </c>
      <c r="E168" s="41"/>
      <c r="F168" s="212" t="s">
        <v>246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118</v>
      </c>
      <c r="AU168" s="18" t="s">
        <v>78</v>
      </c>
    </row>
    <row r="169" s="13" customFormat="1">
      <c r="A169" s="13"/>
      <c r="B169" s="216"/>
      <c r="C169" s="217"/>
      <c r="D169" s="218" t="s">
        <v>120</v>
      </c>
      <c r="E169" s="219" t="s">
        <v>19</v>
      </c>
      <c r="F169" s="220" t="s">
        <v>247</v>
      </c>
      <c r="G169" s="217"/>
      <c r="H169" s="221">
        <v>12000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120</v>
      </c>
      <c r="AU169" s="227" t="s">
        <v>78</v>
      </c>
      <c r="AV169" s="13" t="s">
        <v>78</v>
      </c>
      <c r="AW169" s="13" t="s">
        <v>33</v>
      </c>
      <c r="AX169" s="13" t="s">
        <v>76</v>
      </c>
      <c r="AY169" s="227" t="s">
        <v>109</v>
      </c>
    </row>
    <row r="170" s="14" customFormat="1">
      <c r="A170" s="14"/>
      <c r="B170" s="228"/>
      <c r="C170" s="229"/>
      <c r="D170" s="218" t="s">
        <v>120</v>
      </c>
      <c r="E170" s="230" t="s">
        <v>19</v>
      </c>
      <c r="F170" s="231" t="s">
        <v>129</v>
      </c>
      <c r="G170" s="229"/>
      <c r="H170" s="230" t="s">
        <v>19</v>
      </c>
      <c r="I170" s="232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7" t="s">
        <v>120</v>
      </c>
      <c r="AU170" s="237" t="s">
        <v>78</v>
      </c>
      <c r="AV170" s="14" t="s">
        <v>76</v>
      </c>
      <c r="AW170" s="14" t="s">
        <v>33</v>
      </c>
      <c r="AX170" s="14" t="s">
        <v>71</v>
      </c>
      <c r="AY170" s="237" t="s">
        <v>109</v>
      </c>
    </row>
    <row r="171" s="12" customFormat="1" ht="22.8" customHeight="1">
      <c r="A171" s="12"/>
      <c r="B171" s="182"/>
      <c r="C171" s="183"/>
      <c r="D171" s="184" t="s">
        <v>70</v>
      </c>
      <c r="E171" s="196" t="s">
        <v>248</v>
      </c>
      <c r="F171" s="196" t="s">
        <v>249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SUM(P172:P174)</f>
        <v>0</v>
      </c>
      <c r="Q171" s="190"/>
      <c r="R171" s="191">
        <f>SUM(R172:R174)</f>
        <v>0</v>
      </c>
      <c r="S171" s="190"/>
      <c r="T171" s="192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3" t="s">
        <v>76</v>
      </c>
      <c r="AT171" s="194" t="s">
        <v>70</v>
      </c>
      <c r="AU171" s="194" t="s">
        <v>76</v>
      </c>
      <c r="AY171" s="193" t="s">
        <v>109</v>
      </c>
      <c r="BK171" s="195">
        <f>SUM(BK172:BK174)</f>
        <v>0</v>
      </c>
    </row>
    <row r="172" s="2" customFormat="1" ht="24.15" customHeight="1">
      <c r="A172" s="39"/>
      <c r="B172" s="40"/>
      <c r="C172" s="198" t="s">
        <v>250</v>
      </c>
      <c r="D172" s="198" t="s">
        <v>111</v>
      </c>
      <c r="E172" s="199" t="s">
        <v>251</v>
      </c>
      <c r="F172" s="200" t="s">
        <v>252</v>
      </c>
      <c r="G172" s="201" t="s">
        <v>137</v>
      </c>
      <c r="H172" s="202">
        <v>1605.02</v>
      </c>
      <c r="I172" s="203"/>
      <c r="J172" s="204">
        <f>ROUND(I172*H172,2)</f>
        <v>0</v>
      </c>
      <c r="K172" s="200" t="s">
        <v>115</v>
      </c>
      <c r="L172" s="45"/>
      <c r="M172" s="205" t="s">
        <v>19</v>
      </c>
      <c r="N172" s="206" t="s">
        <v>42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116</v>
      </c>
      <c r="AT172" s="209" t="s">
        <v>111</v>
      </c>
      <c r="AU172" s="209" t="s">
        <v>78</v>
      </c>
      <c r="AY172" s="18" t="s">
        <v>109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76</v>
      </c>
      <c r="BK172" s="210">
        <f>ROUND(I172*H172,2)</f>
        <v>0</v>
      </c>
      <c r="BL172" s="18" t="s">
        <v>116</v>
      </c>
      <c r="BM172" s="209" t="s">
        <v>253</v>
      </c>
    </row>
    <row r="173" s="2" customFormat="1">
      <c r="A173" s="39"/>
      <c r="B173" s="40"/>
      <c r="C173" s="41"/>
      <c r="D173" s="211" t="s">
        <v>118</v>
      </c>
      <c r="E173" s="41"/>
      <c r="F173" s="212" t="s">
        <v>254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118</v>
      </c>
      <c r="AU173" s="18" t="s">
        <v>78</v>
      </c>
    </row>
    <row r="174" s="13" customFormat="1">
      <c r="A174" s="13"/>
      <c r="B174" s="216"/>
      <c r="C174" s="217"/>
      <c r="D174" s="218" t="s">
        <v>120</v>
      </c>
      <c r="E174" s="219" t="s">
        <v>19</v>
      </c>
      <c r="F174" s="220" t="s">
        <v>255</v>
      </c>
      <c r="G174" s="217"/>
      <c r="H174" s="221">
        <v>1605.02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120</v>
      </c>
      <c r="AU174" s="227" t="s">
        <v>78</v>
      </c>
      <c r="AV174" s="13" t="s">
        <v>78</v>
      </c>
      <c r="AW174" s="13" t="s">
        <v>33</v>
      </c>
      <c r="AX174" s="13" t="s">
        <v>76</v>
      </c>
      <c r="AY174" s="227" t="s">
        <v>109</v>
      </c>
    </row>
    <row r="175" s="12" customFormat="1" ht="25.92" customHeight="1">
      <c r="A175" s="12"/>
      <c r="B175" s="182"/>
      <c r="C175" s="183"/>
      <c r="D175" s="184" t="s">
        <v>70</v>
      </c>
      <c r="E175" s="185" t="s">
        <v>256</v>
      </c>
      <c r="F175" s="185" t="s">
        <v>257</v>
      </c>
      <c r="G175" s="183"/>
      <c r="H175" s="183"/>
      <c r="I175" s="186"/>
      <c r="J175" s="187">
        <f>BK175</f>
        <v>0</v>
      </c>
      <c r="K175" s="183"/>
      <c r="L175" s="188"/>
      <c r="M175" s="189"/>
      <c r="N175" s="190"/>
      <c r="O175" s="190"/>
      <c r="P175" s="191">
        <f>P176+P181+P186</f>
        <v>0</v>
      </c>
      <c r="Q175" s="190"/>
      <c r="R175" s="191">
        <f>R176+R181+R186</f>
        <v>0</v>
      </c>
      <c r="S175" s="190"/>
      <c r="T175" s="192">
        <f>T176+T181+T186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3" t="s">
        <v>141</v>
      </c>
      <c r="AT175" s="194" t="s">
        <v>70</v>
      </c>
      <c r="AU175" s="194" t="s">
        <v>71</v>
      </c>
      <c r="AY175" s="193" t="s">
        <v>109</v>
      </c>
      <c r="BK175" s="195">
        <f>BK176+BK181+BK186</f>
        <v>0</v>
      </c>
    </row>
    <row r="176" s="12" customFormat="1" ht="22.8" customHeight="1">
      <c r="A176" s="12"/>
      <c r="B176" s="182"/>
      <c r="C176" s="183"/>
      <c r="D176" s="184" t="s">
        <v>70</v>
      </c>
      <c r="E176" s="196" t="s">
        <v>258</v>
      </c>
      <c r="F176" s="196" t="s">
        <v>259</v>
      </c>
      <c r="G176" s="183"/>
      <c r="H176" s="183"/>
      <c r="I176" s="186"/>
      <c r="J176" s="197">
        <f>BK176</f>
        <v>0</v>
      </c>
      <c r="K176" s="183"/>
      <c r="L176" s="188"/>
      <c r="M176" s="189"/>
      <c r="N176" s="190"/>
      <c r="O176" s="190"/>
      <c r="P176" s="191">
        <f>SUM(P177:P180)</f>
        <v>0</v>
      </c>
      <c r="Q176" s="190"/>
      <c r="R176" s="191">
        <f>SUM(R177:R180)</f>
        <v>0</v>
      </c>
      <c r="S176" s="190"/>
      <c r="T176" s="192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3" t="s">
        <v>141</v>
      </c>
      <c r="AT176" s="194" t="s">
        <v>70</v>
      </c>
      <c r="AU176" s="194" t="s">
        <v>76</v>
      </c>
      <c r="AY176" s="193" t="s">
        <v>109</v>
      </c>
      <c r="BK176" s="195">
        <f>SUM(BK177:BK180)</f>
        <v>0</v>
      </c>
    </row>
    <row r="177" s="2" customFormat="1" ht="16.5" customHeight="1">
      <c r="A177" s="39"/>
      <c r="B177" s="40"/>
      <c r="C177" s="198" t="s">
        <v>260</v>
      </c>
      <c r="D177" s="198" t="s">
        <v>111</v>
      </c>
      <c r="E177" s="199" t="s">
        <v>261</v>
      </c>
      <c r="F177" s="200" t="s">
        <v>262</v>
      </c>
      <c r="G177" s="201" t="s">
        <v>263</v>
      </c>
      <c r="H177" s="202">
        <v>1</v>
      </c>
      <c r="I177" s="203"/>
      <c r="J177" s="204">
        <f>ROUND(I177*H177,2)</f>
        <v>0</v>
      </c>
      <c r="K177" s="200" t="s">
        <v>115</v>
      </c>
      <c r="L177" s="45"/>
      <c r="M177" s="205" t="s">
        <v>19</v>
      </c>
      <c r="N177" s="206" t="s">
        <v>42</v>
      </c>
      <c r="O177" s="85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264</v>
      </c>
      <c r="AT177" s="209" t="s">
        <v>111</v>
      </c>
      <c r="AU177" s="209" t="s">
        <v>78</v>
      </c>
      <c r="AY177" s="18" t="s">
        <v>109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76</v>
      </c>
      <c r="BK177" s="210">
        <f>ROUND(I177*H177,2)</f>
        <v>0</v>
      </c>
      <c r="BL177" s="18" t="s">
        <v>264</v>
      </c>
      <c r="BM177" s="209" t="s">
        <v>265</v>
      </c>
    </row>
    <row r="178" s="2" customFormat="1">
      <c r="A178" s="39"/>
      <c r="B178" s="40"/>
      <c r="C178" s="41"/>
      <c r="D178" s="211" t="s">
        <v>118</v>
      </c>
      <c r="E178" s="41"/>
      <c r="F178" s="212" t="s">
        <v>266</v>
      </c>
      <c r="G178" s="41"/>
      <c r="H178" s="41"/>
      <c r="I178" s="213"/>
      <c r="J178" s="41"/>
      <c r="K178" s="41"/>
      <c r="L178" s="45"/>
      <c r="M178" s="214"/>
      <c r="N178" s="21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118</v>
      </c>
      <c r="AU178" s="18" t="s">
        <v>78</v>
      </c>
    </row>
    <row r="179" s="2" customFormat="1" ht="16.5" customHeight="1">
      <c r="A179" s="39"/>
      <c r="B179" s="40"/>
      <c r="C179" s="198" t="s">
        <v>267</v>
      </c>
      <c r="D179" s="198" t="s">
        <v>111</v>
      </c>
      <c r="E179" s="199" t="s">
        <v>268</v>
      </c>
      <c r="F179" s="200" t="s">
        <v>269</v>
      </c>
      <c r="G179" s="201" t="s">
        <v>263</v>
      </c>
      <c r="H179" s="202">
        <v>1</v>
      </c>
      <c r="I179" s="203"/>
      <c r="J179" s="204">
        <f>ROUND(I179*H179,2)</f>
        <v>0</v>
      </c>
      <c r="K179" s="200" t="s">
        <v>115</v>
      </c>
      <c r="L179" s="45"/>
      <c r="M179" s="205" t="s">
        <v>19</v>
      </c>
      <c r="N179" s="206" t="s">
        <v>42</v>
      </c>
      <c r="O179" s="85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264</v>
      </c>
      <c r="AT179" s="209" t="s">
        <v>111</v>
      </c>
      <c r="AU179" s="209" t="s">
        <v>78</v>
      </c>
      <c r="AY179" s="18" t="s">
        <v>109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76</v>
      </c>
      <c r="BK179" s="210">
        <f>ROUND(I179*H179,2)</f>
        <v>0</v>
      </c>
      <c r="BL179" s="18" t="s">
        <v>264</v>
      </c>
      <c r="BM179" s="209" t="s">
        <v>270</v>
      </c>
    </row>
    <row r="180" s="2" customFormat="1">
      <c r="A180" s="39"/>
      <c r="B180" s="40"/>
      <c r="C180" s="41"/>
      <c r="D180" s="211" t="s">
        <v>118</v>
      </c>
      <c r="E180" s="41"/>
      <c r="F180" s="212" t="s">
        <v>271</v>
      </c>
      <c r="G180" s="41"/>
      <c r="H180" s="41"/>
      <c r="I180" s="213"/>
      <c r="J180" s="41"/>
      <c r="K180" s="41"/>
      <c r="L180" s="45"/>
      <c r="M180" s="214"/>
      <c r="N180" s="21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118</v>
      </c>
      <c r="AU180" s="18" t="s">
        <v>78</v>
      </c>
    </row>
    <row r="181" s="12" customFormat="1" ht="22.8" customHeight="1">
      <c r="A181" s="12"/>
      <c r="B181" s="182"/>
      <c r="C181" s="183"/>
      <c r="D181" s="184" t="s">
        <v>70</v>
      </c>
      <c r="E181" s="196" t="s">
        <v>272</v>
      </c>
      <c r="F181" s="196" t="s">
        <v>273</v>
      </c>
      <c r="G181" s="183"/>
      <c r="H181" s="183"/>
      <c r="I181" s="186"/>
      <c r="J181" s="197">
        <f>BK181</f>
        <v>0</v>
      </c>
      <c r="K181" s="183"/>
      <c r="L181" s="188"/>
      <c r="M181" s="189"/>
      <c r="N181" s="190"/>
      <c r="O181" s="190"/>
      <c r="P181" s="191">
        <f>SUM(P182:P185)</f>
        <v>0</v>
      </c>
      <c r="Q181" s="190"/>
      <c r="R181" s="191">
        <f>SUM(R182:R185)</f>
        <v>0</v>
      </c>
      <c r="S181" s="190"/>
      <c r="T181" s="192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3" t="s">
        <v>141</v>
      </c>
      <c r="AT181" s="194" t="s">
        <v>70</v>
      </c>
      <c r="AU181" s="194" t="s">
        <v>76</v>
      </c>
      <c r="AY181" s="193" t="s">
        <v>109</v>
      </c>
      <c r="BK181" s="195">
        <f>SUM(BK182:BK185)</f>
        <v>0</v>
      </c>
    </row>
    <row r="182" s="2" customFormat="1" ht="16.5" customHeight="1">
      <c r="A182" s="39"/>
      <c r="B182" s="40"/>
      <c r="C182" s="198" t="s">
        <v>274</v>
      </c>
      <c r="D182" s="198" t="s">
        <v>111</v>
      </c>
      <c r="E182" s="199" t="s">
        <v>275</v>
      </c>
      <c r="F182" s="200" t="s">
        <v>273</v>
      </c>
      <c r="G182" s="201" t="s">
        <v>263</v>
      </c>
      <c r="H182" s="202">
        <v>1</v>
      </c>
      <c r="I182" s="203"/>
      <c r="J182" s="204">
        <f>ROUND(I182*H182,2)</f>
        <v>0</v>
      </c>
      <c r="K182" s="200" t="s">
        <v>115</v>
      </c>
      <c r="L182" s="45"/>
      <c r="M182" s="205" t="s">
        <v>19</v>
      </c>
      <c r="N182" s="206" t="s">
        <v>42</v>
      </c>
      <c r="O182" s="85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9" t="s">
        <v>264</v>
      </c>
      <c r="AT182" s="209" t="s">
        <v>111</v>
      </c>
      <c r="AU182" s="209" t="s">
        <v>78</v>
      </c>
      <c r="AY182" s="18" t="s">
        <v>109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8" t="s">
        <v>76</v>
      </c>
      <c r="BK182" s="210">
        <f>ROUND(I182*H182,2)</f>
        <v>0</v>
      </c>
      <c r="BL182" s="18" t="s">
        <v>264</v>
      </c>
      <c r="BM182" s="209" t="s">
        <v>276</v>
      </c>
    </row>
    <row r="183" s="2" customFormat="1">
      <c r="A183" s="39"/>
      <c r="B183" s="40"/>
      <c r="C183" s="41"/>
      <c r="D183" s="211" t="s">
        <v>118</v>
      </c>
      <c r="E183" s="41"/>
      <c r="F183" s="212" t="s">
        <v>277</v>
      </c>
      <c r="G183" s="41"/>
      <c r="H183" s="41"/>
      <c r="I183" s="213"/>
      <c r="J183" s="41"/>
      <c r="K183" s="41"/>
      <c r="L183" s="45"/>
      <c r="M183" s="214"/>
      <c r="N183" s="21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118</v>
      </c>
      <c r="AU183" s="18" t="s">
        <v>78</v>
      </c>
    </row>
    <row r="184" s="2" customFormat="1" ht="16.5" customHeight="1">
      <c r="A184" s="39"/>
      <c r="B184" s="40"/>
      <c r="C184" s="198" t="s">
        <v>278</v>
      </c>
      <c r="D184" s="198" t="s">
        <v>111</v>
      </c>
      <c r="E184" s="199" t="s">
        <v>279</v>
      </c>
      <c r="F184" s="200" t="s">
        <v>280</v>
      </c>
      <c r="G184" s="201" t="s">
        <v>263</v>
      </c>
      <c r="H184" s="202">
        <v>1</v>
      </c>
      <c r="I184" s="203"/>
      <c r="J184" s="204">
        <f>ROUND(I184*H184,2)</f>
        <v>0</v>
      </c>
      <c r="K184" s="200" t="s">
        <v>115</v>
      </c>
      <c r="L184" s="45"/>
      <c r="M184" s="205" t="s">
        <v>19</v>
      </c>
      <c r="N184" s="206" t="s">
        <v>42</v>
      </c>
      <c r="O184" s="85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264</v>
      </c>
      <c r="AT184" s="209" t="s">
        <v>111</v>
      </c>
      <c r="AU184" s="209" t="s">
        <v>78</v>
      </c>
      <c r="AY184" s="18" t="s">
        <v>109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76</v>
      </c>
      <c r="BK184" s="210">
        <f>ROUND(I184*H184,2)</f>
        <v>0</v>
      </c>
      <c r="BL184" s="18" t="s">
        <v>264</v>
      </c>
      <c r="BM184" s="209" t="s">
        <v>281</v>
      </c>
    </row>
    <row r="185" s="2" customFormat="1">
      <c r="A185" s="39"/>
      <c r="B185" s="40"/>
      <c r="C185" s="41"/>
      <c r="D185" s="211" t="s">
        <v>118</v>
      </c>
      <c r="E185" s="41"/>
      <c r="F185" s="212" t="s">
        <v>282</v>
      </c>
      <c r="G185" s="41"/>
      <c r="H185" s="41"/>
      <c r="I185" s="213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118</v>
      </c>
      <c r="AU185" s="18" t="s">
        <v>78</v>
      </c>
    </row>
    <row r="186" s="12" customFormat="1" ht="22.8" customHeight="1">
      <c r="A186" s="12"/>
      <c r="B186" s="182"/>
      <c r="C186" s="183"/>
      <c r="D186" s="184" t="s">
        <v>70</v>
      </c>
      <c r="E186" s="196" t="s">
        <v>283</v>
      </c>
      <c r="F186" s="196" t="s">
        <v>284</v>
      </c>
      <c r="G186" s="183"/>
      <c r="H186" s="183"/>
      <c r="I186" s="186"/>
      <c r="J186" s="197">
        <f>BK186</f>
        <v>0</v>
      </c>
      <c r="K186" s="183"/>
      <c r="L186" s="188"/>
      <c r="M186" s="189"/>
      <c r="N186" s="190"/>
      <c r="O186" s="190"/>
      <c r="P186" s="191">
        <f>SUM(P187:P188)</f>
        <v>0</v>
      </c>
      <c r="Q186" s="190"/>
      <c r="R186" s="191">
        <f>SUM(R187:R188)</f>
        <v>0</v>
      </c>
      <c r="S186" s="190"/>
      <c r="T186" s="192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3" t="s">
        <v>141</v>
      </c>
      <c r="AT186" s="194" t="s">
        <v>70</v>
      </c>
      <c r="AU186" s="194" t="s">
        <v>76</v>
      </c>
      <c r="AY186" s="193" t="s">
        <v>109</v>
      </c>
      <c r="BK186" s="195">
        <f>SUM(BK187:BK188)</f>
        <v>0</v>
      </c>
    </row>
    <row r="187" s="2" customFormat="1" ht="16.5" customHeight="1">
      <c r="A187" s="39"/>
      <c r="B187" s="40"/>
      <c r="C187" s="198" t="s">
        <v>285</v>
      </c>
      <c r="D187" s="198" t="s">
        <v>111</v>
      </c>
      <c r="E187" s="199" t="s">
        <v>286</v>
      </c>
      <c r="F187" s="200" t="s">
        <v>287</v>
      </c>
      <c r="G187" s="201" t="s">
        <v>263</v>
      </c>
      <c r="H187" s="202">
        <v>1</v>
      </c>
      <c r="I187" s="203"/>
      <c r="J187" s="204">
        <f>ROUND(I187*H187,2)</f>
        <v>0</v>
      </c>
      <c r="K187" s="200" t="s">
        <v>115</v>
      </c>
      <c r="L187" s="45"/>
      <c r="M187" s="205" t="s">
        <v>19</v>
      </c>
      <c r="N187" s="206" t="s">
        <v>42</v>
      </c>
      <c r="O187" s="85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9" t="s">
        <v>264</v>
      </c>
      <c r="AT187" s="209" t="s">
        <v>111</v>
      </c>
      <c r="AU187" s="209" t="s">
        <v>78</v>
      </c>
      <c r="AY187" s="18" t="s">
        <v>109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8" t="s">
        <v>76</v>
      </c>
      <c r="BK187" s="210">
        <f>ROUND(I187*H187,2)</f>
        <v>0</v>
      </c>
      <c r="BL187" s="18" t="s">
        <v>264</v>
      </c>
      <c r="BM187" s="209" t="s">
        <v>288</v>
      </c>
    </row>
    <row r="188" s="2" customFormat="1">
      <c r="A188" s="39"/>
      <c r="B188" s="40"/>
      <c r="C188" s="41"/>
      <c r="D188" s="211" t="s">
        <v>118</v>
      </c>
      <c r="E188" s="41"/>
      <c r="F188" s="212" t="s">
        <v>289</v>
      </c>
      <c r="G188" s="41"/>
      <c r="H188" s="41"/>
      <c r="I188" s="213"/>
      <c r="J188" s="41"/>
      <c r="K188" s="41"/>
      <c r="L188" s="45"/>
      <c r="M188" s="238"/>
      <c r="N188" s="239"/>
      <c r="O188" s="240"/>
      <c r="P188" s="240"/>
      <c r="Q188" s="240"/>
      <c r="R188" s="240"/>
      <c r="S188" s="240"/>
      <c r="T188" s="241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118</v>
      </c>
      <c r="AU188" s="18" t="s">
        <v>78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Geijfx5C7Q8xKXWdNqVAQldZs13LCGr6KiI5aIep2WWmP872KHelofpCQsaNorfzdVf8JfdlUdmfFZUzrG3ERQ==" hashValue="JKrVn8FmEmllnP1haCgKbUA/GhXHAGCcjwUJWueAvrk7l/ZHRQtvr991Ati3BlR2cSj/36eMuEfKy76JsXU4bA==" algorithmName="SHA-512" password="CC35"/>
  <autoFilter ref="C82:K188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5_01/113154556"/>
    <hyperlink ref="F91" r:id="rId2" display="https://podminky.urs.cz/item/CS_URS_2025_01/122151104"/>
    <hyperlink ref="F95" r:id="rId3" display="https://podminky.urs.cz/item/CS_URS_2025_01/167151101"/>
    <hyperlink ref="F99" r:id="rId4" display="https://podminky.urs.cz/item/CS_URS_2025_01/171201231"/>
    <hyperlink ref="F103" r:id="rId5" display="https://podminky.urs.cz/item/CS_URS_2025_01/181152302"/>
    <hyperlink ref="F108" r:id="rId6" display="https://podminky.urs.cz/item/CS_URS_2025_01/564851111"/>
    <hyperlink ref="F112" r:id="rId7" display="https://podminky.urs.cz/item/CS_URS_2025_01/564861111"/>
    <hyperlink ref="F116" r:id="rId8" display="https://podminky.urs.cz/item/CS_URS_2025_01/565155111"/>
    <hyperlink ref="F120" r:id="rId9" display="https://podminky.urs.cz/item/CS_URS_2025_01/569921133"/>
    <hyperlink ref="F123" r:id="rId10" display="https://podminky.urs.cz/item/CS_URS_2025_01/572141111"/>
    <hyperlink ref="F127" r:id="rId11" display="https://podminky.urs.cz/item/CS_URS_2025_01/573231106"/>
    <hyperlink ref="F130" r:id="rId12" display="https://podminky.urs.cz/item/CS_URS_2025_01/573231108"/>
    <hyperlink ref="F133" r:id="rId13" display="https://podminky.urs.cz/item/CS_URS_2025_01/577144141"/>
    <hyperlink ref="F137" r:id="rId14" display="https://podminky.urs.cz/item/CS_URS_2025_01/915221122"/>
    <hyperlink ref="F140" r:id="rId15" display="https://podminky.urs.cz/item/CS_URS_2025_01/915611111"/>
    <hyperlink ref="F143" r:id="rId16" display="https://podminky.urs.cz/item/CS_URS_2025_01/919121111"/>
    <hyperlink ref="F146" r:id="rId17" display="https://podminky.urs.cz/item/CS_URS_2025_01/919731122"/>
    <hyperlink ref="F149" r:id="rId18" display="https://podminky.urs.cz/item/CS_URS_2025_01/919735112"/>
    <hyperlink ref="F152" r:id="rId19" display="https://podminky.urs.cz/item/CS_URS_2025_01/938909311"/>
    <hyperlink ref="F156" r:id="rId20" display="https://podminky.urs.cz/item/CS_URS_2025_01/997211511"/>
    <hyperlink ref="F160" r:id="rId21" display="https://podminky.urs.cz/item/CS_URS_2025_01/997211519"/>
    <hyperlink ref="F164" r:id="rId22" display="https://podminky.urs.cz/item/CS_URS_2025_01/997211521"/>
    <hyperlink ref="F168" r:id="rId23" display="https://podminky.urs.cz/item/CS_URS_2025_01/997211529"/>
    <hyperlink ref="F173" r:id="rId24" display="https://podminky.urs.cz/item/CS_URS_2025_01/998225111"/>
    <hyperlink ref="F178" r:id="rId25" display="https://podminky.urs.cz/item/CS_URS_2025_01/012103000"/>
    <hyperlink ref="F180" r:id="rId26" display="https://podminky.urs.cz/item/CS_URS_2025_01/012303000"/>
    <hyperlink ref="F183" r:id="rId27" display="https://podminky.urs.cz/item/CS_URS_2025_01/030001000"/>
    <hyperlink ref="F185" r:id="rId28" display="https://podminky.urs.cz/item/CS_URS_2025_01/034303000"/>
    <hyperlink ref="F188" r:id="rId29" display="https://podminky.urs.cz/item/CS_URS_2025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5" customFormat="1" ht="45" customHeight="1">
      <c r="B3" s="246"/>
      <c r="C3" s="247" t="s">
        <v>290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291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292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293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294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295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296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297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298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299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300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75</v>
      </c>
      <c r="F18" s="253" t="s">
        <v>301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302</v>
      </c>
      <c r="F19" s="253" t="s">
        <v>303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304</v>
      </c>
      <c r="F20" s="253" t="s">
        <v>305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306</v>
      </c>
      <c r="F21" s="253" t="s">
        <v>307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308</v>
      </c>
      <c r="F22" s="253" t="s">
        <v>309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310</v>
      </c>
      <c r="F23" s="253" t="s">
        <v>311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312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313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314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315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316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317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318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319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320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95</v>
      </c>
      <c r="F36" s="253"/>
      <c r="G36" s="253" t="s">
        <v>321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322</v>
      </c>
      <c r="F37" s="253"/>
      <c r="G37" s="253" t="s">
        <v>323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52</v>
      </c>
      <c r="F38" s="253"/>
      <c r="G38" s="253" t="s">
        <v>324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53</v>
      </c>
      <c r="F39" s="253"/>
      <c r="G39" s="253" t="s">
        <v>325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96</v>
      </c>
      <c r="F40" s="253"/>
      <c r="G40" s="253" t="s">
        <v>326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97</v>
      </c>
      <c r="F41" s="253"/>
      <c r="G41" s="253" t="s">
        <v>327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328</v>
      </c>
      <c r="F42" s="253"/>
      <c r="G42" s="253" t="s">
        <v>329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330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331</v>
      </c>
      <c r="F44" s="253"/>
      <c r="G44" s="253" t="s">
        <v>332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99</v>
      </c>
      <c r="F45" s="253"/>
      <c r="G45" s="253" t="s">
        <v>333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334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335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336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337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338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339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340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341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342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343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344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345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346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347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348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349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350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351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352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353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354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355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356</v>
      </c>
      <c r="D76" s="271"/>
      <c r="E76" s="271"/>
      <c r="F76" s="271" t="s">
        <v>357</v>
      </c>
      <c r="G76" s="272"/>
      <c r="H76" s="271" t="s">
        <v>53</v>
      </c>
      <c r="I76" s="271" t="s">
        <v>56</v>
      </c>
      <c r="J76" s="271" t="s">
        <v>358</v>
      </c>
      <c r="K76" s="270"/>
    </row>
    <row r="77" s="1" customFormat="1" ht="17.25" customHeight="1">
      <c r="B77" s="268"/>
      <c r="C77" s="273" t="s">
        <v>359</v>
      </c>
      <c r="D77" s="273"/>
      <c r="E77" s="273"/>
      <c r="F77" s="274" t="s">
        <v>360</v>
      </c>
      <c r="G77" s="275"/>
      <c r="H77" s="273"/>
      <c r="I77" s="273"/>
      <c r="J77" s="273" t="s">
        <v>361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52</v>
      </c>
      <c r="D79" s="278"/>
      <c r="E79" s="278"/>
      <c r="F79" s="279" t="s">
        <v>362</v>
      </c>
      <c r="G79" s="280"/>
      <c r="H79" s="256" t="s">
        <v>363</v>
      </c>
      <c r="I79" s="256" t="s">
        <v>364</v>
      </c>
      <c r="J79" s="256">
        <v>20</v>
      </c>
      <c r="K79" s="270"/>
    </row>
    <row r="80" s="1" customFormat="1" ht="15" customHeight="1">
      <c r="B80" s="268"/>
      <c r="C80" s="256" t="s">
        <v>365</v>
      </c>
      <c r="D80" s="256"/>
      <c r="E80" s="256"/>
      <c r="F80" s="279" t="s">
        <v>362</v>
      </c>
      <c r="G80" s="280"/>
      <c r="H80" s="256" t="s">
        <v>366</v>
      </c>
      <c r="I80" s="256" t="s">
        <v>364</v>
      </c>
      <c r="J80" s="256">
        <v>120</v>
      </c>
      <c r="K80" s="270"/>
    </row>
    <row r="81" s="1" customFormat="1" ht="15" customHeight="1">
      <c r="B81" s="281"/>
      <c r="C81" s="256" t="s">
        <v>367</v>
      </c>
      <c r="D81" s="256"/>
      <c r="E81" s="256"/>
      <c r="F81" s="279" t="s">
        <v>368</v>
      </c>
      <c r="G81" s="280"/>
      <c r="H81" s="256" t="s">
        <v>369</v>
      </c>
      <c r="I81" s="256" t="s">
        <v>364</v>
      </c>
      <c r="J81" s="256">
        <v>50</v>
      </c>
      <c r="K81" s="270"/>
    </row>
    <row r="82" s="1" customFormat="1" ht="15" customHeight="1">
      <c r="B82" s="281"/>
      <c r="C82" s="256" t="s">
        <v>370</v>
      </c>
      <c r="D82" s="256"/>
      <c r="E82" s="256"/>
      <c r="F82" s="279" t="s">
        <v>362</v>
      </c>
      <c r="G82" s="280"/>
      <c r="H82" s="256" t="s">
        <v>371</v>
      </c>
      <c r="I82" s="256" t="s">
        <v>372</v>
      </c>
      <c r="J82" s="256"/>
      <c r="K82" s="270"/>
    </row>
    <row r="83" s="1" customFormat="1" ht="15" customHeight="1">
      <c r="B83" s="281"/>
      <c r="C83" s="282" t="s">
        <v>373</v>
      </c>
      <c r="D83" s="282"/>
      <c r="E83" s="282"/>
      <c r="F83" s="283" t="s">
        <v>368</v>
      </c>
      <c r="G83" s="282"/>
      <c r="H83" s="282" t="s">
        <v>374</v>
      </c>
      <c r="I83" s="282" t="s">
        <v>364</v>
      </c>
      <c r="J83" s="282">
        <v>15</v>
      </c>
      <c r="K83" s="270"/>
    </row>
    <row r="84" s="1" customFormat="1" ht="15" customHeight="1">
      <c r="B84" s="281"/>
      <c r="C84" s="282" t="s">
        <v>375</v>
      </c>
      <c r="D84" s="282"/>
      <c r="E84" s="282"/>
      <c r="F84" s="283" t="s">
        <v>368</v>
      </c>
      <c r="G84" s="282"/>
      <c r="H84" s="282" t="s">
        <v>376</v>
      </c>
      <c r="I84" s="282" t="s">
        <v>364</v>
      </c>
      <c r="J84" s="282">
        <v>15</v>
      </c>
      <c r="K84" s="270"/>
    </row>
    <row r="85" s="1" customFormat="1" ht="15" customHeight="1">
      <c r="B85" s="281"/>
      <c r="C85" s="282" t="s">
        <v>377</v>
      </c>
      <c r="D85" s="282"/>
      <c r="E85" s="282"/>
      <c r="F85" s="283" t="s">
        <v>368</v>
      </c>
      <c r="G85" s="282"/>
      <c r="H85" s="282" t="s">
        <v>378</v>
      </c>
      <c r="I85" s="282" t="s">
        <v>364</v>
      </c>
      <c r="J85" s="282">
        <v>20</v>
      </c>
      <c r="K85" s="270"/>
    </row>
    <row r="86" s="1" customFormat="1" ht="15" customHeight="1">
      <c r="B86" s="281"/>
      <c r="C86" s="282" t="s">
        <v>379</v>
      </c>
      <c r="D86" s="282"/>
      <c r="E86" s="282"/>
      <c r="F86" s="283" t="s">
        <v>368</v>
      </c>
      <c r="G86" s="282"/>
      <c r="H86" s="282" t="s">
        <v>380</v>
      </c>
      <c r="I86" s="282" t="s">
        <v>364</v>
      </c>
      <c r="J86" s="282">
        <v>20</v>
      </c>
      <c r="K86" s="270"/>
    </row>
    <row r="87" s="1" customFormat="1" ht="15" customHeight="1">
      <c r="B87" s="281"/>
      <c r="C87" s="256" t="s">
        <v>381</v>
      </c>
      <c r="D87" s="256"/>
      <c r="E87" s="256"/>
      <c r="F87" s="279" t="s">
        <v>368</v>
      </c>
      <c r="G87" s="280"/>
      <c r="H87" s="256" t="s">
        <v>382</v>
      </c>
      <c r="I87" s="256" t="s">
        <v>364</v>
      </c>
      <c r="J87" s="256">
        <v>50</v>
      </c>
      <c r="K87" s="270"/>
    </row>
    <row r="88" s="1" customFormat="1" ht="15" customHeight="1">
      <c r="B88" s="281"/>
      <c r="C88" s="256" t="s">
        <v>383</v>
      </c>
      <c r="D88" s="256"/>
      <c r="E88" s="256"/>
      <c r="F88" s="279" t="s">
        <v>368</v>
      </c>
      <c r="G88" s="280"/>
      <c r="H88" s="256" t="s">
        <v>384</v>
      </c>
      <c r="I88" s="256" t="s">
        <v>364</v>
      </c>
      <c r="J88" s="256">
        <v>20</v>
      </c>
      <c r="K88" s="270"/>
    </row>
    <row r="89" s="1" customFormat="1" ht="15" customHeight="1">
      <c r="B89" s="281"/>
      <c r="C89" s="256" t="s">
        <v>385</v>
      </c>
      <c r="D89" s="256"/>
      <c r="E89" s="256"/>
      <c r="F89" s="279" t="s">
        <v>368</v>
      </c>
      <c r="G89" s="280"/>
      <c r="H89" s="256" t="s">
        <v>386</v>
      </c>
      <c r="I89" s="256" t="s">
        <v>364</v>
      </c>
      <c r="J89" s="256">
        <v>20</v>
      </c>
      <c r="K89" s="270"/>
    </row>
    <row r="90" s="1" customFormat="1" ht="15" customHeight="1">
      <c r="B90" s="281"/>
      <c r="C90" s="256" t="s">
        <v>387</v>
      </c>
      <c r="D90" s="256"/>
      <c r="E90" s="256"/>
      <c r="F90" s="279" t="s">
        <v>368</v>
      </c>
      <c r="G90" s="280"/>
      <c r="H90" s="256" t="s">
        <v>388</v>
      </c>
      <c r="I90" s="256" t="s">
        <v>364</v>
      </c>
      <c r="J90" s="256">
        <v>50</v>
      </c>
      <c r="K90" s="270"/>
    </row>
    <row r="91" s="1" customFormat="1" ht="15" customHeight="1">
      <c r="B91" s="281"/>
      <c r="C91" s="256" t="s">
        <v>389</v>
      </c>
      <c r="D91" s="256"/>
      <c r="E91" s="256"/>
      <c r="F91" s="279" t="s">
        <v>368</v>
      </c>
      <c r="G91" s="280"/>
      <c r="H91" s="256" t="s">
        <v>389</v>
      </c>
      <c r="I91" s="256" t="s">
        <v>364</v>
      </c>
      <c r="J91" s="256">
        <v>50</v>
      </c>
      <c r="K91" s="270"/>
    </row>
    <row r="92" s="1" customFormat="1" ht="15" customHeight="1">
      <c r="B92" s="281"/>
      <c r="C92" s="256" t="s">
        <v>390</v>
      </c>
      <c r="D92" s="256"/>
      <c r="E92" s="256"/>
      <c r="F92" s="279" t="s">
        <v>368</v>
      </c>
      <c r="G92" s="280"/>
      <c r="H92" s="256" t="s">
        <v>391</v>
      </c>
      <c r="I92" s="256" t="s">
        <v>364</v>
      </c>
      <c r="J92" s="256">
        <v>255</v>
      </c>
      <c r="K92" s="270"/>
    </row>
    <row r="93" s="1" customFormat="1" ht="15" customHeight="1">
      <c r="B93" s="281"/>
      <c r="C93" s="256" t="s">
        <v>392</v>
      </c>
      <c r="D93" s="256"/>
      <c r="E93" s="256"/>
      <c r="F93" s="279" t="s">
        <v>362</v>
      </c>
      <c r="G93" s="280"/>
      <c r="H93" s="256" t="s">
        <v>393</v>
      </c>
      <c r="I93" s="256" t="s">
        <v>394</v>
      </c>
      <c r="J93" s="256"/>
      <c r="K93" s="270"/>
    </row>
    <row r="94" s="1" customFormat="1" ht="15" customHeight="1">
      <c r="B94" s="281"/>
      <c r="C94" s="256" t="s">
        <v>395</v>
      </c>
      <c r="D94" s="256"/>
      <c r="E94" s="256"/>
      <c r="F94" s="279" t="s">
        <v>362</v>
      </c>
      <c r="G94" s="280"/>
      <c r="H94" s="256" t="s">
        <v>396</v>
      </c>
      <c r="I94" s="256" t="s">
        <v>397</v>
      </c>
      <c r="J94" s="256"/>
      <c r="K94" s="270"/>
    </row>
    <row r="95" s="1" customFormat="1" ht="15" customHeight="1">
      <c r="B95" s="281"/>
      <c r="C95" s="256" t="s">
        <v>398</v>
      </c>
      <c r="D95" s="256"/>
      <c r="E95" s="256"/>
      <c r="F95" s="279" t="s">
        <v>362</v>
      </c>
      <c r="G95" s="280"/>
      <c r="H95" s="256" t="s">
        <v>398</v>
      </c>
      <c r="I95" s="256" t="s">
        <v>397</v>
      </c>
      <c r="J95" s="256"/>
      <c r="K95" s="270"/>
    </row>
    <row r="96" s="1" customFormat="1" ht="15" customHeight="1">
      <c r="B96" s="281"/>
      <c r="C96" s="256" t="s">
        <v>37</v>
      </c>
      <c r="D96" s="256"/>
      <c r="E96" s="256"/>
      <c r="F96" s="279" t="s">
        <v>362</v>
      </c>
      <c r="G96" s="280"/>
      <c r="H96" s="256" t="s">
        <v>399</v>
      </c>
      <c r="I96" s="256" t="s">
        <v>397</v>
      </c>
      <c r="J96" s="256"/>
      <c r="K96" s="270"/>
    </row>
    <row r="97" s="1" customFormat="1" ht="15" customHeight="1">
      <c r="B97" s="281"/>
      <c r="C97" s="256" t="s">
        <v>47</v>
      </c>
      <c r="D97" s="256"/>
      <c r="E97" s="256"/>
      <c r="F97" s="279" t="s">
        <v>362</v>
      </c>
      <c r="G97" s="280"/>
      <c r="H97" s="256" t="s">
        <v>400</v>
      </c>
      <c r="I97" s="256" t="s">
        <v>397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401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356</v>
      </c>
      <c r="D103" s="271"/>
      <c r="E103" s="271"/>
      <c r="F103" s="271" t="s">
        <v>357</v>
      </c>
      <c r="G103" s="272"/>
      <c r="H103" s="271" t="s">
        <v>53</v>
      </c>
      <c r="I103" s="271" t="s">
        <v>56</v>
      </c>
      <c r="J103" s="271" t="s">
        <v>358</v>
      </c>
      <c r="K103" s="270"/>
    </row>
    <row r="104" s="1" customFormat="1" ht="17.25" customHeight="1">
      <c r="B104" s="268"/>
      <c r="C104" s="273" t="s">
        <v>359</v>
      </c>
      <c r="D104" s="273"/>
      <c r="E104" s="273"/>
      <c r="F104" s="274" t="s">
        <v>360</v>
      </c>
      <c r="G104" s="275"/>
      <c r="H104" s="273"/>
      <c r="I104" s="273"/>
      <c r="J104" s="273" t="s">
        <v>361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52</v>
      </c>
      <c r="D106" s="278"/>
      <c r="E106" s="278"/>
      <c r="F106" s="279" t="s">
        <v>362</v>
      </c>
      <c r="G106" s="256"/>
      <c r="H106" s="256" t="s">
        <v>402</v>
      </c>
      <c r="I106" s="256" t="s">
        <v>364</v>
      </c>
      <c r="J106" s="256">
        <v>20</v>
      </c>
      <c r="K106" s="270"/>
    </row>
    <row r="107" s="1" customFormat="1" ht="15" customHeight="1">
      <c r="B107" s="268"/>
      <c r="C107" s="256" t="s">
        <v>365</v>
      </c>
      <c r="D107" s="256"/>
      <c r="E107" s="256"/>
      <c r="F107" s="279" t="s">
        <v>362</v>
      </c>
      <c r="G107" s="256"/>
      <c r="H107" s="256" t="s">
        <v>402</v>
      </c>
      <c r="I107" s="256" t="s">
        <v>364</v>
      </c>
      <c r="J107" s="256">
        <v>120</v>
      </c>
      <c r="K107" s="270"/>
    </row>
    <row r="108" s="1" customFormat="1" ht="15" customHeight="1">
      <c r="B108" s="281"/>
      <c r="C108" s="256" t="s">
        <v>367</v>
      </c>
      <c r="D108" s="256"/>
      <c r="E108" s="256"/>
      <c r="F108" s="279" t="s">
        <v>368</v>
      </c>
      <c r="G108" s="256"/>
      <c r="H108" s="256" t="s">
        <v>402</v>
      </c>
      <c r="I108" s="256" t="s">
        <v>364</v>
      </c>
      <c r="J108" s="256">
        <v>50</v>
      </c>
      <c r="K108" s="270"/>
    </row>
    <row r="109" s="1" customFormat="1" ht="15" customHeight="1">
      <c r="B109" s="281"/>
      <c r="C109" s="256" t="s">
        <v>370</v>
      </c>
      <c r="D109" s="256"/>
      <c r="E109" s="256"/>
      <c r="F109" s="279" t="s">
        <v>362</v>
      </c>
      <c r="G109" s="256"/>
      <c r="H109" s="256" t="s">
        <v>402</v>
      </c>
      <c r="I109" s="256" t="s">
        <v>372</v>
      </c>
      <c r="J109" s="256"/>
      <c r="K109" s="270"/>
    </row>
    <row r="110" s="1" customFormat="1" ht="15" customHeight="1">
      <c r="B110" s="281"/>
      <c r="C110" s="256" t="s">
        <v>381</v>
      </c>
      <c r="D110" s="256"/>
      <c r="E110" s="256"/>
      <c r="F110" s="279" t="s">
        <v>368</v>
      </c>
      <c r="G110" s="256"/>
      <c r="H110" s="256" t="s">
        <v>402</v>
      </c>
      <c r="I110" s="256" t="s">
        <v>364</v>
      </c>
      <c r="J110" s="256">
        <v>50</v>
      </c>
      <c r="K110" s="270"/>
    </row>
    <row r="111" s="1" customFormat="1" ht="15" customHeight="1">
      <c r="B111" s="281"/>
      <c r="C111" s="256" t="s">
        <v>389</v>
      </c>
      <c r="D111" s="256"/>
      <c r="E111" s="256"/>
      <c r="F111" s="279" t="s">
        <v>368</v>
      </c>
      <c r="G111" s="256"/>
      <c r="H111" s="256" t="s">
        <v>402</v>
      </c>
      <c r="I111" s="256" t="s">
        <v>364</v>
      </c>
      <c r="J111" s="256">
        <v>50</v>
      </c>
      <c r="K111" s="270"/>
    </row>
    <row r="112" s="1" customFormat="1" ht="15" customHeight="1">
      <c r="B112" s="281"/>
      <c r="C112" s="256" t="s">
        <v>387</v>
      </c>
      <c r="D112" s="256"/>
      <c r="E112" s="256"/>
      <c r="F112" s="279" t="s">
        <v>368</v>
      </c>
      <c r="G112" s="256"/>
      <c r="H112" s="256" t="s">
        <v>402</v>
      </c>
      <c r="I112" s="256" t="s">
        <v>364</v>
      </c>
      <c r="J112" s="256">
        <v>50</v>
      </c>
      <c r="K112" s="270"/>
    </row>
    <row r="113" s="1" customFormat="1" ht="15" customHeight="1">
      <c r="B113" s="281"/>
      <c r="C113" s="256" t="s">
        <v>52</v>
      </c>
      <c r="D113" s="256"/>
      <c r="E113" s="256"/>
      <c r="F113" s="279" t="s">
        <v>362</v>
      </c>
      <c r="G113" s="256"/>
      <c r="H113" s="256" t="s">
        <v>403</v>
      </c>
      <c r="I113" s="256" t="s">
        <v>364</v>
      </c>
      <c r="J113" s="256">
        <v>20</v>
      </c>
      <c r="K113" s="270"/>
    </row>
    <row r="114" s="1" customFormat="1" ht="15" customHeight="1">
      <c r="B114" s="281"/>
      <c r="C114" s="256" t="s">
        <v>404</v>
      </c>
      <c r="D114" s="256"/>
      <c r="E114" s="256"/>
      <c r="F114" s="279" t="s">
        <v>362</v>
      </c>
      <c r="G114" s="256"/>
      <c r="H114" s="256" t="s">
        <v>405</v>
      </c>
      <c r="I114" s="256" t="s">
        <v>364</v>
      </c>
      <c r="J114" s="256">
        <v>120</v>
      </c>
      <c r="K114" s="270"/>
    </row>
    <row r="115" s="1" customFormat="1" ht="15" customHeight="1">
      <c r="B115" s="281"/>
      <c r="C115" s="256" t="s">
        <v>37</v>
      </c>
      <c r="D115" s="256"/>
      <c r="E115" s="256"/>
      <c r="F115" s="279" t="s">
        <v>362</v>
      </c>
      <c r="G115" s="256"/>
      <c r="H115" s="256" t="s">
        <v>406</v>
      </c>
      <c r="I115" s="256" t="s">
        <v>397</v>
      </c>
      <c r="J115" s="256"/>
      <c r="K115" s="270"/>
    </row>
    <row r="116" s="1" customFormat="1" ht="15" customHeight="1">
      <c r="B116" s="281"/>
      <c r="C116" s="256" t="s">
        <v>47</v>
      </c>
      <c r="D116" s="256"/>
      <c r="E116" s="256"/>
      <c r="F116" s="279" t="s">
        <v>362</v>
      </c>
      <c r="G116" s="256"/>
      <c r="H116" s="256" t="s">
        <v>407</v>
      </c>
      <c r="I116" s="256" t="s">
        <v>397</v>
      </c>
      <c r="J116" s="256"/>
      <c r="K116" s="270"/>
    </row>
    <row r="117" s="1" customFormat="1" ht="15" customHeight="1">
      <c r="B117" s="281"/>
      <c r="C117" s="256" t="s">
        <v>56</v>
      </c>
      <c r="D117" s="256"/>
      <c r="E117" s="256"/>
      <c r="F117" s="279" t="s">
        <v>362</v>
      </c>
      <c r="G117" s="256"/>
      <c r="H117" s="256" t="s">
        <v>408</v>
      </c>
      <c r="I117" s="256" t="s">
        <v>409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410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356</v>
      </c>
      <c r="D123" s="271"/>
      <c r="E123" s="271"/>
      <c r="F123" s="271" t="s">
        <v>357</v>
      </c>
      <c r="G123" s="272"/>
      <c r="H123" s="271" t="s">
        <v>53</v>
      </c>
      <c r="I123" s="271" t="s">
        <v>56</v>
      </c>
      <c r="J123" s="271" t="s">
        <v>358</v>
      </c>
      <c r="K123" s="300"/>
    </row>
    <row r="124" s="1" customFormat="1" ht="17.25" customHeight="1">
      <c r="B124" s="299"/>
      <c r="C124" s="273" t="s">
        <v>359</v>
      </c>
      <c r="D124" s="273"/>
      <c r="E124" s="273"/>
      <c r="F124" s="274" t="s">
        <v>360</v>
      </c>
      <c r="G124" s="275"/>
      <c r="H124" s="273"/>
      <c r="I124" s="273"/>
      <c r="J124" s="273" t="s">
        <v>361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365</v>
      </c>
      <c r="D126" s="278"/>
      <c r="E126" s="278"/>
      <c r="F126" s="279" t="s">
        <v>362</v>
      </c>
      <c r="G126" s="256"/>
      <c r="H126" s="256" t="s">
        <v>402</v>
      </c>
      <c r="I126" s="256" t="s">
        <v>364</v>
      </c>
      <c r="J126" s="256">
        <v>120</v>
      </c>
      <c r="K126" s="304"/>
    </row>
    <row r="127" s="1" customFormat="1" ht="15" customHeight="1">
      <c r="B127" s="301"/>
      <c r="C127" s="256" t="s">
        <v>411</v>
      </c>
      <c r="D127" s="256"/>
      <c r="E127" s="256"/>
      <c r="F127" s="279" t="s">
        <v>362</v>
      </c>
      <c r="G127" s="256"/>
      <c r="H127" s="256" t="s">
        <v>412</v>
      </c>
      <c r="I127" s="256" t="s">
        <v>364</v>
      </c>
      <c r="J127" s="256" t="s">
        <v>413</v>
      </c>
      <c r="K127" s="304"/>
    </row>
    <row r="128" s="1" customFormat="1" ht="15" customHeight="1">
      <c r="B128" s="301"/>
      <c r="C128" s="256" t="s">
        <v>310</v>
      </c>
      <c r="D128" s="256"/>
      <c r="E128" s="256"/>
      <c r="F128" s="279" t="s">
        <v>362</v>
      </c>
      <c r="G128" s="256"/>
      <c r="H128" s="256" t="s">
        <v>414</v>
      </c>
      <c r="I128" s="256" t="s">
        <v>364</v>
      </c>
      <c r="J128" s="256" t="s">
        <v>413</v>
      </c>
      <c r="K128" s="304"/>
    </row>
    <row r="129" s="1" customFormat="1" ht="15" customHeight="1">
      <c r="B129" s="301"/>
      <c r="C129" s="256" t="s">
        <v>373</v>
      </c>
      <c r="D129" s="256"/>
      <c r="E129" s="256"/>
      <c r="F129" s="279" t="s">
        <v>368</v>
      </c>
      <c r="G129" s="256"/>
      <c r="H129" s="256" t="s">
        <v>374</v>
      </c>
      <c r="I129" s="256" t="s">
        <v>364</v>
      </c>
      <c r="J129" s="256">
        <v>15</v>
      </c>
      <c r="K129" s="304"/>
    </row>
    <row r="130" s="1" customFormat="1" ht="15" customHeight="1">
      <c r="B130" s="301"/>
      <c r="C130" s="282" t="s">
        <v>375</v>
      </c>
      <c r="D130" s="282"/>
      <c r="E130" s="282"/>
      <c r="F130" s="283" t="s">
        <v>368</v>
      </c>
      <c r="G130" s="282"/>
      <c r="H130" s="282" t="s">
        <v>376</v>
      </c>
      <c r="I130" s="282" t="s">
        <v>364</v>
      </c>
      <c r="J130" s="282">
        <v>15</v>
      </c>
      <c r="K130" s="304"/>
    </row>
    <row r="131" s="1" customFormat="1" ht="15" customHeight="1">
      <c r="B131" s="301"/>
      <c r="C131" s="282" t="s">
        <v>377</v>
      </c>
      <c r="D131" s="282"/>
      <c r="E131" s="282"/>
      <c r="F131" s="283" t="s">
        <v>368</v>
      </c>
      <c r="G131" s="282"/>
      <c r="H131" s="282" t="s">
        <v>378</v>
      </c>
      <c r="I131" s="282" t="s">
        <v>364</v>
      </c>
      <c r="J131" s="282">
        <v>20</v>
      </c>
      <c r="K131" s="304"/>
    </row>
    <row r="132" s="1" customFormat="1" ht="15" customHeight="1">
      <c r="B132" s="301"/>
      <c r="C132" s="282" t="s">
        <v>379</v>
      </c>
      <c r="D132" s="282"/>
      <c r="E132" s="282"/>
      <c r="F132" s="283" t="s">
        <v>368</v>
      </c>
      <c r="G132" s="282"/>
      <c r="H132" s="282" t="s">
        <v>380</v>
      </c>
      <c r="I132" s="282" t="s">
        <v>364</v>
      </c>
      <c r="J132" s="282">
        <v>20</v>
      </c>
      <c r="K132" s="304"/>
    </row>
    <row r="133" s="1" customFormat="1" ht="15" customHeight="1">
      <c r="B133" s="301"/>
      <c r="C133" s="256" t="s">
        <v>367</v>
      </c>
      <c r="D133" s="256"/>
      <c r="E133" s="256"/>
      <c r="F133" s="279" t="s">
        <v>368</v>
      </c>
      <c r="G133" s="256"/>
      <c r="H133" s="256" t="s">
        <v>402</v>
      </c>
      <c r="I133" s="256" t="s">
        <v>364</v>
      </c>
      <c r="J133" s="256">
        <v>50</v>
      </c>
      <c r="K133" s="304"/>
    </row>
    <row r="134" s="1" customFormat="1" ht="15" customHeight="1">
      <c r="B134" s="301"/>
      <c r="C134" s="256" t="s">
        <v>381</v>
      </c>
      <c r="D134" s="256"/>
      <c r="E134" s="256"/>
      <c r="F134" s="279" t="s">
        <v>368</v>
      </c>
      <c r="G134" s="256"/>
      <c r="H134" s="256" t="s">
        <v>402</v>
      </c>
      <c r="I134" s="256" t="s">
        <v>364</v>
      </c>
      <c r="J134" s="256">
        <v>50</v>
      </c>
      <c r="K134" s="304"/>
    </row>
    <row r="135" s="1" customFormat="1" ht="15" customHeight="1">
      <c r="B135" s="301"/>
      <c r="C135" s="256" t="s">
        <v>387</v>
      </c>
      <c r="D135" s="256"/>
      <c r="E135" s="256"/>
      <c r="F135" s="279" t="s">
        <v>368</v>
      </c>
      <c r="G135" s="256"/>
      <c r="H135" s="256" t="s">
        <v>402</v>
      </c>
      <c r="I135" s="256" t="s">
        <v>364</v>
      </c>
      <c r="J135" s="256">
        <v>50</v>
      </c>
      <c r="K135" s="304"/>
    </row>
    <row r="136" s="1" customFormat="1" ht="15" customHeight="1">
      <c r="B136" s="301"/>
      <c r="C136" s="256" t="s">
        <v>389</v>
      </c>
      <c r="D136" s="256"/>
      <c r="E136" s="256"/>
      <c r="F136" s="279" t="s">
        <v>368</v>
      </c>
      <c r="G136" s="256"/>
      <c r="H136" s="256" t="s">
        <v>402</v>
      </c>
      <c r="I136" s="256" t="s">
        <v>364</v>
      </c>
      <c r="J136" s="256">
        <v>50</v>
      </c>
      <c r="K136" s="304"/>
    </row>
    <row r="137" s="1" customFormat="1" ht="15" customHeight="1">
      <c r="B137" s="301"/>
      <c r="C137" s="256" t="s">
        <v>390</v>
      </c>
      <c r="D137" s="256"/>
      <c r="E137" s="256"/>
      <c r="F137" s="279" t="s">
        <v>368</v>
      </c>
      <c r="G137" s="256"/>
      <c r="H137" s="256" t="s">
        <v>415</v>
      </c>
      <c r="I137" s="256" t="s">
        <v>364</v>
      </c>
      <c r="J137" s="256">
        <v>255</v>
      </c>
      <c r="K137" s="304"/>
    </row>
    <row r="138" s="1" customFormat="1" ht="15" customHeight="1">
      <c r="B138" s="301"/>
      <c r="C138" s="256" t="s">
        <v>392</v>
      </c>
      <c r="D138" s="256"/>
      <c r="E138" s="256"/>
      <c r="F138" s="279" t="s">
        <v>362</v>
      </c>
      <c r="G138" s="256"/>
      <c r="H138" s="256" t="s">
        <v>416</v>
      </c>
      <c r="I138" s="256" t="s">
        <v>394</v>
      </c>
      <c r="J138" s="256"/>
      <c r="K138" s="304"/>
    </row>
    <row r="139" s="1" customFormat="1" ht="15" customHeight="1">
      <c r="B139" s="301"/>
      <c r="C139" s="256" t="s">
        <v>395</v>
      </c>
      <c r="D139" s="256"/>
      <c r="E139" s="256"/>
      <c r="F139" s="279" t="s">
        <v>362</v>
      </c>
      <c r="G139" s="256"/>
      <c r="H139" s="256" t="s">
        <v>417</v>
      </c>
      <c r="I139" s="256" t="s">
        <v>397</v>
      </c>
      <c r="J139" s="256"/>
      <c r="K139" s="304"/>
    </row>
    <row r="140" s="1" customFormat="1" ht="15" customHeight="1">
      <c r="B140" s="301"/>
      <c r="C140" s="256" t="s">
        <v>398</v>
      </c>
      <c r="D140" s="256"/>
      <c r="E140" s="256"/>
      <c r="F140" s="279" t="s">
        <v>362</v>
      </c>
      <c r="G140" s="256"/>
      <c r="H140" s="256" t="s">
        <v>398</v>
      </c>
      <c r="I140" s="256" t="s">
        <v>397</v>
      </c>
      <c r="J140" s="256"/>
      <c r="K140" s="304"/>
    </row>
    <row r="141" s="1" customFormat="1" ht="15" customHeight="1">
      <c r="B141" s="301"/>
      <c r="C141" s="256" t="s">
        <v>37</v>
      </c>
      <c r="D141" s="256"/>
      <c r="E141" s="256"/>
      <c r="F141" s="279" t="s">
        <v>362</v>
      </c>
      <c r="G141" s="256"/>
      <c r="H141" s="256" t="s">
        <v>418</v>
      </c>
      <c r="I141" s="256" t="s">
        <v>397</v>
      </c>
      <c r="J141" s="256"/>
      <c r="K141" s="304"/>
    </row>
    <row r="142" s="1" customFormat="1" ht="15" customHeight="1">
      <c r="B142" s="301"/>
      <c r="C142" s="256" t="s">
        <v>419</v>
      </c>
      <c r="D142" s="256"/>
      <c r="E142" s="256"/>
      <c r="F142" s="279" t="s">
        <v>362</v>
      </c>
      <c r="G142" s="256"/>
      <c r="H142" s="256" t="s">
        <v>420</v>
      </c>
      <c r="I142" s="256" t="s">
        <v>397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421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356</v>
      </c>
      <c r="D148" s="271"/>
      <c r="E148" s="271"/>
      <c r="F148" s="271" t="s">
        <v>357</v>
      </c>
      <c r="G148" s="272"/>
      <c r="H148" s="271" t="s">
        <v>53</v>
      </c>
      <c r="I148" s="271" t="s">
        <v>56</v>
      </c>
      <c r="J148" s="271" t="s">
        <v>358</v>
      </c>
      <c r="K148" s="270"/>
    </row>
    <row r="149" s="1" customFormat="1" ht="17.25" customHeight="1">
      <c r="B149" s="268"/>
      <c r="C149" s="273" t="s">
        <v>359</v>
      </c>
      <c r="D149" s="273"/>
      <c r="E149" s="273"/>
      <c r="F149" s="274" t="s">
        <v>360</v>
      </c>
      <c r="G149" s="275"/>
      <c r="H149" s="273"/>
      <c r="I149" s="273"/>
      <c r="J149" s="273" t="s">
        <v>361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365</v>
      </c>
      <c r="D151" s="256"/>
      <c r="E151" s="256"/>
      <c r="F151" s="309" t="s">
        <v>362</v>
      </c>
      <c r="G151" s="256"/>
      <c r="H151" s="308" t="s">
        <v>402</v>
      </c>
      <c r="I151" s="308" t="s">
        <v>364</v>
      </c>
      <c r="J151" s="308">
        <v>120</v>
      </c>
      <c r="K151" s="304"/>
    </row>
    <row r="152" s="1" customFormat="1" ht="15" customHeight="1">
      <c r="B152" s="281"/>
      <c r="C152" s="308" t="s">
        <v>411</v>
      </c>
      <c r="D152" s="256"/>
      <c r="E152" s="256"/>
      <c r="F152" s="309" t="s">
        <v>362</v>
      </c>
      <c r="G152" s="256"/>
      <c r="H152" s="308" t="s">
        <v>422</v>
      </c>
      <c r="I152" s="308" t="s">
        <v>364</v>
      </c>
      <c r="J152" s="308" t="s">
        <v>413</v>
      </c>
      <c r="K152" s="304"/>
    </row>
    <row r="153" s="1" customFormat="1" ht="15" customHeight="1">
      <c r="B153" s="281"/>
      <c r="C153" s="308" t="s">
        <v>310</v>
      </c>
      <c r="D153" s="256"/>
      <c r="E153" s="256"/>
      <c r="F153" s="309" t="s">
        <v>362</v>
      </c>
      <c r="G153" s="256"/>
      <c r="H153" s="308" t="s">
        <v>423</v>
      </c>
      <c r="I153" s="308" t="s">
        <v>364</v>
      </c>
      <c r="J153" s="308" t="s">
        <v>413</v>
      </c>
      <c r="K153" s="304"/>
    </row>
    <row r="154" s="1" customFormat="1" ht="15" customHeight="1">
      <c r="B154" s="281"/>
      <c r="C154" s="308" t="s">
        <v>367</v>
      </c>
      <c r="D154" s="256"/>
      <c r="E154" s="256"/>
      <c r="F154" s="309" t="s">
        <v>368</v>
      </c>
      <c r="G154" s="256"/>
      <c r="H154" s="308" t="s">
        <v>402</v>
      </c>
      <c r="I154" s="308" t="s">
        <v>364</v>
      </c>
      <c r="J154" s="308">
        <v>50</v>
      </c>
      <c r="K154" s="304"/>
    </row>
    <row r="155" s="1" customFormat="1" ht="15" customHeight="1">
      <c r="B155" s="281"/>
      <c r="C155" s="308" t="s">
        <v>370</v>
      </c>
      <c r="D155" s="256"/>
      <c r="E155" s="256"/>
      <c r="F155" s="309" t="s">
        <v>362</v>
      </c>
      <c r="G155" s="256"/>
      <c r="H155" s="308" t="s">
        <v>402</v>
      </c>
      <c r="I155" s="308" t="s">
        <v>372</v>
      </c>
      <c r="J155" s="308"/>
      <c r="K155" s="304"/>
    </row>
    <row r="156" s="1" customFormat="1" ht="15" customHeight="1">
      <c r="B156" s="281"/>
      <c r="C156" s="308" t="s">
        <v>381</v>
      </c>
      <c r="D156" s="256"/>
      <c r="E156" s="256"/>
      <c r="F156" s="309" t="s">
        <v>368</v>
      </c>
      <c r="G156" s="256"/>
      <c r="H156" s="308" t="s">
        <v>402</v>
      </c>
      <c r="I156" s="308" t="s">
        <v>364</v>
      </c>
      <c r="J156" s="308">
        <v>50</v>
      </c>
      <c r="K156" s="304"/>
    </row>
    <row r="157" s="1" customFormat="1" ht="15" customHeight="1">
      <c r="B157" s="281"/>
      <c r="C157" s="308" t="s">
        <v>389</v>
      </c>
      <c r="D157" s="256"/>
      <c r="E157" s="256"/>
      <c r="F157" s="309" t="s">
        <v>368</v>
      </c>
      <c r="G157" s="256"/>
      <c r="H157" s="308" t="s">
        <v>402</v>
      </c>
      <c r="I157" s="308" t="s">
        <v>364</v>
      </c>
      <c r="J157" s="308">
        <v>50</v>
      </c>
      <c r="K157" s="304"/>
    </row>
    <row r="158" s="1" customFormat="1" ht="15" customHeight="1">
      <c r="B158" s="281"/>
      <c r="C158" s="308" t="s">
        <v>387</v>
      </c>
      <c r="D158" s="256"/>
      <c r="E158" s="256"/>
      <c r="F158" s="309" t="s">
        <v>368</v>
      </c>
      <c r="G158" s="256"/>
      <c r="H158" s="308" t="s">
        <v>402</v>
      </c>
      <c r="I158" s="308" t="s">
        <v>364</v>
      </c>
      <c r="J158" s="308">
        <v>50</v>
      </c>
      <c r="K158" s="304"/>
    </row>
    <row r="159" s="1" customFormat="1" ht="15" customHeight="1">
      <c r="B159" s="281"/>
      <c r="C159" s="308" t="s">
        <v>81</v>
      </c>
      <c r="D159" s="256"/>
      <c r="E159" s="256"/>
      <c r="F159" s="309" t="s">
        <v>362</v>
      </c>
      <c r="G159" s="256"/>
      <c r="H159" s="308" t="s">
        <v>424</v>
      </c>
      <c r="I159" s="308" t="s">
        <v>364</v>
      </c>
      <c r="J159" s="308" t="s">
        <v>425</v>
      </c>
      <c r="K159" s="304"/>
    </row>
    <row r="160" s="1" customFormat="1" ht="15" customHeight="1">
      <c r="B160" s="281"/>
      <c r="C160" s="308" t="s">
        <v>426</v>
      </c>
      <c r="D160" s="256"/>
      <c r="E160" s="256"/>
      <c r="F160" s="309" t="s">
        <v>362</v>
      </c>
      <c r="G160" s="256"/>
      <c r="H160" s="308" t="s">
        <v>427</v>
      </c>
      <c r="I160" s="308" t="s">
        <v>397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428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356</v>
      </c>
      <c r="D166" s="271"/>
      <c r="E166" s="271"/>
      <c r="F166" s="271" t="s">
        <v>357</v>
      </c>
      <c r="G166" s="313"/>
      <c r="H166" s="314" t="s">
        <v>53</v>
      </c>
      <c r="I166" s="314" t="s">
        <v>56</v>
      </c>
      <c r="J166" s="271" t="s">
        <v>358</v>
      </c>
      <c r="K166" s="248"/>
    </row>
    <row r="167" s="1" customFormat="1" ht="17.25" customHeight="1">
      <c r="B167" s="249"/>
      <c r="C167" s="273" t="s">
        <v>359</v>
      </c>
      <c r="D167" s="273"/>
      <c r="E167" s="273"/>
      <c r="F167" s="274" t="s">
        <v>360</v>
      </c>
      <c r="G167" s="315"/>
      <c r="H167" s="316"/>
      <c r="I167" s="316"/>
      <c r="J167" s="273" t="s">
        <v>361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365</v>
      </c>
      <c r="D169" s="256"/>
      <c r="E169" s="256"/>
      <c r="F169" s="279" t="s">
        <v>362</v>
      </c>
      <c r="G169" s="256"/>
      <c r="H169" s="256" t="s">
        <v>402</v>
      </c>
      <c r="I169" s="256" t="s">
        <v>364</v>
      </c>
      <c r="J169" s="256">
        <v>120</v>
      </c>
      <c r="K169" s="304"/>
    </row>
    <row r="170" s="1" customFormat="1" ht="15" customHeight="1">
      <c r="B170" s="281"/>
      <c r="C170" s="256" t="s">
        <v>411</v>
      </c>
      <c r="D170" s="256"/>
      <c r="E170" s="256"/>
      <c r="F170" s="279" t="s">
        <v>362</v>
      </c>
      <c r="G170" s="256"/>
      <c r="H170" s="256" t="s">
        <v>412</v>
      </c>
      <c r="I170" s="256" t="s">
        <v>364</v>
      </c>
      <c r="J170" s="256" t="s">
        <v>413</v>
      </c>
      <c r="K170" s="304"/>
    </row>
    <row r="171" s="1" customFormat="1" ht="15" customHeight="1">
      <c r="B171" s="281"/>
      <c r="C171" s="256" t="s">
        <v>310</v>
      </c>
      <c r="D171" s="256"/>
      <c r="E171" s="256"/>
      <c r="F171" s="279" t="s">
        <v>362</v>
      </c>
      <c r="G171" s="256"/>
      <c r="H171" s="256" t="s">
        <v>429</v>
      </c>
      <c r="I171" s="256" t="s">
        <v>364</v>
      </c>
      <c r="J171" s="256" t="s">
        <v>413</v>
      </c>
      <c r="K171" s="304"/>
    </row>
    <row r="172" s="1" customFormat="1" ht="15" customHeight="1">
      <c r="B172" s="281"/>
      <c r="C172" s="256" t="s">
        <v>367</v>
      </c>
      <c r="D172" s="256"/>
      <c r="E172" s="256"/>
      <c r="F172" s="279" t="s">
        <v>368</v>
      </c>
      <c r="G172" s="256"/>
      <c r="H172" s="256" t="s">
        <v>429</v>
      </c>
      <c r="I172" s="256" t="s">
        <v>364</v>
      </c>
      <c r="J172" s="256">
        <v>50</v>
      </c>
      <c r="K172" s="304"/>
    </row>
    <row r="173" s="1" customFormat="1" ht="15" customHeight="1">
      <c r="B173" s="281"/>
      <c r="C173" s="256" t="s">
        <v>370</v>
      </c>
      <c r="D173" s="256"/>
      <c r="E173" s="256"/>
      <c r="F173" s="279" t="s">
        <v>362</v>
      </c>
      <c r="G173" s="256"/>
      <c r="H173" s="256" t="s">
        <v>429</v>
      </c>
      <c r="I173" s="256" t="s">
        <v>372</v>
      </c>
      <c r="J173" s="256"/>
      <c r="K173" s="304"/>
    </row>
    <row r="174" s="1" customFormat="1" ht="15" customHeight="1">
      <c r="B174" s="281"/>
      <c r="C174" s="256" t="s">
        <v>381</v>
      </c>
      <c r="D174" s="256"/>
      <c r="E174" s="256"/>
      <c r="F174" s="279" t="s">
        <v>368</v>
      </c>
      <c r="G174" s="256"/>
      <c r="H174" s="256" t="s">
        <v>429</v>
      </c>
      <c r="I174" s="256" t="s">
        <v>364</v>
      </c>
      <c r="J174" s="256">
        <v>50</v>
      </c>
      <c r="K174" s="304"/>
    </row>
    <row r="175" s="1" customFormat="1" ht="15" customHeight="1">
      <c r="B175" s="281"/>
      <c r="C175" s="256" t="s">
        <v>389</v>
      </c>
      <c r="D175" s="256"/>
      <c r="E175" s="256"/>
      <c r="F175" s="279" t="s">
        <v>368</v>
      </c>
      <c r="G175" s="256"/>
      <c r="H175" s="256" t="s">
        <v>429</v>
      </c>
      <c r="I175" s="256" t="s">
        <v>364</v>
      </c>
      <c r="J175" s="256">
        <v>50</v>
      </c>
      <c r="K175" s="304"/>
    </row>
    <row r="176" s="1" customFormat="1" ht="15" customHeight="1">
      <c r="B176" s="281"/>
      <c r="C176" s="256" t="s">
        <v>387</v>
      </c>
      <c r="D176" s="256"/>
      <c r="E176" s="256"/>
      <c r="F176" s="279" t="s">
        <v>368</v>
      </c>
      <c r="G176" s="256"/>
      <c r="H176" s="256" t="s">
        <v>429</v>
      </c>
      <c r="I176" s="256" t="s">
        <v>364</v>
      </c>
      <c r="J176" s="256">
        <v>50</v>
      </c>
      <c r="K176" s="304"/>
    </row>
    <row r="177" s="1" customFormat="1" ht="15" customHeight="1">
      <c r="B177" s="281"/>
      <c r="C177" s="256" t="s">
        <v>95</v>
      </c>
      <c r="D177" s="256"/>
      <c r="E177" s="256"/>
      <c r="F177" s="279" t="s">
        <v>362</v>
      </c>
      <c r="G177" s="256"/>
      <c r="H177" s="256" t="s">
        <v>430</v>
      </c>
      <c r="I177" s="256" t="s">
        <v>431</v>
      </c>
      <c r="J177" s="256"/>
      <c r="K177" s="304"/>
    </row>
    <row r="178" s="1" customFormat="1" ht="15" customHeight="1">
      <c r="B178" s="281"/>
      <c r="C178" s="256" t="s">
        <v>56</v>
      </c>
      <c r="D178" s="256"/>
      <c r="E178" s="256"/>
      <c r="F178" s="279" t="s">
        <v>362</v>
      </c>
      <c r="G178" s="256"/>
      <c r="H178" s="256" t="s">
        <v>432</v>
      </c>
      <c r="I178" s="256" t="s">
        <v>433</v>
      </c>
      <c r="J178" s="256">
        <v>1</v>
      </c>
      <c r="K178" s="304"/>
    </row>
    <row r="179" s="1" customFormat="1" ht="15" customHeight="1">
      <c r="B179" s="281"/>
      <c r="C179" s="256" t="s">
        <v>52</v>
      </c>
      <c r="D179" s="256"/>
      <c r="E179" s="256"/>
      <c r="F179" s="279" t="s">
        <v>362</v>
      </c>
      <c r="G179" s="256"/>
      <c r="H179" s="256" t="s">
        <v>434</v>
      </c>
      <c r="I179" s="256" t="s">
        <v>364</v>
      </c>
      <c r="J179" s="256">
        <v>20</v>
      </c>
      <c r="K179" s="304"/>
    </row>
    <row r="180" s="1" customFormat="1" ht="15" customHeight="1">
      <c r="B180" s="281"/>
      <c r="C180" s="256" t="s">
        <v>53</v>
      </c>
      <c r="D180" s="256"/>
      <c r="E180" s="256"/>
      <c r="F180" s="279" t="s">
        <v>362</v>
      </c>
      <c r="G180" s="256"/>
      <c r="H180" s="256" t="s">
        <v>435</v>
      </c>
      <c r="I180" s="256" t="s">
        <v>364</v>
      </c>
      <c r="J180" s="256">
        <v>255</v>
      </c>
      <c r="K180" s="304"/>
    </row>
    <row r="181" s="1" customFormat="1" ht="15" customHeight="1">
      <c r="B181" s="281"/>
      <c r="C181" s="256" t="s">
        <v>96</v>
      </c>
      <c r="D181" s="256"/>
      <c r="E181" s="256"/>
      <c r="F181" s="279" t="s">
        <v>362</v>
      </c>
      <c r="G181" s="256"/>
      <c r="H181" s="256" t="s">
        <v>326</v>
      </c>
      <c r="I181" s="256" t="s">
        <v>364</v>
      </c>
      <c r="J181" s="256">
        <v>10</v>
      </c>
      <c r="K181" s="304"/>
    </row>
    <row r="182" s="1" customFormat="1" ht="15" customHeight="1">
      <c r="B182" s="281"/>
      <c r="C182" s="256" t="s">
        <v>97</v>
      </c>
      <c r="D182" s="256"/>
      <c r="E182" s="256"/>
      <c r="F182" s="279" t="s">
        <v>362</v>
      </c>
      <c r="G182" s="256"/>
      <c r="H182" s="256" t="s">
        <v>436</v>
      </c>
      <c r="I182" s="256" t="s">
        <v>397</v>
      </c>
      <c r="J182" s="256"/>
      <c r="K182" s="304"/>
    </row>
    <row r="183" s="1" customFormat="1" ht="15" customHeight="1">
      <c r="B183" s="281"/>
      <c r="C183" s="256" t="s">
        <v>437</v>
      </c>
      <c r="D183" s="256"/>
      <c r="E183" s="256"/>
      <c r="F183" s="279" t="s">
        <v>362</v>
      </c>
      <c r="G183" s="256"/>
      <c r="H183" s="256" t="s">
        <v>438</v>
      </c>
      <c r="I183" s="256" t="s">
        <v>397</v>
      </c>
      <c r="J183" s="256"/>
      <c r="K183" s="304"/>
    </row>
    <row r="184" s="1" customFormat="1" ht="15" customHeight="1">
      <c r="B184" s="281"/>
      <c r="C184" s="256" t="s">
        <v>426</v>
      </c>
      <c r="D184" s="256"/>
      <c r="E184" s="256"/>
      <c r="F184" s="279" t="s">
        <v>362</v>
      </c>
      <c r="G184" s="256"/>
      <c r="H184" s="256" t="s">
        <v>439</v>
      </c>
      <c r="I184" s="256" t="s">
        <v>397</v>
      </c>
      <c r="J184" s="256"/>
      <c r="K184" s="304"/>
    </row>
    <row r="185" s="1" customFormat="1" ht="15" customHeight="1">
      <c r="B185" s="281"/>
      <c r="C185" s="256" t="s">
        <v>99</v>
      </c>
      <c r="D185" s="256"/>
      <c r="E185" s="256"/>
      <c r="F185" s="279" t="s">
        <v>368</v>
      </c>
      <c r="G185" s="256"/>
      <c r="H185" s="256" t="s">
        <v>440</v>
      </c>
      <c r="I185" s="256" t="s">
        <v>364</v>
      </c>
      <c r="J185" s="256">
        <v>50</v>
      </c>
      <c r="K185" s="304"/>
    </row>
    <row r="186" s="1" customFormat="1" ht="15" customHeight="1">
      <c r="B186" s="281"/>
      <c r="C186" s="256" t="s">
        <v>441</v>
      </c>
      <c r="D186" s="256"/>
      <c r="E186" s="256"/>
      <c r="F186" s="279" t="s">
        <v>368</v>
      </c>
      <c r="G186" s="256"/>
      <c r="H186" s="256" t="s">
        <v>442</v>
      </c>
      <c r="I186" s="256" t="s">
        <v>443</v>
      </c>
      <c r="J186" s="256"/>
      <c r="K186" s="304"/>
    </row>
    <row r="187" s="1" customFormat="1" ht="15" customHeight="1">
      <c r="B187" s="281"/>
      <c r="C187" s="256" t="s">
        <v>444</v>
      </c>
      <c r="D187" s="256"/>
      <c r="E187" s="256"/>
      <c r="F187" s="279" t="s">
        <v>368</v>
      </c>
      <c r="G187" s="256"/>
      <c r="H187" s="256" t="s">
        <v>445</v>
      </c>
      <c r="I187" s="256" t="s">
        <v>443</v>
      </c>
      <c r="J187" s="256"/>
      <c r="K187" s="304"/>
    </row>
    <row r="188" s="1" customFormat="1" ht="15" customHeight="1">
      <c r="B188" s="281"/>
      <c r="C188" s="256" t="s">
        <v>446</v>
      </c>
      <c r="D188" s="256"/>
      <c r="E188" s="256"/>
      <c r="F188" s="279" t="s">
        <v>368</v>
      </c>
      <c r="G188" s="256"/>
      <c r="H188" s="256" t="s">
        <v>447</v>
      </c>
      <c r="I188" s="256" t="s">
        <v>443</v>
      </c>
      <c r="J188" s="256"/>
      <c r="K188" s="304"/>
    </row>
    <row r="189" s="1" customFormat="1" ht="15" customHeight="1">
      <c r="B189" s="281"/>
      <c r="C189" s="317" t="s">
        <v>448</v>
      </c>
      <c r="D189" s="256"/>
      <c r="E189" s="256"/>
      <c r="F189" s="279" t="s">
        <v>368</v>
      </c>
      <c r="G189" s="256"/>
      <c r="H189" s="256" t="s">
        <v>449</v>
      </c>
      <c r="I189" s="256" t="s">
        <v>450</v>
      </c>
      <c r="J189" s="318" t="s">
        <v>451</v>
      </c>
      <c r="K189" s="304"/>
    </row>
    <row r="190" s="16" customFormat="1" ht="15" customHeight="1">
      <c r="B190" s="319"/>
      <c r="C190" s="320" t="s">
        <v>452</v>
      </c>
      <c r="D190" s="321"/>
      <c r="E190" s="321"/>
      <c r="F190" s="322" t="s">
        <v>368</v>
      </c>
      <c r="G190" s="321"/>
      <c r="H190" s="321" t="s">
        <v>453</v>
      </c>
      <c r="I190" s="321" t="s">
        <v>450</v>
      </c>
      <c r="J190" s="323" t="s">
        <v>451</v>
      </c>
      <c r="K190" s="324"/>
    </row>
    <row r="191" s="1" customFormat="1" ht="15" customHeight="1">
      <c r="B191" s="281"/>
      <c r="C191" s="317" t="s">
        <v>41</v>
      </c>
      <c r="D191" s="256"/>
      <c r="E191" s="256"/>
      <c r="F191" s="279" t="s">
        <v>362</v>
      </c>
      <c r="G191" s="256"/>
      <c r="H191" s="253" t="s">
        <v>454</v>
      </c>
      <c r="I191" s="256" t="s">
        <v>455</v>
      </c>
      <c r="J191" s="256"/>
      <c r="K191" s="304"/>
    </row>
    <row r="192" s="1" customFormat="1" ht="15" customHeight="1">
      <c r="B192" s="281"/>
      <c r="C192" s="317" t="s">
        <v>456</v>
      </c>
      <c r="D192" s="256"/>
      <c r="E192" s="256"/>
      <c r="F192" s="279" t="s">
        <v>362</v>
      </c>
      <c r="G192" s="256"/>
      <c r="H192" s="256" t="s">
        <v>457</v>
      </c>
      <c r="I192" s="256" t="s">
        <v>397</v>
      </c>
      <c r="J192" s="256"/>
      <c r="K192" s="304"/>
    </row>
    <row r="193" s="1" customFormat="1" ht="15" customHeight="1">
      <c r="B193" s="281"/>
      <c r="C193" s="317" t="s">
        <v>458</v>
      </c>
      <c r="D193" s="256"/>
      <c r="E193" s="256"/>
      <c r="F193" s="279" t="s">
        <v>362</v>
      </c>
      <c r="G193" s="256"/>
      <c r="H193" s="256" t="s">
        <v>459</v>
      </c>
      <c r="I193" s="256" t="s">
        <v>397</v>
      </c>
      <c r="J193" s="256"/>
      <c r="K193" s="304"/>
    </row>
    <row r="194" s="1" customFormat="1" ht="15" customHeight="1">
      <c r="B194" s="281"/>
      <c r="C194" s="317" t="s">
        <v>460</v>
      </c>
      <c r="D194" s="256"/>
      <c r="E194" s="256"/>
      <c r="F194" s="279" t="s">
        <v>368</v>
      </c>
      <c r="G194" s="256"/>
      <c r="H194" s="256" t="s">
        <v>461</v>
      </c>
      <c r="I194" s="256" t="s">
        <v>397</v>
      </c>
      <c r="J194" s="256"/>
      <c r="K194" s="304"/>
    </row>
    <row r="195" s="1" customFormat="1" ht="15" customHeight="1">
      <c r="B195" s="310"/>
      <c r="C195" s="325"/>
      <c r="D195" s="290"/>
      <c r="E195" s="290"/>
      <c r="F195" s="290"/>
      <c r="G195" s="290"/>
      <c r="H195" s="290"/>
      <c r="I195" s="290"/>
      <c r="J195" s="290"/>
      <c r="K195" s="311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92"/>
      <c r="C197" s="302"/>
      <c r="D197" s="302"/>
      <c r="E197" s="302"/>
      <c r="F197" s="312"/>
      <c r="G197" s="302"/>
      <c r="H197" s="302"/>
      <c r="I197" s="302"/>
      <c r="J197" s="302"/>
      <c r="K197" s="292"/>
    </row>
    <row r="198" s="1" customFormat="1" ht="18.75" customHeight="1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</row>
    <row r="199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1">
      <c r="B200" s="246"/>
      <c r="C200" s="247" t="s">
        <v>462</v>
      </c>
      <c r="D200" s="247"/>
      <c r="E200" s="247"/>
      <c r="F200" s="247"/>
      <c r="G200" s="247"/>
      <c r="H200" s="247"/>
      <c r="I200" s="247"/>
      <c r="J200" s="247"/>
      <c r="K200" s="248"/>
    </row>
    <row r="201" s="1" customFormat="1" ht="25.5" customHeight="1">
      <c r="B201" s="246"/>
      <c r="C201" s="326" t="s">
        <v>463</v>
      </c>
      <c r="D201" s="326"/>
      <c r="E201" s="326"/>
      <c r="F201" s="326" t="s">
        <v>464</v>
      </c>
      <c r="G201" s="327"/>
      <c r="H201" s="326" t="s">
        <v>465</v>
      </c>
      <c r="I201" s="326"/>
      <c r="J201" s="326"/>
      <c r="K201" s="248"/>
    </row>
    <row r="202" s="1" customFormat="1" ht="5.25" customHeight="1">
      <c r="B202" s="281"/>
      <c r="C202" s="276"/>
      <c r="D202" s="276"/>
      <c r="E202" s="276"/>
      <c r="F202" s="276"/>
      <c r="G202" s="302"/>
      <c r="H202" s="276"/>
      <c r="I202" s="276"/>
      <c r="J202" s="276"/>
      <c r="K202" s="304"/>
    </row>
    <row r="203" s="1" customFormat="1" ht="15" customHeight="1">
      <c r="B203" s="281"/>
      <c r="C203" s="256" t="s">
        <v>455</v>
      </c>
      <c r="D203" s="256"/>
      <c r="E203" s="256"/>
      <c r="F203" s="279" t="s">
        <v>42</v>
      </c>
      <c r="G203" s="256"/>
      <c r="H203" s="256" t="s">
        <v>466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43</v>
      </c>
      <c r="G204" s="256"/>
      <c r="H204" s="256" t="s">
        <v>467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46</v>
      </c>
      <c r="G205" s="256"/>
      <c r="H205" s="256" t="s">
        <v>468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44</v>
      </c>
      <c r="G206" s="256"/>
      <c r="H206" s="256" t="s">
        <v>469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 t="s">
        <v>45</v>
      </c>
      <c r="G207" s="256"/>
      <c r="H207" s="256" t="s">
        <v>470</v>
      </c>
      <c r="I207" s="256"/>
      <c r="J207" s="256"/>
      <c r="K207" s="304"/>
    </row>
    <row r="208" s="1" customFormat="1" ht="15" customHeight="1">
      <c r="B208" s="281"/>
      <c r="C208" s="256"/>
      <c r="D208" s="256"/>
      <c r="E208" s="256"/>
      <c r="F208" s="279"/>
      <c r="G208" s="256"/>
      <c r="H208" s="256"/>
      <c r="I208" s="256"/>
      <c r="J208" s="256"/>
      <c r="K208" s="304"/>
    </row>
    <row r="209" s="1" customFormat="1" ht="15" customHeight="1">
      <c r="B209" s="281"/>
      <c r="C209" s="256" t="s">
        <v>409</v>
      </c>
      <c r="D209" s="256"/>
      <c r="E209" s="256"/>
      <c r="F209" s="279" t="s">
        <v>75</v>
      </c>
      <c r="G209" s="256"/>
      <c r="H209" s="256" t="s">
        <v>471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304</v>
      </c>
      <c r="G210" s="256"/>
      <c r="H210" s="256" t="s">
        <v>305</v>
      </c>
      <c r="I210" s="256"/>
      <c r="J210" s="256"/>
      <c r="K210" s="304"/>
    </row>
    <row r="211" s="1" customFormat="1" ht="15" customHeight="1">
      <c r="B211" s="281"/>
      <c r="C211" s="256"/>
      <c r="D211" s="256"/>
      <c r="E211" s="256"/>
      <c r="F211" s="279" t="s">
        <v>302</v>
      </c>
      <c r="G211" s="256"/>
      <c r="H211" s="256" t="s">
        <v>472</v>
      </c>
      <c r="I211" s="256"/>
      <c r="J211" s="256"/>
      <c r="K211" s="304"/>
    </row>
    <row r="212" s="1" customFormat="1" ht="15" customHeight="1">
      <c r="B212" s="328"/>
      <c r="C212" s="256"/>
      <c r="D212" s="256"/>
      <c r="E212" s="256"/>
      <c r="F212" s="279" t="s">
        <v>306</v>
      </c>
      <c r="G212" s="317"/>
      <c r="H212" s="308" t="s">
        <v>307</v>
      </c>
      <c r="I212" s="308"/>
      <c r="J212" s="308"/>
      <c r="K212" s="329"/>
    </row>
    <row r="213" s="1" customFormat="1" ht="15" customHeight="1">
      <c r="B213" s="328"/>
      <c r="C213" s="256"/>
      <c r="D213" s="256"/>
      <c r="E213" s="256"/>
      <c r="F213" s="279" t="s">
        <v>308</v>
      </c>
      <c r="G213" s="317"/>
      <c r="H213" s="308" t="s">
        <v>473</v>
      </c>
      <c r="I213" s="308"/>
      <c r="J213" s="308"/>
      <c r="K213" s="329"/>
    </row>
    <row r="214" s="1" customFormat="1" ht="15" customHeight="1">
      <c r="B214" s="328"/>
      <c r="C214" s="256"/>
      <c r="D214" s="256"/>
      <c r="E214" s="256"/>
      <c r="F214" s="279"/>
      <c r="G214" s="317"/>
      <c r="H214" s="308"/>
      <c r="I214" s="308"/>
      <c r="J214" s="308"/>
      <c r="K214" s="329"/>
    </row>
    <row r="215" s="1" customFormat="1" ht="15" customHeight="1">
      <c r="B215" s="328"/>
      <c r="C215" s="256" t="s">
        <v>433</v>
      </c>
      <c r="D215" s="256"/>
      <c r="E215" s="256"/>
      <c r="F215" s="279">
        <v>1</v>
      </c>
      <c r="G215" s="317"/>
      <c r="H215" s="308" t="s">
        <v>474</v>
      </c>
      <c r="I215" s="308"/>
      <c r="J215" s="308"/>
      <c r="K215" s="329"/>
    </row>
    <row r="216" s="1" customFormat="1" ht="15" customHeight="1">
      <c r="B216" s="328"/>
      <c r="C216" s="256"/>
      <c r="D216" s="256"/>
      <c r="E216" s="256"/>
      <c r="F216" s="279">
        <v>2</v>
      </c>
      <c r="G216" s="317"/>
      <c r="H216" s="308" t="s">
        <v>475</v>
      </c>
      <c r="I216" s="308"/>
      <c r="J216" s="308"/>
      <c r="K216" s="329"/>
    </row>
    <row r="217" s="1" customFormat="1" ht="15" customHeight="1">
      <c r="B217" s="328"/>
      <c r="C217" s="256"/>
      <c r="D217" s="256"/>
      <c r="E217" s="256"/>
      <c r="F217" s="279">
        <v>3</v>
      </c>
      <c r="G217" s="317"/>
      <c r="H217" s="308" t="s">
        <v>476</v>
      </c>
      <c r="I217" s="308"/>
      <c r="J217" s="308"/>
      <c r="K217" s="329"/>
    </row>
    <row r="218" s="1" customFormat="1" ht="15" customHeight="1">
      <c r="B218" s="328"/>
      <c r="C218" s="256"/>
      <c r="D218" s="256"/>
      <c r="E218" s="256"/>
      <c r="F218" s="279">
        <v>4</v>
      </c>
      <c r="G218" s="317"/>
      <c r="H218" s="308" t="s">
        <v>477</v>
      </c>
      <c r="I218" s="308"/>
      <c r="J218" s="308"/>
      <c r="K218" s="329"/>
    </row>
    <row r="219" s="1" customFormat="1" ht="12.75" customHeight="1">
      <c r="B219" s="330"/>
      <c r="C219" s="331"/>
      <c r="D219" s="331"/>
      <c r="E219" s="331"/>
      <c r="F219" s="331"/>
      <c r="G219" s="331"/>
      <c r="H219" s="331"/>
      <c r="I219" s="331"/>
      <c r="J219" s="331"/>
      <c r="K219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Ulašín Miroslav ml.</dc:creator>
  <cp:lastModifiedBy>Ulašín Miroslav ml.</cp:lastModifiedBy>
  <dcterms:created xsi:type="dcterms:W3CDTF">2025-06-30T06:54:58Z</dcterms:created>
  <dcterms:modified xsi:type="dcterms:W3CDTF">2025-06-30T06:55:02Z</dcterms:modified>
</cp:coreProperties>
</file>