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1086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" l="1"/>
  <c r="J4" i="1"/>
  <c r="K4" i="1" s="1"/>
  <c r="J24" i="1"/>
  <c r="K24" i="1" s="1"/>
  <c r="J11" i="1" l="1"/>
  <c r="K11" i="1" s="1"/>
  <c r="J20" i="1" l="1"/>
  <c r="K20" i="1" s="1"/>
  <c r="J21" i="1"/>
  <c r="K21" i="1" s="1"/>
  <c r="J22" i="1"/>
  <c r="K22" i="1" s="1"/>
  <c r="J23" i="1" l="1"/>
  <c r="K23" i="1" s="1"/>
  <c r="J25" i="1"/>
  <c r="K25" i="1" s="1"/>
  <c r="J16" i="1"/>
  <c r="K16" i="1" s="1"/>
  <c r="J17" i="1"/>
  <c r="K17" i="1" s="1"/>
  <c r="J13" i="1"/>
  <c r="K13" i="1" s="1"/>
  <c r="J14" i="1"/>
  <c r="K14" i="1" s="1"/>
  <c r="J5" i="1"/>
  <c r="K5" i="1" s="1"/>
  <c r="J6" i="1"/>
  <c r="K6" i="1" s="1"/>
  <c r="J10" i="1" l="1"/>
  <c r="K10" i="1" s="1"/>
  <c r="J3" i="1" l="1"/>
  <c r="K3" i="1" s="1"/>
  <c r="J8" i="1"/>
  <c r="K8" i="1" s="1"/>
  <c r="J9" i="1"/>
  <c r="J19" i="1"/>
  <c r="K19" i="1" s="1"/>
  <c r="K9" i="1" l="1"/>
  <c r="K27" i="1" s="1"/>
  <c r="J27" i="1"/>
</calcChain>
</file>

<file path=xl/sharedStrings.xml><?xml version="1.0" encoding="utf-8"?>
<sst xmlns="http://schemas.openxmlformats.org/spreadsheetml/2006/main" count="92" uniqueCount="86">
  <si>
    <t>středisko</t>
  </si>
  <si>
    <t>číslo silnice</t>
  </si>
  <si>
    <t>úsek</t>
  </si>
  <si>
    <t>staničení  km</t>
  </si>
  <si>
    <t>nabídková cena</t>
  </si>
  <si>
    <t>cena bez DPH</t>
  </si>
  <si>
    <t>III/23214</t>
  </si>
  <si>
    <t>Radnice</t>
  </si>
  <si>
    <t>III/23322</t>
  </si>
  <si>
    <t>Pajzov - X II/234</t>
  </si>
  <si>
    <t>2,050 - 2,150</t>
  </si>
  <si>
    <t>ll/193</t>
  </si>
  <si>
    <t>hranice okresu - Trpísty</t>
  </si>
  <si>
    <t>37,942- 38,285</t>
  </si>
  <si>
    <t>Hodousice obec</t>
  </si>
  <si>
    <t>III/19019</t>
  </si>
  <si>
    <t>1,690 - 1,700</t>
  </si>
  <si>
    <t>III/1863</t>
  </si>
  <si>
    <t>Hoštičky</t>
  </si>
  <si>
    <t>0,650 - 0,700</t>
  </si>
  <si>
    <t>II/198</t>
  </si>
  <si>
    <t>Tachov</t>
  </si>
  <si>
    <t>49,220 - 49,440</t>
  </si>
  <si>
    <t>II/204</t>
  </si>
  <si>
    <t>Kaznějov - Mrtník</t>
  </si>
  <si>
    <t>40+40</t>
  </si>
  <si>
    <t>Březí- směr k mostu 18054-1</t>
  </si>
  <si>
    <t>Zámyšl</t>
  </si>
  <si>
    <t>1,970 - 2,110</t>
  </si>
  <si>
    <t>III/19341</t>
  </si>
  <si>
    <t>PS Střelice – v zatáčce</t>
  </si>
  <si>
    <t>1.470 - 1.510</t>
  </si>
  <si>
    <t>III/19340</t>
  </si>
  <si>
    <t>PS Hradec – u školky/školy</t>
  </si>
  <si>
    <t>3,960 - 3,985</t>
  </si>
  <si>
    <t>III/2313</t>
  </si>
  <si>
    <t>Chotiná - Jarov</t>
  </si>
  <si>
    <t>III/18010</t>
  </si>
  <si>
    <t>Třemošná - kř. Č. Bříza</t>
  </si>
  <si>
    <t>III/23113</t>
  </si>
  <si>
    <t>Dolany - kř. Nadryby</t>
  </si>
  <si>
    <t>II/201</t>
  </si>
  <si>
    <t>Chříč-průtah</t>
  </si>
  <si>
    <t>III/183</t>
  </si>
  <si>
    <t>Nebílovy - x III/18329 Neb.Borek</t>
  </si>
  <si>
    <t>III/18027</t>
  </si>
  <si>
    <t xml:space="preserve">Lišice - x III/18028 Snopoušovy </t>
  </si>
  <si>
    <t>III/1451</t>
  </si>
  <si>
    <t>III/18054</t>
  </si>
  <si>
    <t>3,900 - 4,100</t>
  </si>
  <si>
    <t>3,000 - 3,100</t>
  </si>
  <si>
    <t>1,700 - 1,800</t>
  </si>
  <si>
    <t>5,560 - 5,600</t>
  </si>
  <si>
    <t>12,600 - 12,700</t>
  </si>
  <si>
    <t>Zádržné systémy pro SÚSPK (2025)</t>
  </si>
  <si>
    <t>číslo akce</t>
  </si>
  <si>
    <t>cena s DPH</t>
  </si>
  <si>
    <t>popis</t>
  </si>
  <si>
    <t>MAX.</t>
  </si>
  <si>
    <t>II/191</t>
  </si>
  <si>
    <t>Janovice - Nýrsko</t>
  </si>
  <si>
    <t>65,600 - 65,650</t>
  </si>
  <si>
    <t>24 + 32</t>
  </si>
  <si>
    <t>od mostu 18054-1- směr x Chrančovice</t>
  </si>
  <si>
    <t>12,00 - 12,400</t>
  </si>
  <si>
    <t>Jednostranné ocelové svodidlo - zádržnost H1  včetně dvou výškových náběhů, osazení svodidlových odrazek cca po 10m, odstranit 4m oboustranného svodidla s náběhy, odstraněné uložit na skládku střediska</t>
  </si>
  <si>
    <t>Jednostranné ocelové svodidlo - zádržnost H1 včetně 4 výškových náběhů, jednou napojení na stávající systém a ukončení "berany", osazení svodidlových odrazek cca po 10m, odstranit 60 m jednostranného svodidla, odstraněné uložit na skládku střediska</t>
  </si>
  <si>
    <t>Jednostranné ocelové svodidlo - zádržnost H1  včetně dvou výškových náběhů, osazení svodidlových odrazek cca po 10m</t>
  </si>
  <si>
    <t>Jednostranné ocelové svodidlo - zádržnost H1  včetně 4 výškových náběhů a prodloužených sloupků, osazení svodidlových odrazek cca po 10m</t>
  </si>
  <si>
    <t>Jednostranné ocelové svodidlo - zádržnost H1  včetně 6 výškových náběhů, osazení svodidlových odrazek cca po 10m, odstranit 22m, 12m, a 48m jednostranného svodidla, odstraněné uložit na skládku střediska</t>
  </si>
  <si>
    <t>Jednostranné ocelové svodidlo - zádržnost H1  včetně dvou výškových náběhů a prodloužených sloupků, osazení svodidlových odrazek cca po 10m</t>
  </si>
  <si>
    <t>24+24                  24+24</t>
  </si>
  <si>
    <t>2,329   a    2,843</t>
  </si>
  <si>
    <t>140
64
84
144</t>
  </si>
  <si>
    <t>Jednostranné ocelové svodidlo - zádržnost H1  včetně 8 výškových náběhů a dle potřeby kotvení do betonové římsy propustku, osazení svodidlových odrazek cca po 10m, odstranit 4x 16m jednostranných svodidel, odstraněné uložit na skládku střediska</t>
  </si>
  <si>
    <t>Jednostranné ocelové svodidlo - zádržnost H1  včetně 5 výškových náběhů a 3 napojení na stávající systém, osazení svodidlových odrazek cca po 10m, odstranit celkem 428m jednostranných svodidel, odstraněné uložit na skládku střediska</t>
  </si>
  <si>
    <t xml:space="preserve"> 216                      116 </t>
  </si>
  <si>
    <t>Jednostranné ocelové svodidlo - zádržnost H1  včetně dvou výškových náběhů a dvou napojení na stávající systém, osazení svodidlových odrazek cca po 10m, odstranit celkem 332m jednostranného svodidla, odstraněné uložit na skládku střediska</t>
  </si>
  <si>
    <t>Jednostranné ocelové svodidlo - zádržnost H1  včetně dvou výškových náběhů, osazení svodidlových odrazek cca po 10m, odstranit 100m jednostranného svodidla, odstraněné uložit na skládku střediska</t>
  </si>
  <si>
    <t>Jednostranné ocelové svodidlo - zádržnost H1  včetně dvou výškových náběhů, osazení svodidlových odrazek cca po 10m, odstranit 16m jednostranného svodidla, odstraněné uložit na skládku střediska</t>
  </si>
  <si>
    <t>Jednostranné ocelové svodidlo - zádržnost H1  včetně 1 výškových náběhů a 1 napojení na stávající systém, osazení svodidlových odrazek cca po 10m, odstranit 77m jednostranného svodidla, odstraněné uložit na skládku střediska</t>
  </si>
  <si>
    <t>Jednostranné ocelové svodidlo - zádržnost H1  včetně 4 výškových náběhů, osazení svodidlových odrazek cca po 10m, odstranit celkem 80m jednostranného svodidla, odstraněné uložit na skládku střediska</t>
  </si>
  <si>
    <t>Jednostranné ocelové svodidlo - zádržnost H1  včetně dvou výškových náběhů a na cca 50m prodloužené sloupky, osazení svodidlových odrazek cca po 10m</t>
  </si>
  <si>
    <t>délka v bm</t>
  </si>
  <si>
    <t>celková délka (m)</t>
  </si>
  <si>
    <t>22
12
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</si>
</sst>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č&quot;_-;\-* #,##0.00\ &quot;Kč&quot;_-;_-* &quot;-&quot;??\ &quot;Kč&quot;_-;_-@_-"/>
    <numFmt numFmtId="164" formatCode="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name val="Arial CE"/>
      <family val="2"/>
      <charset val="238"/>
    </font>
    <font>
      <b/>
      <i/>
      <sz val="11"/>
      <name val="Arial CE"/>
      <charset val="238"/>
    </font>
    <font>
      <b/>
      <sz val="10"/>
      <name val="Arial CE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0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9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2">
    <xf numFmtId="0" fontId="0" fillId="0" borderId="0" xfId="0"/>
    <xf numFmtId="44" fontId="0" fillId="0" borderId="0" xfId="0" applyNumberFormat="1"/>
    <xf numFmtId="0" fontId="3" fillId="3" borderId="1" xfId="0" applyFont="1" applyFill="1" applyBorder="1" applyAlignment="1">
      <alignment horizontal="center" vertical="center" wrapText="1" shrinkToFit="1"/>
    </xf>
    <xf numFmtId="0" fontId="0" fillId="5" borderId="2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vertical="center" wrapText="1"/>
    </xf>
    <xf numFmtId="44" fontId="6" fillId="4" borderId="2" xfId="1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shrinkToFit="1"/>
    </xf>
    <xf numFmtId="0" fontId="3" fillId="3" borderId="8" xfId="0" applyFont="1" applyFill="1" applyBorder="1" applyAlignment="1">
      <alignment horizontal="center" vertical="center" shrinkToFit="1"/>
    </xf>
    <xf numFmtId="0" fontId="3" fillId="3" borderId="9" xfId="0" applyFont="1" applyFill="1" applyBorder="1" applyAlignment="1">
      <alignment horizontal="center" vertical="center" shrinkToFit="1"/>
    </xf>
    <xf numFmtId="0" fontId="3" fillId="3" borderId="9" xfId="0" applyFont="1" applyFill="1" applyBorder="1" applyAlignment="1">
      <alignment horizontal="center" vertical="center" wrapText="1" shrinkToFit="1"/>
    </xf>
    <xf numFmtId="0" fontId="7" fillId="5" borderId="2" xfId="0" applyFont="1" applyFill="1" applyBorder="1" applyAlignment="1">
      <alignment horizontal="center" vertical="center"/>
    </xf>
    <xf numFmtId="0" fontId="0" fillId="0" borderId="0" xfId="0" applyFill="1"/>
    <xf numFmtId="0" fontId="3" fillId="3" borderId="8" xfId="0" applyFont="1" applyFill="1" applyBorder="1" applyAlignment="1">
      <alignment horizontal="center" vertical="center" wrapText="1" shrinkToFit="1"/>
    </xf>
    <xf numFmtId="0" fontId="0" fillId="4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left" vertical="center" wrapText="1"/>
    </xf>
    <xf numFmtId="164" fontId="0" fillId="0" borderId="2" xfId="0" applyNumberFormat="1" applyFont="1" applyFill="1" applyBorder="1" applyAlignment="1">
      <alignment horizontal="center" vertical="center"/>
    </xf>
    <xf numFmtId="0" fontId="0" fillId="5" borderId="2" xfId="0" applyNumberFormat="1" applyFont="1" applyFill="1" applyBorder="1" applyAlignment="1">
      <alignment horizontal="center" vertical="center"/>
    </xf>
    <xf numFmtId="0" fontId="0" fillId="5" borderId="2" xfId="0" applyFont="1" applyFill="1" applyBorder="1" applyAlignment="1">
      <alignment vertical="center" wrapText="1"/>
    </xf>
    <xf numFmtId="44" fontId="6" fillId="5" borderId="2" xfId="1" applyFont="1" applyFill="1" applyBorder="1" applyAlignment="1">
      <alignment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4" fillId="0" borderId="12" xfId="0" applyNumberFormat="1" applyFont="1" applyFill="1" applyBorder="1" applyAlignment="1">
      <alignment horizontal="center" vertical="center"/>
    </xf>
    <xf numFmtId="0" fontId="10" fillId="0" borderId="13" xfId="0" applyNumberFormat="1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left" vertical="center" wrapText="1"/>
    </xf>
    <xf numFmtId="44" fontId="0" fillId="0" borderId="14" xfId="0" applyNumberFormat="1" applyFill="1" applyBorder="1" applyAlignment="1">
      <alignment horizontal="right" vertical="center"/>
    </xf>
    <xf numFmtId="0" fontId="4" fillId="0" borderId="3" xfId="0" applyNumberFormat="1" applyFont="1" applyFill="1" applyBorder="1" applyAlignment="1">
      <alignment horizontal="center" vertical="center"/>
    </xf>
    <xf numFmtId="44" fontId="0" fillId="0" borderId="15" xfId="0" applyNumberFormat="1" applyFill="1" applyBorder="1" applyAlignment="1">
      <alignment horizontal="right" vertical="center"/>
    </xf>
    <xf numFmtId="49" fontId="0" fillId="4" borderId="3" xfId="0" applyNumberFormat="1" applyFill="1" applyBorder="1" applyAlignment="1">
      <alignment horizontal="center" vertical="center"/>
    </xf>
    <xf numFmtId="44" fontId="6" fillId="4" borderId="15" xfId="1" applyFont="1" applyFill="1" applyBorder="1" applyAlignment="1">
      <alignment vertical="center" wrapText="1"/>
    </xf>
    <xf numFmtId="44" fontId="0" fillId="0" borderId="15" xfId="0" applyNumberFormat="1" applyBorder="1" applyAlignment="1">
      <alignment horizontal="right" vertical="center"/>
    </xf>
    <xf numFmtId="49" fontId="0" fillId="5" borderId="3" xfId="0" applyNumberFormat="1" applyFill="1" applyBorder="1" applyAlignment="1">
      <alignment horizontal="center" vertical="center"/>
    </xf>
    <xf numFmtId="49" fontId="0" fillId="5" borderId="16" xfId="0" applyNumberFormat="1" applyFill="1" applyBorder="1" applyAlignment="1">
      <alignment horizontal="center" vertical="center"/>
    </xf>
    <xf numFmtId="49" fontId="0" fillId="5" borderId="7" xfId="0" applyNumberFormat="1" applyFill="1" applyBorder="1" applyAlignment="1">
      <alignment horizontal="center" vertical="center"/>
    </xf>
    <xf numFmtId="0" fontId="0" fillId="5" borderId="7" xfId="0" applyFont="1" applyFill="1" applyBorder="1" applyAlignment="1">
      <alignment horizontal="center" vertical="center"/>
    </xf>
    <xf numFmtId="0" fontId="0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0" fillId="5" borderId="7" xfId="0" applyFont="1" applyFill="1" applyBorder="1" applyAlignment="1">
      <alignment vertical="center" wrapText="1"/>
    </xf>
    <xf numFmtId="0" fontId="8" fillId="5" borderId="7" xfId="0" applyFont="1" applyFill="1" applyBorder="1" applyAlignment="1">
      <alignment vertical="center" wrapText="1"/>
    </xf>
    <xf numFmtId="44" fontId="5" fillId="5" borderId="7" xfId="1" applyFont="1" applyFill="1" applyBorder="1" applyAlignment="1">
      <alignment vertical="center" wrapText="1"/>
    </xf>
    <xf numFmtId="44" fontId="0" fillId="5" borderId="17" xfId="0" applyNumberFormat="1" applyFill="1" applyBorder="1" applyAlignment="1">
      <alignment horizontal="right" vertical="center"/>
    </xf>
    <xf numFmtId="0" fontId="0" fillId="0" borderId="0" xfId="0" applyBorder="1"/>
    <xf numFmtId="0" fontId="0" fillId="0" borderId="11" xfId="0" applyBorder="1"/>
    <xf numFmtId="0" fontId="0" fillId="0" borderId="18" xfId="0" applyBorder="1"/>
    <xf numFmtId="0" fontId="8" fillId="5" borderId="10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/>
    </xf>
    <xf numFmtId="44" fontId="0" fillId="6" borderId="13" xfId="1" applyFont="1" applyFill="1" applyBorder="1" applyAlignment="1">
      <alignment vertical="center" wrapText="1"/>
    </xf>
    <xf numFmtId="44" fontId="0" fillId="6" borderId="2" xfId="1" applyFont="1" applyFill="1" applyBorder="1" applyAlignment="1">
      <alignment vertical="center" wrapText="1"/>
    </xf>
    <xf numFmtId="44" fontId="9" fillId="6" borderId="10" xfId="1" applyFont="1" applyFill="1" applyBorder="1"/>
    <xf numFmtId="44" fontId="9" fillId="0" borderId="19" xfId="1" applyFont="1" applyFill="1" applyBorder="1"/>
    <xf numFmtId="0" fontId="7" fillId="0" borderId="1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44" fontId="5" fillId="6" borderId="10" xfId="1" applyFont="1" applyFill="1" applyBorder="1"/>
    <xf numFmtId="0" fontId="4" fillId="0" borderId="2" xfId="0" applyNumberFormat="1" applyFont="1" applyFill="1" applyBorder="1" applyAlignment="1">
      <alignment horizontal="center" vertical="center"/>
    </xf>
    <xf numFmtId="0" fontId="4" fillId="0" borderId="20" xfId="0" applyNumberFormat="1" applyFont="1" applyFill="1" applyBorder="1" applyAlignment="1">
      <alignment horizontal="center" vertical="center"/>
    </xf>
    <xf numFmtId="0" fontId="10" fillId="0" borderId="21" xfId="0" applyNumberFormat="1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left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tabSelected="1" topLeftCell="E1" zoomScale="80" zoomScaleNormal="80" workbookViewId="0">
      <pane ySplit="2" topLeftCell="A22" activePane="bottomLeft" state="frozen"/>
      <selection pane="bottomLeft" activeCell="J25" sqref="J25"/>
    </sheetView>
  </sheetViews>
  <sheetFormatPr defaultRowHeight="15" x14ac:dyDescent="0.25"/>
  <cols>
    <col min="1" max="1" width="6.7109375" bestFit="1" customWidth="1"/>
    <col min="2" max="2" width="11.140625" bestFit="1" customWidth="1"/>
    <col min="3" max="3" width="14.28515625" bestFit="1" customWidth="1"/>
    <col min="4" max="4" width="32.42578125" bestFit="1" customWidth="1"/>
    <col min="5" max="5" width="17" bestFit="1" customWidth="1"/>
    <col min="6" max="6" width="12.42578125" bestFit="1" customWidth="1"/>
    <col min="7" max="7" width="53.42578125" customWidth="1"/>
    <col min="8" max="8" width="11" bestFit="1" customWidth="1"/>
    <col min="9" max="9" width="12.140625" customWidth="1"/>
    <col min="10" max="11" width="23.28515625" bestFit="1" customWidth="1"/>
  </cols>
  <sheetData>
    <row r="1" spans="1:11" ht="30.75" customHeight="1" thickBot="1" x14ac:dyDescent="0.3">
      <c r="A1" s="79" t="s">
        <v>54</v>
      </c>
      <c r="B1" s="80"/>
      <c r="C1" s="80"/>
      <c r="D1" s="80"/>
      <c r="E1" s="80"/>
      <c r="F1" s="80"/>
      <c r="G1" s="80"/>
      <c r="H1" s="80"/>
      <c r="I1" s="80"/>
      <c r="J1" s="81"/>
    </row>
    <row r="2" spans="1:11" ht="29.25" thickBot="1" x14ac:dyDescent="0.3">
      <c r="A2" s="12" t="s">
        <v>55</v>
      </c>
      <c r="B2" s="7" t="s">
        <v>0</v>
      </c>
      <c r="C2" s="8" t="s">
        <v>1</v>
      </c>
      <c r="D2" s="8" t="s">
        <v>2</v>
      </c>
      <c r="E2" s="8" t="s">
        <v>3</v>
      </c>
      <c r="F2" s="9" t="s">
        <v>83</v>
      </c>
      <c r="G2" s="6" t="s">
        <v>57</v>
      </c>
      <c r="H2" s="2" t="s">
        <v>84</v>
      </c>
      <c r="I2" s="2" t="s">
        <v>4</v>
      </c>
      <c r="J2" s="6" t="s">
        <v>5</v>
      </c>
      <c r="K2" s="6" t="s">
        <v>56</v>
      </c>
    </row>
    <row r="3" spans="1:11" ht="79.5" customHeight="1" x14ac:dyDescent="0.25">
      <c r="A3" s="31">
        <v>1</v>
      </c>
      <c r="B3" s="32">
        <v>33</v>
      </c>
      <c r="C3" s="33" t="s">
        <v>15</v>
      </c>
      <c r="D3" s="34" t="s">
        <v>14</v>
      </c>
      <c r="E3" s="34" t="s">
        <v>16</v>
      </c>
      <c r="F3" s="35">
        <v>40</v>
      </c>
      <c r="G3" s="36" t="s">
        <v>65</v>
      </c>
      <c r="H3" s="65">
        <v>40</v>
      </c>
      <c r="I3" s="57"/>
      <c r="J3" s="61">
        <f t="shared" ref="J3:J11" si="0">I3*H3</f>
        <v>0</v>
      </c>
      <c r="K3" s="37">
        <f>J3*1.21</f>
        <v>0</v>
      </c>
    </row>
    <row r="4" spans="1:11" ht="75" x14ac:dyDescent="0.25">
      <c r="A4" s="71">
        <v>2</v>
      </c>
      <c r="B4" s="72">
        <v>33</v>
      </c>
      <c r="C4" s="73" t="s">
        <v>59</v>
      </c>
      <c r="D4" s="74" t="s">
        <v>60</v>
      </c>
      <c r="E4" s="74" t="s">
        <v>61</v>
      </c>
      <c r="F4" s="75">
        <v>80</v>
      </c>
      <c r="G4" s="76" t="s">
        <v>66</v>
      </c>
      <c r="H4" s="77">
        <v>80</v>
      </c>
      <c r="I4" s="78"/>
      <c r="J4" s="62">
        <f t="shared" ref="J4:J6" si="1">I4*H4</f>
        <v>0</v>
      </c>
      <c r="K4" s="39">
        <f t="shared" ref="K4:K25" si="2">J4*1.21</f>
        <v>0</v>
      </c>
    </row>
    <row r="5" spans="1:11" ht="45" x14ac:dyDescent="0.25">
      <c r="A5" s="38">
        <v>3</v>
      </c>
      <c r="B5" s="15">
        <v>34</v>
      </c>
      <c r="C5" s="16" t="s">
        <v>17</v>
      </c>
      <c r="D5" s="17" t="s">
        <v>18</v>
      </c>
      <c r="E5" s="17" t="s">
        <v>19</v>
      </c>
      <c r="F5" s="18">
        <v>40</v>
      </c>
      <c r="G5" s="19" t="s">
        <v>67</v>
      </c>
      <c r="H5" s="66">
        <v>40</v>
      </c>
      <c r="I5" s="58"/>
      <c r="J5" s="62">
        <f t="shared" si="1"/>
        <v>0</v>
      </c>
      <c r="K5" s="39">
        <f t="shared" si="2"/>
        <v>0</v>
      </c>
    </row>
    <row r="6" spans="1:11" ht="60" x14ac:dyDescent="0.25">
      <c r="A6" s="38">
        <v>4</v>
      </c>
      <c r="B6" s="15">
        <v>36</v>
      </c>
      <c r="C6" s="16" t="s">
        <v>47</v>
      </c>
      <c r="D6" s="17" t="s">
        <v>27</v>
      </c>
      <c r="E6" s="17" t="s">
        <v>28</v>
      </c>
      <c r="F6" s="24" t="s">
        <v>85</v>
      </c>
      <c r="G6" s="19" t="s">
        <v>69</v>
      </c>
      <c r="H6" s="66">
        <v>82</v>
      </c>
      <c r="I6" s="58"/>
      <c r="J6" s="62">
        <f t="shared" si="1"/>
        <v>0</v>
      </c>
      <c r="K6" s="39">
        <f t="shared" si="2"/>
        <v>0</v>
      </c>
    </row>
    <row r="7" spans="1:11" ht="15" customHeight="1" x14ac:dyDescent="0.25">
      <c r="A7" s="40"/>
      <c r="B7" s="13"/>
      <c r="C7" s="14"/>
      <c r="D7" s="3"/>
      <c r="E7" s="3"/>
      <c r="F7" s="10"/>
      <c r="G7" s="4"/>
      <c r="H7" s="67"/>
      <c r="I7" s="4"/>
      <c r="J7" s="5"/>
      <c r="K7" s="41"/>
    </row>
    <row r="8" spans="1:11" s="11" customFormat="1" ht="45" x14ac:dyDescent="0.25">
      <c r="A8" s="38">
        <v>5</v>
      </c>
      <c r="B8" s="15">
        <v>43</v>
      </c>
      <c r="C8" s="21" t="s">
        <v>29</v>
      </c>
      <c r="D8" s="17" t="s">
        <v>30</v>
      </c>
      <c r="E8" s="17" t="s">
        <v>31</v>
      </c>
      <c r="F8" s="18">
        <v>68</v>
      </c>
      <c r="G8" s="19" t="s">
        <v>67</v>
      </c>
      <c r="H8" s="30">
        <v>68</v>
      </c>
      <c r="I8" s="59"/>
      <c r="J8" s="62">
        <f t="shared" si="0"/>
        <v>0</v>
      </c>
      <c r="K8" s="42">
        <f t="shared" si="2"/>
        <v>0</v>
      </c>
    </row>
    <row r="9" spans="1:11" s="11" customFormat="1" ht="45" x14ac:dyDescent="0.25">
      <c r="A9" s="38">
        <v>6</v>
      </c>
      <c r="B9" s="15">
        <v>43</v>
      </c>
      <c r="C9" s="21" t="s">
        <v>32</v>
      </c>
      <c r="D9" s="17" t="s">
        <v>33</v>
      </c>
      <c r="E9" s="17" t="s">
        <v>34</v>
      </c>
      <c r="F9" s="18" t="s">
        <v>62</v>
      </c>
      <c r="G9" s="19" t="s">
        <v>68</v>
      </c>
      <c r="H9" s="30">
        <v>64</v>
      </c>
      <c r="I9" s="59"/>
      <c r="J9" s="62">
        <f t="shared" si="0"/>
        <v>0</v>
      </c>
      <c r="K9" s="42">
        <f t="shared" si="2"/>
        <v>0</v>
      </c>
    </row>
    <row r="10" spans="1:11" ht="45" x14ac:dyDescent="0.25">
      <c r="A10" s="38">
        <v>7</v>
      </c>
      <c r="B10" s="15">
        <v>44</v>
      </c>
      <c r="C10" s="21" t="s">
        <v>43</v>
      </c>
      <c r="D10" s="17" t="s">
        <v>44</v>
      </c>
      <c r="E10" s="17">
        <v>49.08</v>
      </c>
      <c r="F10" s="18">
        <v>48</v>
      </c>
      <c r="G10" s="20" t="s">
        <v>70</v>
      </c>
      <c r="H10" s="30">
        <v>48</v>
      </c>
      <c r="I10" s="59"/>
      <c r="J10" s="62">
        <f t="shared" si="0"/>
        <v>0</v>
      </c>
      <c r="K10" s="42">
        <f t="shared" si="2"/>
        <v>0</v>
      </c>
    </row>
    <row r="11" spans="1:11" ht="45" x14ac:dyDescent="0.25">
      <c r="A11" s="38">
        <v>8</v>
      </c>
      <c r="B11" s="15">
        <v>44</v>
      </c>
      <c r="C11" s="21" t="s">
        <v>45</v>
      </c>
      <c r="D11" s="17" t="s">
        <v>46</v>
      </c>
      <c r="E11" s="17">
        <v>7.8</v>
      </c>
      <c r="F11" s="18">
        <v>376</v>
      </c>
      <c r="G11" s="20" t="s">
        <v>67</v>
      </c>
      <c r="H11" s="30">
        <v>376</v>
      </c>
      <c r="I11" s="59"/>
      <c r="J11" s="62">
        <f t="shared" si="0"/>
        <v>0</v>
      </c>
      <c r="K11" s="42">
        <f t="shared" si="2"/>
        <v>0</v>
      </c>
    </row>
    <row r="12" spans="1:11" ht="15" customHeight="1" x14ac:dyDescent="0.25">
      <c r="A12" s="43"/>
      <c r="B12" s="27"/>
      <c r="C12" s="14"/>
      <c r="D12" s="3"/>
      <c r="E12" s="3"/>
      <c r="F12" s="10"/>
      <c r="G12" s="28"/>
      <c r="H12" s="68"/>
      <c r="I12" s="28"/>
      <c r="J12" s="29"/>
      <c r="K12" s="41"/>
    </row>
    <row r="13" spans="1:11" ht="45" x14ac:dyDescent="0.25">
      <c r="A13" s="38">
        <v>9</v>
      </c>
      <c r="B13" s="15">
        <v>54</v>
      </c>
      <c r="C13" s="21" t="s">
        <v>6</v>
      </c>
      <c r="D13" s="17" t="s">
        <v>7</v>
      </c>
      <c r="E13" s="17" t="s">
        <v>10</v>
      </c>
      <c r="F13" s="18">
        <v>190</v>
      </c>
      <c r="G13" s="20" t="s">
        <v>70</v>
      </c>
      <c r="H13" s="70">
        <v>190</v>
      </c>
      <c r="I13" s="60"/>
      <c r="J13" s="62">
        <f t="shared" ref="J13:J14" si="3">I13*H13</f>
        <v>0</v>
      </c>
      <c r="K13" s="42">
        <f t="shared" si="2"/>
        <v>0</v>
      </c>
    </row>
    <row r="14" spans="1:11" ht="75" x14ac:dyDescent="0.25">
      <c r="A14" s="38">
        <v>10</v>
      </c>
      <c r="B14" s="15">
        <v>54</v>
      </c>
      <c r="C14" s="21" t="s">
        <v>8</v>
      </c>
      <c r="D14" s="17" t="s">
        <v>9</v>
      </c>
      <c r="E14" s="23" t="s">
        <v>72</v>
      </c>
      <c r="F14" s="24" t="s">
        <v>71</v>
      </c>
      <c r="G14" s="20" t="s">
        <v>74</v>
      </c>
      <c r="H14" s="70">
        <v>96</v>
      </c>
      <c r="I14" s="60"/>
      <c r="J14" s="62">
        <f t="shared" si="3"/>
        <v>0</v>
      </c>
      <c r="K14" s="42">
        <f t="shared" si="2"/>
        <v>0</v>
      </c>
    </row>
    <row r="15" spans="1:11" ht="15" customHeight="1" x14ac:dyDescent="0.25">
      <c r="A15" s="43"/>
      <c r="B15" s="27"/>
      <c r="C15" s="14"/>
      <c r="D15" s="3"/>
      <c r="E15" s="3"/>
      <c r="F15" s="10"/>
      <c r="G15" s="28"/>
      <c r="H15" s="68"/>
      <c r="I15" s="28"/>
      <c r="J15" s="29"/>
      <c r="K15" s="41"/>
    </row>
    <row r="16" spans="1:11" ht="75" x14ac:dyDescent="0.25">
      <c r="A16" s="38">
        <v>11</v>
      </c>
      <c r="B16" s="15">
        <v>64</v>
      </c>
      <c r="C16" s="21" t="s">
        <v>11</v>
      </c>
      <c r="D16" s="17" t="s">
        <v>12</v>
      </c>
      <c r="E16" s="17" t="s">
        <v>13</v>
      </c>
      <c r="F16" s="24" t="s">
        <v>73</v>
      </c>
      <c r="G16" s="25" t="s">
        <v>75</v>
      </c>
      <c r="H16" s="30">
        <v>432</v>
      </c>
      <c r="I16" s="59"/>
      <c r="J16" s="62">
        <f t="shared" ref="J16:J25" si="4">I16*H16</f>
        <v>0</v>
      </c>
      <c r="K16" s="42">
        <f t="shared" si="2"/>
        <v>0</v>
      </c>
    </row>
    <row r="17" spans="1:11" ht="75" x14ac:dyDescent="0.25">
      <c r="A17" s="38">
        <v>12</v>
      </c>
      <c r="B17" s="15">
        <v>66</v>
      </c>
      <c r="C17" s="21" t="s">
        <v>20</v>
      </c>
      <c r="D17" s="22" t="s">
        <v>21</v>
      </c>
      <c r="E17" s="22" t="s">
        <v>22</v>
      </c>
      <c r="F17" s="30" t="s">
        <v>76</v>
      </c>
      <c r="G17" s="25" t="s">
        <v>77</v>
      </c>
      <c r="H17" s="30">
        <v>332</v>
      </c>
      <c r="I17" s="59"/>
      <c r="J17" s="62">
        <f t="shared" si="4"/>
        <v>0</v>
      </c>
      <c r="K17" s="42">
        <f t="shared" si="2"/>
        <v>0</v>
      </c>
    </row>
    <row r="18" spans="1:11" ht="15" customHeight="1" x14ac:dyDescent="0.25">
      <c r="A18" s="43"/>
      <c r="B18" s="27"/>
      <c r="C18" s="14"/>
      <c r="D18" s="3"/>
      <c r="E18" s="3"/>
      <c r="F18" s="10"/>
      <c r="G18" s="28"/>
      <c r="H18" s="68"/>
      <c r="I18" s="28"/>
      <c r="J18" s="29"/>
      <c r="K18" s="41"/>
    </row>
    <row r="19" spans="1:11" ht="45" x14ac:dyDescent="0.25">
      <c r="A19" s="38">
        <v>13</v>
      </c>
      <c r="B19" s="15">
        <v>73</v>
      </c>
      <c r="C19" s="21" t="s">
        <v>35</v>
      </c>
      <c r="D19" s="17" t="s">
        <v>36</v>
      </c>
      <c r="E19" s="17" t="s">
        <v>49</v>
      </c>
      <c r="F19" s="18">
        <v>172</v>
      </c>
      <c r="G19" s="20" t="s">
        <v>82</v>
      </c>
      <c r="H19" s="30">
        <v>172</v>
      </c>
      <c r="I19" s="59"/>
      <c r="J19" s="62">
        <f t="shared" si="4"/>
        <v>0</v>
      </c>
      <c r="K19" s="42">
        <f t="shared" si="2"/>
        <v>0</v>
      </c>
    </row>
    <row r="20" spans="1:11" ht="45" x14ac:dyDescent="0.25">
      <c r="A20" s="38">
        <v>14</v>
      </c>
      <c r="B20" s="15">
        <v>73</v>
      </c>
      <c r="C20" s="21" t="s">
        <v>37</v>
      </c>
      <c r="D20" s="17" t="s">
        <v>38</v>
      </c>
      <c r="E20" s="17" t="s">
        <v>50</v>
      </c>
      <c r="F20" s="18">
        <v>28</v>
      </c>
      <c r="G20" s="20" t="s">
        <v>67</v>
      </c>
      <c r="H20" s="30">
        <v>28</v>
      </c>
      <c r="I20" s="59"/>
      <c r="J20" s="62">
        <f t="shared" si="4"/>
        <v>0</v>
      </c>
      <c r="K20" s="42">
        <f t="shared" si="2"/>
        <v>0</v>
      </c>
    </row>
    <row r="21" spans="1:11" s="11" customFormat="1" ht="75" x14ac:dyDescent="0.25">
      <c r="A21" s="38">
        <v>15</v>
      </c>
      <c r="B21" s="15">
        <v>73</v>
      </c>
      <c r="C21" s="21" t="s">
        <v>39</v>
      </c>
      <c r="D21" s="17" t="s">
        <v>40</v>
      </c>
      <c r="E21" s="17" t="s">
        <v>51</v>
      </c>
      <c r="F21" s="18">
        <v>152</v>
      </c>
      <c r="G21" s="20" t="s">
        <v>80</v>
      </c>
      <c r="H21" s="30">
        <v>152</v>
      </c>
      <c r="I21" s="59"/>
      <c r="J21" s="62">
        <f t="shared" si="4"/>
        <v>0</v>
      </c>
      <c r="K21" s="42">
        <f t="shared" si="2"/>
        <v>0</v>
      </c>
    </row>
    <row r="22" spans="1:11" ht="45" x14ac:dyDescent="0.25">
      <c r="A22" s="38">
        <v>16</v>
      </c>
      <c r="B22" s="15">
        <v>73</v>
      </c>
      <c r="C22" s="16" t="s">
        <v>41</v>
      </c>
      <c r="D22" s="17" t="s">
        <v>42</v>
      </c>
      <c r="E22" s="26">
        <v>55</v>
      </c>
      <c r="F22" s="18">
        <v>52</v>
      </c>
      <c r="G22" s="19" t="s">
        <v>67</v>
      </c>
      <c r="H22" s="30">
        <v>52</v>
      </c>
      <c r="I22" s="59"/>
      <c r="J22" s="62">
        <f t="shared" si="4"/>
        <v>0</v>
      </c>
      <c r="K22" s="42">
        <f t="shared" si="2"/>
        <v>0</v>
      </c>
    </row>
    <row r="23" spans="1:11" s="11" customFormat="1" ht="60" x14ac:dyDescent="0.25">
      <c r="A23" s="38">
        <v>17</v>
      </c>
      <c r="B23" s="15">
        <v>74</v>
      </c>
      <c r="C23" s="21" t="s">
        <v>23</v>
      </c>
      <c r="D23" s="17" t="s">
        <v>24</v>
      </c>
      <c r="E23" s="17" t="s">
        <v>52</v>
      </c>
      <c r="F23" s="18" t="s">
        <v>25</v>
      </c>
      <c r="G23" s="20" t="s">
        <v>81</v>
      </c>
      <c r="H23" s="30">
        <v>80</v>
      </c>
      <c r="I23" s="59"/>
      <c r="J23" s="62">
        <f t="shared" si="4"/>
        <v>0</v>
      </c>
      <c r="K23" s="42">
        <f t="shared" si="2"/>
        <v>0</v>
      </c>
    </row>
    <row r="24" spans="1:11" s="11" customFormat="1" ht="60" x14ac:dyDescent="0.25">
      <c r="A24" s="38">
        <v>18</v>
      </c>
      <c r="B24" s="15">
        <v>75</v>
      </c>
      <c r="C24" s="21" t="s">
        <v>48</v>
      </c>
      <c r="D24" s="23" t="s">
        <v>63</v>
      </c>
      <c r="E24" s="17" t="s">
        <v>64</v>
      </c>
      <c r="F24" s="18">
        <v>400</v>
      </c>
      <c r="G24" s="20" t="s">
        <v>78</v>
      </c>
      <c r="H24" s="30">
        <v>400</v>
      </c>
      <c r="I24" s="59"/>
      <c r="J24" s="62">
        <f t="shared" si="4"/>
        <v>0</v>
      </c>
      <c r="K24" s="42">
        <f t="shared" si="2"/>
        <v>0</v>
      </c>
    </row>
    <row r="25" spans="1:11" ht="60" x14ac:dyDescent="0.25">
      <c r="A25" s="38">
        <v>19</v>
      </c>
      <c r="B25" s="15">
        <v>75</v>
      </c>
      <c r="C25" s="21" t="s">
        <v>48</v>
      </c>
      <c r="D25" s="17" t="s">
        <v>26</v>
      </c>
      <c r="E25" s="17" t="s">
        <v>53</v>
      </c>
      <c r="F25" s="18">
        <v>52</v>
      </c>
      <c r="G25" s="20" t="s">
        <v>79</v>
      </c>
      <c r="H25" s="30">
        <v>52</v>
      </c>
      <c r="I25" s="59"/>
      <c r="J25" s="62">
        <f t="shared" si="4"/>
        <v>0</v>
      </c>
      <c r="K25" s="42">
        <f t="shared" si="2"/>
        <v>0</v>
      </c>
    </row>
    <row r="26" spans="1:11" ht="19.5" thickBot="1" x14ac:dyDescent="0.3">
      <c r="A26" s="44"/>
      <c r="B26" s="45"/>
      <c r="C26" s="46"/>
      <c r="D26" s="47"/>
      <c r="E26" s="48"/>
      <c r="F26" s="46"/>
      <c r="G26" s="49"/>
      <c r="H26" s="50"/>
      <c r="I26" s="49"/>
      <c r="J26" s="51"/>
      <c r="K26" s="52"/>
    </row>
    <row r="27" spans="1:11" ht="21.75" thickBot="1" x14ac:dyDescent="0.4">
      <c r="A27" s="54"/>
      <c r="B27" s="53"/>
      <c r="C27" s="53"/>
      <c r="D27" s="53"/>
      <c r="E27" s="53"/>
      <c r="F27" s="53"/>
      <c r="G27" s="55"/>
      <c r="H27" s="56">
        <f>SUM(H3:H25)</f>
        <v>2784</v>
      </c>
      <c r="I27" s="53"/>
      <c r="J27" s="63">
        <f>SUM(J3:J25)</f>
        <v>0</v>
      </c>
      <c r="K27" s="64">
        <f>SUM(K3:K25)</f>
        <v>0</v>
      </c>
    </row>
    <row r="28" spans="1:11" ht="19.5" thickBot="1" x14ac:dyDescent="0.35">
      <c r="A28" s="53"/>
      <c r="B28" s="53"/>
      <c r="C28" s="53"/>
      <c r="D28" s="53"/>
      <c r="F28" s="53"/>
      <c r="G28" s="53"/>
      <c r="I28" s="69" t="s">
        <v>58</v>
      </c>
      <c r="J28" s="69">
        <v>2632843</v>
      </c>
      <c r="K28" s="69">
        <v>3185741</v>
      </c>
    </row>
    <row r="29" spans="1:11" x14ac:dyDescent="0.25">
      <c r="K29" s="1"/>
    </row>
  </sheetData>
  <mergeCells count="1">
    <mergeCell ref="A1:J1"/>
  </mergeCells>
  <pageMargins left="0.7" right="0.7" top="0.75" bottom="0.75" header="0.3" footer="0.3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2025-06-27T06:55:41Z</dcterms:modified>
</cp:coreProperties>
</file>