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SÚS - PŘEŠÍN\ROZPOČET\"/>
    </mc:Choice>
  </mc:AlternateContent>
  <bookViews>
    <workbookView xWindow="0" yWindow="0" windowWidth="0" windowHeight="0"/>
  </bookViews>
  <sheets>
    <sheet name="Rekapitulace stavby" sheetId="1" r:id="rId1"/>
    <sheet name="SO 110 - KOMUNIKACE SIL. ..." sheetId="2" r:id="rId2"/>
    <sheet name="SO 120 - KOMUNIKACE SIL. ..." sheetId="3" r:id="rId3"/>
    <sheet name="SO VRN - VRN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110 - KOMUNIKACE SIL. ...'!$C$122:$K$243</definedName>
    <definedName name="_xlnm.Print_Area" localSheetId="1">'SO 110 - KOMUNIKACE SIL. ...'!$C$4:$J$76,'SO 110 - KOMUNIKACE SIL. ...'!$C$82:$J$104,'SO 110 - KOMUNIKACE SIL. ...'!$C$110:$K$243</definedName>
    <definedName name="_xlnm.Print_Titles" localSheetId="1">'SO 110 - KOMUNIKACE SIL. ...'!$122:$122</definedName>
    <definedName name="_xlnm._FilterDatabase" localSheetId="2" hidden="1">'SO 120 - KOMUNIKACE SIL. ...'!$C$123:$K$304</definedName>
    <definedName name="_xlnm.Print_Area" localSheetId="2">'SO 120 - KOMUNIKACE SIL. ...'!$C$4:$J$76,'SO 120 - KOMUNIKACE SIL. ...'!$C$82:$J$105,'SO 120 - KOMUNIKACE SIL. ...'!$C$111:$K$304</definedName>
    <definedName name="_xlnm.Print_Titles" localSheetId="2">'SO 120 - KOMUNIKACE SIL. ...'!$123:$123</definedName>
    <definedName name="_xlnm._FilterDatabase" localSheetId="3" hidden="1">'SO VRN - VRN'!$C$119:$K$132</definedName>
    <definedName name="_xlnm.Print_Area" localSheetId="3">'SO VRN - VRN'!$C$4:$J$76,'SO VRN - VRN'!$C$82:$J$101,'SO VRN - VRN'!$C$107:$K$132</definedName>
    <definedName name="_xlnm.Print_Titles" localSheetId="3">'SO VRN - VRN'!$119:$119</definedName>
    <definedName name="_xlnm.Print_Area" localSheetId="4">'Seznam figur'!$C$4:$G$49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3" r="J37"/>
  <c r="J36"/>
  <c i="1" r="AY96"/>
  <c i="3" r="J35"/>
  <c i="1" r="AX96"/>
  <c i="3" r="BI304"/>
  <c r="BH304"/>
  <c r="BG304"/>
  <c r="BF304"/>
  <c r="T304"/>
  <c r="T303"/>
  <c r="R304"/>
  <c r="R303"/>
  <c r="P304"/>
  <c r="P303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2" r="J37"/>
  <c r="J36"/>
  <c i="1" r="AY95"/>
  <c i="2" r="J35"/>
  <c i="1" r="AX95"/>
  <c i="2"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J230"/>
  <c r="J220"/>
  <c r="J162"/>
  <c r="J154"/>
  <c r="BK147"/>
  <c r="BK138"/>
  <c r="BK131"/>
  <c r="J243"/>
  <c r="J240"/>
  <c r="J236"/>
  <c r="J232"/>
  <c r="J226"/>
  <c r="J224"/>
  <c r="J217"/>
  <c r="J211"/>
  <c r="BK208"/>
  <c r="J208"/>
  <c i="3" r="BK244"/>
  <c r="J235"/>
  <c r="BK211"/>
  <c r="J164"/>
  <c r="BK143"/>
  <c r="BK279"/>
  <c r="BK239"/>
  <c r="J232"/>
  <c r="BK222"/>
  <c r="J211"/>
  <c r="BK199"/>
  <c r="BK185"/>
  <c r="BK159"/>
  <c r="BK304"/>
  <c r="BK287"/>
  <c r="J276"/>
  <c r="J261"/>
  <c r="BK248"/>
  <c r="J243"/>
  <c r="BK226"/>
  <c r="BK193"/>
  <c r="J180"/>
  <c r="J159"/>
  <c r="BK147"/>
  <c r="BK301"/>
  <c r="J291"/>
  <c r="BK273"/>
  <c r="BK261"/>
  <c r="BK254"/>
  <c r="J244"/>
  <c r="J239"/>
  <c r="J207"/>
  <c r="J176"/>
  <c r="J147"/>
  <c r="BK130"/>
  <c i="4" r="BK130"/>
  <c r="BK125"/>
  <c r="J132"/>
  <c r="J126"/>
  <c r="BK124"/>
  <c i="2" r="BK230"/>
  <c r="BK217"/>
  <c r="BK158"/>
  <c r="J150"/>
  <c r="J142"/>
  <c r="J135"/>
  <c r="BK126"/>
  <c r="BK240"/>
  <c r="BK236"/>
  <c r="BK232"/>
  <c r="BK226"/>
  <c r="BK224"/>
  <c r="BK220"/>
  <c r="J214"/>
  <c r="BK211"/>
  <c r="BK205"/>
  <c r="BK202"/>
  <c r="J202"/>
  <c r="BK199"/>
  <c r="J199"/>
  <c r="BK196"/>
  <c r="J193"/>
  <c r="J190"/>
  <c r="BK186"/>
  <c r="BK182"/>
  <c r="J182"/>
  <c r="J179"/>
  <c r="J177"/>
  <c r="J176"/>
  <c r="J175"/>
  <c r="J170"/>
  <c r="J166"/>
  <c r="J158"/>
  <c r="BK150"/>
  <c r="BK142"/>
  <c r="J131"/>
  <c i="1" r="AS94"/>
  <c i="3" r="J273"/>
  <c r="BK264"/>
  <c r="BK257"/>
  <c r="BK242"/>
  <c r="BK238"/>
  <c r="J236"/>
  <c r="J219"/>
  <c r="J196"/>
  <c r="BK151"/>
  <c r="J133"/>
  <c r="J246"/>
  <c r="J242"/>
  <c r="BK235"/>
  <c r="BK219"/>
  <c r="J203"/>
  <c r="BK190"/>
  <c r="BK169"/>
  <c r="J130"/>
  <c r="J304"/>
  <c r="BK283"/>
  <c r="J270"/>
  <c r="J254"/>
  <c r="BK245"/>
  <c r="J238"/>
  <c r="BK207"/>
  <c r="J190"/>
  <c r="BK164"/>
  <c r="BK155"/>
  <c r="BK133"/>
  <c r="J297"/>
  <c r="J287"/>
  <c r="BK267"/>
  <c r="J257"/>
  <c r="J248"/>
  <c r="BK241"/>
  <c r="BK232"/>
  <c r="J226"/>
  <c r="BK180"/>
  <c r="J155"/>
  <c r="J127"/>
  <c i="4" r="J129"/>
  <c r="J123"/>
  <c r="BK123"/>
  <c i="2" r="J205"/>
  <c r="J196"/>
  <c r="BK193"/>
  <c r="BK190"/>
  <c r="J186"/>
  <c r="BK179"/>
  <c r="BK177"/>
  <c r="BK176"/>
  <c r="BK175"/>
  <c r="BK170"/>
  <c r="BK166"/>
  <c r="BK162"/>
  <c r="BK154"/>
  <c r="J147"/>
  <c r="J138"/>
  <c r="BK135"/>
  <c r="J126"/>
  <c r="BK243"/>
  <c r="BK214"/>
  <c i="3" r="J301"/>
  <c r="BK297"/>
  <c r="BK293"/>
  <c r="BK270"/>
  <c r="J267"/>
  <c r="BK260"/>
  <c r="BK246"/>
  <c r="BK240"/>
  <c r="BK237"/>
  <c r="J222"/>
  <c r="BK215"/>
  <c r="J199"/>
  <c r="BK176"/>
  <c r="BK137"/>
  <c r="BK276"/>
  <c r="J245"/>
  <c r="J237"/>
  <c r="J229"/>
  <c r="J215"/>
  <c r="J193"/>
  <c r="J173"/>
  <c r="J151"/>
  <c r="BK127"/>
  <c r="BK291"/>
  <c r="J279"/>
  <c r="J260"/>
  <c r="BK251"/>
  <c r="J241"/>
  <c r="BK236"/>
  <c r="BK196"/>
  <c r="J185"/>
  <c r="J169"/>
  <c r="J143"/>
  <c r="J293"/>
  <c r="J283"/>
  <c r="J264"/>
  <c r="J251"/>
  <c r="BK243"/>
  <c r="J240"/>
  <c r="BK229"/>
  <c r="BK203"/>
  <c r="BK173"/>
  <c r="J137"/>
  <c i="4" r="BK132"/>
  <c r="J124"/>
  <c r="J125"/>
  <c r="J130"/>
  <c r="BK129"/>
  <c r="BK126"/>
  <c i="2" l="1" r="BK125"/>
  <c r="J125"/>
  <c r="J98"/>
  <c r="R125"/>
  <c r="R146"/>
  <c r="BK174"/>
  <c r="J174"/>
  <c r="J100"/>
  <c r="R174"/>
  <c r="R178"/>
  <c r="P223"/>
  <c i="3" r="BK126"/>
  <c r="J126"/>
  <c r="J98"/>
  <c r="T126"/>
  <c r="R163"/>
  <c r="P225"/>
  <c r="T225"/>
  <c r="R247"/>
  <c r="P282"/>
  <c i="2" r="T125"/>
  <c r="T146"/>
  <c r="P174"/>
  <c r="T174"/>
  <c r="T178"/>
  <c r="R223"/>
  <c i="3" r="P126"/>
  <c r="BK163"/>
  <c r="J163"/>
  <c r="J100"/>
  <c r="T163"/>
  <c r="R225"/>
  <c r="P247"/>
  <c r="BK282"/>
  <c r="J282"/>
  <c r="J103"/>
  <c r="T282"/>
  <c i="4" r="P122"/>
  <c i="2" r="P125"/>
  <c r="BK146"/>
  <c r="J146"/>
  <c r="J99"/>
  <c r="P146"/>
  <c r="BK178"/>
  <c r="J178"/>
  <c r="J101"/>
  <c r="P178"/>
  <c r="BK223"/>
  <c r="J223"/>
  <c r="J102"/>
  <c r="T223"/>
  <c i="3" r="R126"/>
  <c r="P163"/>
  <c r="BK225"/>
  <c r="J225"/>
  <c r="J101"/>
  <c r="BK247"/>
  <c r="J247"/>
  <c r="J102"/>
  <c r="T247"/>
  <c r="R282"/>
  <c i="4" r="BK122"/>
  <c r="J122"/>
  <c r="J98"/>
  <c r="R122"/>
  <c r="T122"/>
  <c r="BK128"/>
  <c r="J128"/>
  <c r="J99"/>
  <c r="P128"/>
  <c r="R128"/>
  <c r="T128"/>
  <c i="2" r="BK242"/>
  <c r="J242"/>
  <c r="J103"/>
  <c i="3" r="BK158"/>
  <c r="J158"/>
  <c r="J99"/>
  <c r="BK303"/>
  <c r="J303"/>
  <c r="J104"/>
  <c i="4" r="BK131"/>
  <c r="J131"/>
  <c r="J100"/>
  <c r="F117"/>
  <c r="J89"/>
  <c r="BE124"/>
  <c r="E110"/>
  <c r="BE125"/>
  <c r="BE129"/>
  <c r="BE130"/>
  <c r="BE132"/>
  <c r="BE123"/>
  <c r="BE126"/>
  <c i="3" r="E85"/>
  <c r="BE147"/>
  <c r="BE155"/>
  <c r="BE159"/>
  <c r="BE164"/>
  <c r="BE185"/>
  <c r="BE196"/>
  <c r="BE215"/>
  <c r="BE235"/>
  <c r="BE241"/>
  <c r="BE242"/>
  <c r="BE245"/>
  <c r="BE257"/>
  <c r="BE260"/>
  <c r="BE279"/>
  <c r="J89"/>
  <c r="F92"/>
  <c r="BE127"/>
  <c r="BE199"/>
  <c r="BE203"/>
  <c r="BE239"/>
  <c r="BE243"/>
  <c r="BE246"/>
  <c r="BE254"/>
  <c r="BE287"/>
  <c r="BE291"/>
  <c r="BE304"/>
  <c r="BE130"/>
  <c r="BE133"/>
  <c r="BE137"/>
  <c r="BE143"/>
  <c r="BE151"/>
  <c r="BE173"/>
  <c r="BE193"/>
  <c r="BE211"/>
  <c r="BE219"/>
  <c r="BE222"/>
  <c r="BE236"/>
  <c r="BE237"/>
  <c r="BE240"/>
  <c r="BE248"/>
  <c r="BE251"/>
  <c r="BE261"/>
  <c r="BE264"/>
  <c r="BE267"/>
  <c r="BE293"/>
  <c r="BE297"/>
  <c r="BE301"/>
  <c r="BE169"/>
  <c r="BE176"/>
  <c r="BE180"/>
  <c r="BE190"/>
  <c r="BE207"/>
  <c r="BE226"/>
  <c r="BE229"/>
  <c r="BE232"/>
  <c r="BE238"/>
  <c r="BE244"/>
  <c r="BE270"/>
  <c r="BE273"/>
  <c r="BE276"/>
  <c r="BE283"/>
  <c i="2" r="E85"/>
  <c r="J89"/>
  <c r="BE131"/>
  <c r="BE138"/>
  <c r="BE142"/>
  <c r="BE154"/>
  <c r="BE166"/>
  <c r="BE170"/>
  <c r="BE175"/>
  <c r="BE176"/>
  <c r="BE177"/>
  <c r="BE179"/>
  <c r="BE182"/>
  <c r="BE186"/>
  <c r="BE190"/>
  <c r="BE193"/>
  <c r="BE196"/>
  <c r="BE199"/>
  <c r="BE202"/>
  <c r="BE205"/>
  <c r="BE208"/>
  <c r="BE211"/>
  <c r="BE214"/>
  <c r="BE217"/>
  <c r="BE220"/>
  <c r="BE224"/>
  <c r="BE230"/>
  <c r="BE232"/>
  <c r="BE236"/>
  <c r="BE240"/>
  <c r="F92"/>
  <c r="BE126"/>
  <c r="BE135"/>
  <c r="BE147"/>
  <c r="BE150"/>
  <c r="BE158"/>
  <c r="BE162"/>
  <c r="BE226"/>
  <c r="BE243"/>
  <c r="F36"/>
  <c i="1" r="BC95"/>
  <c i="2" r="F37"/>
  <c i="1" r="BD95"/>
  <c i="3" r="F35"/>
  <c i="1" r="BB96"/>
  <c i="2" r="J34"/>
  <c i="1" r="AW95"/>
  <c i="3" r="J34"/>
  <c i="1" r="AW96"/>
  <c i="4" r="F35"/>
  <c i="1" r="BB97"/>
  <c i="4" r="F34"/>
  <c i="1" r="BA97"/>
  <c i="4" r="F36"/>
  <c i="1" r="BC97"/>
  <c i="2" r="F34"/>
  <c i="1" r="BA95"/>
  <c i="3" r="F36"/>
  <c i="1" r="BC96"/>
  <c i="4" r="J34"/>
  <c i="1" r="AW97"/>
  <c i="4" r="F37"/>
  <c i="1" r="BD97"/>
  <c i="2" r="F35"/>
  <c i="1" r="BB95"/>
  <c i="3" r="F34"/>
  <c i="1" r="BA96"/>
  <c i="3" r="F37"/>
  <c i="1" r="BD96"/>
  <c i="4" l="1" r="R121"/>
  <c r="R120"/>
  <c r="P121"/>
  <c r="P120"/>
  <c i="1" r="AU97"/>
  <c i="4" r="T121"/>
  <c r="T120"/>
  <c i="3" r="T125"/>
  <c r="T124"/>
  <c i="2" r="R124"/>
  <c r="R123"/>
  <c i="3" r="R125"/>
  <c r="R124"/>
  <c i="2" r="P124"/>
  <c r="P123"/>
  <c i="1" r="AU95"/>
  <c i="3" r="P125"/>
  <c r="P124"/>
  <c i="1" r="AU96"/>
  <c i="2" r="T124"/>
  <c r="T123"/>
  <c r="BK124"/>
  <c r="J124"/>
  <c r="J97"/>
  <c i="3" r="BK125"/>
  <c r="J125"/>
  <c r="J97"/>
  <c i="4" r="BK121"/>
  <c r="J121"/>
  <c r="J97"/>
  <c i="2" r="F33"/>
  <c i="1" r="AZ95"/>
  <c i="4" r="J33"/>
  <c i="1" r="AV97"/>
  <c r="AT97"/>
  <c i="4" r="F33"/>
  <c i="1" r="AZ97"/>
  <c r="BA94"/>
  <c r="AW94"/>
  <c r="AK30"/>
  <c r="BB94"/>
  <c r="W31"/>
  <c i="2" r="J33"/>
  <c i="1" r="AV95"/>
  <c r="AT95"/>
  <c i="3" r="J33"/>
  <c i="1" r="AV96"/>
  <c r="AT96"/>
  <c r="BD94"/>
  <c r="W33"/>
  <c r="BC94"/>
  <c r="W32"/>
  <c i="3" r="F33"/>
  <c i="1" r="AZ96"/>
  <c i="2" l="1" r="BK123"/>
  <c r="J123"/>
  <c r="J96"/>
  <c i="4" r="BK120"/>
  <c r="J120"/>
  <c r="J96"/>
  <c i="3" r="BK124"/>
  <c r="J124"/>
  <c i="1" r="AU94"/>
  <c i="3" r="J30"/>
  <c i="1" r="AG96"/>
  <c r="AY94"/>
  <c r="AX94"/>
  <c r="AZ94"/>
  <c r="W29"/>
  <c r="W30"/>
  <c i="3" l="1" r="J39"/>
  <c r="J96"/>
  <c i="1" r="AN96"/>
  <c i="4" r="J30"/>
  <c i="1" r="AG97"/>
  <c i="2" r="J30"/>
  <c i="1" r="AG95"/>
  <c r="AN95"/>
  <c r="AV94"/>
  <c r="AK29"/>
  <c i="4" l="1" r="J39"/>
  <c i="2" r="J39"/>
  <c i="1"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<sst xmlns="http://schemas.openxmlformats.org/spreadsheetml/2006/main">
  <si>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</si>
  <si>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</si>
  <si>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</si>
  <si>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</si>
  <si>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</si>
  <si>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{5fa80b71-1ab5-4c1e-93b1-017adbb880b4}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</si>
  <si>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</si>
  <si>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</si>
  <si>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</si>
  <si>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</si>
  <si>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</si>
  <si>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</si>
  <si>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</si>
  <si>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</si>
  <si>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</si>
  <si>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</si>
  <si>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</si>
  <si>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SILNICE III/17717 PŘEŠÍN - ŽELEZNÝ ÚJEZD - OPRAVA</t>
  </si>
  <si>
    <t>KSO:</t>
  </si>
  <si>
    <t>CC-CZ:</t>
  </si>
  <si>
    <t>Místo:</t>
  </si>
  <si>
    <t xml:space="preserve"> </t>
  </si>
  <si>
    <t>Datum:</t>
  </si>
  <si>
    <t>21. 11. 2023</t>
  </si>
  <si>
    <t>Zadavatel:</t>
  </si>
  <si>
    <t>IČ:</t>
  </si>
  <si>
    <t>SÚS PK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</si>
  <si>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</si>
  <si>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</si>
  <si>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</si>
  <si>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</si>
  <si>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</si>
  <si>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</si>
  <si>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</si>
  <si>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Žižkovský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</si>
  <si>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</si>
  <si>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</si>
  <si>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</si>
  <si>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</si>
  <si>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</si>
  <si>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</si>
  <si>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</si>
  <si>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</si>
  <si>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</si>
  <si>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</si>
  <si>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</si>
  <si>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</si>
  <si>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</si>
  <si>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</si>
  <si>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</si>
  <si>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</si>
  <si>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</si>
  <si>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</si>
  <si>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</si>
  <si>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</si>
  <si>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</si>
  <si>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</si>
  <si>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</si>
  <si>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</si>
  <si>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</si>
  <si>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</si>
  <si>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</si>
  <si>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</si>
  <si>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</si>
  <si>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</si>
  <si>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</si>
  <si>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</si>
  <si>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</si>
  <si>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</si>
  <si>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</si>
  <si>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</si>
  <si>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</si>
  <si>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</si>
  <si>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</si>
  <si>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</si>
  <si>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</si>
  <si>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</si>
  <si>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</si>
  <si>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</si>
  <si>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</si>
  <si>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</si>
  <si>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110</t>
  </si>
  <si>
    <t>KOMUNIKACE SIL. III/17717 INTRAVILÁN</t>
  </si>
  <si>
    <t>STA</t>
  </si>
  <si>
    <t>1</t>
  </si>
  <si>
    <t>{107c297f-1ef7-47a4-8d24-116dea8c009c}</t>
  </si>
  <si>
    <t>2</t>
  </si>
  <si>
    <t>SO 120</t>
  </si>
  <si>
    <t>KOMUNIKACE SIL. III/17717 EXTRAVILÁN</t>
  </si>
  <si>
    <t>{dceb8751-3138-460c-bff8-0370b31aaf56}</t>
  </si>
  <si>
    <t>SO VRN</t>
  </si>
  <si>
    <t>VRN</t>
  </si>
  <si>
    <t>{3123bd1e-f4c7-4ea3-b5dd-457f10c8432f}</t>
  </si>
  <si>
    <t>KRYCÍ LIST SOUPISU PRACÍ</t>
  </si>
  <si>
    <t>Objekt:</t>
  </si>
  <si>
    <t>SO 110 - KOMUNIKACE SIL. III/17717 INTRAVILÁN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</si>
  <si>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</si>
  <si>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</si>
  <si>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</si>
  <si>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</si>
  <si>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</si>
  <si>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</si>
  <si>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</si>
  <si>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</si>
  <si>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</si>
  <si>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</si>
  <si>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</si>
  <si>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</si>
  <si>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</si>
  <si>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</si>
  <si>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</si>
  <si>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</si>
  <si>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</si>
  <si>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</si>
  <si>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</si>
  <si>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</si>
  <si>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</si>
  <si>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</si>
  <si>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</si>
  <si>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</si>
  <si>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</si>
  <si>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</si>
  <si>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</si>
  <si>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</si>
  <si>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</si>
  <si>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</si>
  <si>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</si>
  <si>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</si>
  <si>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m2</t>
  </si>
  <si>
    <t>CS ÚRS 2025 01</t>
  </si>
  <si>
    <t>4</t>
  </si>
  <si>
    <t>1995717969</t>
  </si>
  <si>
    <t>P</t>
  </si>
  <si>
    <t>Poznámka k položce:_x000d_
frézování asfalt T3</t>
  </si>
  <si>
    <t>VV</t>
  </si>
  <si>
    <t>"komunikace" 960</t>
  </si>
  <si>
    <t>"sjezdy" 10*10</t>
  </si>
  <si>
    <t>Součet</t>
  </si>
  <si>
    <t>113154123R</t>
  </si>
  <si>
    <t>Frézování živičného krytu tl 60 mm pruh š přes 0,5 do 1 m pl do 500 m2 s překážkami v trase</t>
  </si>
  <si>
    <t>-961158937</t>
  </si>
  <si>
    <t>Poznámka k položce:_x000d_
sanace rozpadlých míst předpoklad 30%</t>
  </si>
  <si>
    <t>"komunikace" 960*0,3</t>
  </si>
  <si>
    <t>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</si>
  <si>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</si>
  <si>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</si>
  <si>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</si>
  <si>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1646621066</t>
  </si>
  <si>
    <t>55</t>
  </si>
  <si>
    <t>132151101</t>
  </si>
  <si>
    <t>Hloubení nezapažených rýh šířky do 800 mm strojně s urovnáním dna do předepsaného profilu a spádu v hornině třídy těžitelnosti I skupiny 1 a 2 do 20 m3</t>
  </si>
  <si>
    <t>m3</t>
  </si>
  <si>
    <t>-548643904</t>
  </si>
  <si>
    <t>Poznámka k položce:_x000d_
hloubení lože pod obruby</t>
  </si>
  <si>
    <t>"hloubení lože pod obruby" 55*0,2*0,4</t>
  </si>
  <si>
    <t>5</t>
  </si>
  <si>
    <t>162701105R</t>
  </si>
  <si>
    <t xml:space="preserve">Vodorovné přemístění výkopku nebo sypaniny po suchu  na obvyklém dopravním prostředku, bez naložení výkopku, avšak se složením bez rozhrnutí z horniny tř. 1 až 4 na skládku</t>
  </si>
  <si>
    <t>-312113289</t>
  </si>
  <si>
    <t>Poznámka k položce:_x000d_
zemina z hloubení rýh - odvoz na skládku - zajišťuje zhotovitel</t>
  </si>
  <si>
    <t>Komunikace pozemní</t>
  </si>
  <si>
    <t>6</t>
  </si>
  <si>
    <t>569941131</t>
  </si>
  <si>
    <t>Zpevnění krajnic nebo komunikací pro pěší s rozprostřením a zhutněním, po zhutnění asfaltovým recyklátem tl. 110 mm</t>
  </si>
  <si>
    <t>-39980961</t>
  </si>
  <si>
    <t>(362-55-50)*0,5</t>
  </si>
  <si>
    <t>7</t>
  </si>
  <si>
    <t>564861011</t>
  </si>
  <si>
    <t>Podklad ze štěrkodrti ŠD s rozprostřením a zhutněním plochy jednotlivě do 100 m2, po zhutnění tl. 200 mm</t>
  </si>
  <si>
    <t>-1056070832</t>
  </si>
  <si>
    <t>Poznámka k položce:_x000d_
lože pod obruby</t>
  </si>
  <si>
    <t>"lože pod obruby" 55*0,4</t>
  </si>
  <si>
    <t>8</t>
  </si>
  <si>
    <t>577155112</t>
  </si>
  <si>
    <t>Asfaltový beton vrstva ložní ACL 16 (ABH) s rozprostřením a zhutněním z nemodifikovaného asfaltu v pruhu šířky do 3 m, po zhutnění tl. 60 mm</t>
  </si>
  <si>
    <t>-1797937016</t>
  </si>
  <si>
    <t>9</t>
  </si>
  <si>
    <t>573231107</t>
  </si>
  <si>
    <t>Postřik spojovací PS bez posypu kamenivem ze silniční emulze, v množství 0,40 kg/m2</t>
  </si>
  <si>
    <t>281189786</t>
  </si>
  <si>
    <t>"komunikace" 960*1,05</t>
  </si>
  <si>
    <t>"sjezdy" 10*10*1,05</t>
  </si>
  <si>
    <t>10</t>
  </si>
  <si>
    <t>577155122</t>
  </si>
  <si>
    <t>Asfaltový beton vrstva ložní ACL 16 (ABH) s rozprostřením a zhutněním z nemodifikovaného asfaltu v pruhu šířky přes 3 m, po zhutnění tl. 60 mm</t>
  </si>
  <si>
    <t>-630344951</t>
  </si>
  <si>
    <t>11</t>
  </si>
  <si>
    <t>573231106</t>
  </si>
  <si>
    <t>Postřik spojovací PS bez posypu kamenivem ze silniční emulze, v množství 0,30 kg/m2</t>
  </si>
  <si>
    <t>-740705337</t>
  </si>
  <si>
    <t>577144121</t>
  </si>
  <si>
    <t>Asfaltový beton vrstva obrusná ACO 11 (ABS) s rozprostřením a se zhutněním z nemodifikovaného asfaltu v pruhu šířky přes 3 m tř. I, po zhutnění tl. 50 mm</t>
  </si>
  <si>
    <t>-55535289</t>
  </si>
  <si>
    <t>Trubní vedení</t>
  </si>
  <si>
    <t>13</t>
  </si>
  <si>
    <t>899231111R</t>
  </si>
  <si>
    <t>Výšková úprava uličního vstupu nebo vpusti do 200 mm zvýšením mříže</t>
  </si>
  <si>
    <t>kus</t>
  </si>
  <si>
    <t>221624160</t>
  </si>
  <si>
    <t>14</t>
  </si>
  <si>
    <t>899331111R</t>
  </si>
  <si>
    <t>Výšková úprava uličního vstupu nebo vpusti do 200 mm zvýšením poklopu</t>
  </si>
  <si>
    <t>-2087638963</t>
  </si>
  <si>
    <t>15</t>
  </si>
  <si>
    <t>899431111R</t>
  </si>
  <si>
    <t>Výšková úprava uličního vstupu nebo vpusti do 200 mm zvýšením krycího hrnce, šoupěte nebo hydrantu bez úpravy armatur</t>
  </si>
  <si>
    <t>-966026507</t>
  </si>
  <si>
    <t>Ostatní konstrukce a práce, bourání</t>
  </si>
  <si>
    <t>16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</si>
  <si>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</si>
  <si>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</si>
  <si>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691992749</t>
  </si>
  <si>
    <t>17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</si>
  <si>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</si>
  <si>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</si>
  <si>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2090426494</t>
  </si>
  <si>
    <t>Poznámka k položce:_x000d_
odstranění stávajících svodidel</t>
  </si>
  <si>
    <t>18</t>
  </si>
  <si>
    <t>911331111</t>
  </si>
  <si>
    <t>Silniční svodidlo s osazením sloupků zaberaněním ocelové úroveň zádržnosti N2 vzdálenosti sloupků do 2 m jednostranné včetně náběhů</t>
  </si>
  <si>
    <t>765385160</t>
  </si>
  <si>
    <t>Poznámka k položce:_x000d_
v délce 200 m budou použity prodloužené sloupky viz PD</t>
  </si>
  <si>
    <t>19</t>
  </si>
  <si>
    <t>915111111</t>
  </si>
  <si>
    <t>Vodorovné dopravní značení stříkané barvou dělící čára šířky 125 mm souvislá bílá základní</t>
  </si>
  <si>
    <t>1768048633</t>
  </si>
  <si>
    <t>163+31+41+9+11+84</t>
  </si>
  <si>
    <t>20</t>
  </si>
  <si>
    <t>915111121</t>
  </si>
  <si>
    <t>Vodorovné dopravní značení stříkané barvou dělící čára šířky 125 mm přerušovaná bílá základní</t>
  </si>
  <si>
    <t>-877959655</t>
  </si>
  <si>
    <t>915121121</t>
  </si>
  <si>
    <t>Vodorovné dopravní značení stříkané barvou vodící čára bílá šířky 250 mm přerušovaná základní</t>
  </si>
  <si>
    <t>1821470361</t>
  </si>
  <si>
    <t>22</t>
  </si>
  <si>
    <t>915211112</t>
  </si>
  <si>
    <t>Vodorovné dopravní značení stříkaným plastem dělící čára šířky 125 mm souvislá bílá retroreflexní</t>
  </si>
  <si>
    <t>-437082738</t>
  </si>
  <si>
    <t>23</t>
  </si>
  <si>
    <t>915211122</t>
  </si>
  <si>
    <t>Vodorovné dopravní značení stříkaným plastem dělící čára šířky 125 mm přerušovaná bílá retroreflexní</t>
  </si>
  <si>
    <t>-1097668736</t>
  </si>
  <si>
    <t>24</t>
  </si>
  <si>
    <t>915221122</t>
  </si>
  <si>
    <t>Vodorovné dopravní značení stříkaným plastem vodící čára bílá šířky 250 mm přerušovaná retroreflexní</t>
  </si>
  <si>
    <t>323100329</t>
  </si>
  <si>
    <t>25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</si>
  <si>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</si>
  <si>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</si>
  <si>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-1458564117</t>
  </si>
  <si>
    <t>26</t>
  </si>
  <si>
    <t>M</t>
  </si>
  <si>
    <t>59217031</t>
  </si>
  <si>
    <t>obrubník betonový silniční 1000x150x250mm</t>
  </si>
  <si>
    <t>-535918056</t>
  </si>
  <si>
    <t>27</t>
  </si>
  <si>
    <t>919732211R</t>
  </si>
  <si>
    <t>Oprava trhlin vč. prořezu a zalití v souladu s TP 115</t>
  </si>
  <si>
    <t>651631298</t>
  </si>
  <si>
    <t>175*2</t>
  </si>
  <si>
    <t>28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</si>
  <si>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</si>
  <si>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</si>
  <si>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-766967187</t>
  </si>
  <si>
    <t>29</t>
  </si>
  <si>
    <t>919735112</t>
  </si>
  <si>
    <t>Řezání stávajícího živičného krytu nebo podkladu hloubky přes 50 do 100 mm</t>
  </si>
  <si>
    <t>-764145062</t>
  </si>
  <si>
    <t>997</t>
  </si>
  <si>
    <t>Přesun sutě</t>
  </si>
  <si>
    <t>30</t>
  </si>
  <si>
    <t>997211511R.1</t>
  </si>
  <si>
    <t>Vodorovná doprava suti nebo vybouraných hmot suti se složením a hrubým urovnáním na skládku</t>
  </si>
  <si>
    <t>t</t>
  </si>
  <si>
    <t>2049566568</t>
  </si>
  <si>
    <t>Poznámka k položce:_x000d_
materiál z čištění krajnic - odvoz na skládku (zajišťuje zhotovitel)</t>
  </si>
  <si>
    <t>31</t>
  </si>
  <si>
    <t>997221551R.1</t>
  </si>
  <si>
    <t>Vodorovná doprava suti bez naložení, ale se složením a s hrubým urovnáním ze sypkých materiálů, odvoz na recyklační skládku (asfalt T3)</t>
  </si>
  <si>
    <t>-2131064381</t>
  </si>
  <si>
    <t>Poznámka k položce:_x000d_
asfalt T3 odvoz na skládku - zajišťuje zhotovitel</t>
  </si>
  <si>
    <t>243,8+33,12</t>
  </si>
  <si>
    <t>32</t>
  </si>
  <si>
    <t>997002511R</t>
  </si>
  <si>
    <t>Vodorovné přemístění suti a vybouraných hmot bez naložení ale se složením a urovnáním na skládku (betony)</t>
  </si>
  <si>
    <t>1491632995</t>
  </si>
  <si>
    <t xml:space="preserve">Poznámka k položce:_x000d_
beton vytrhané obruby - odvoz na skládku - zajišťuje zhotovitel </t>
  </si>
  <si>
    <t>33</t>
  </si>
  <si>
    <t>997221873R</t>
  </si>
  <si>
    <t>Poplatek za uložení stavebního odpadu na recyklační skládce (skládkovné) zeminy zatříděného do Katalogu odpadů pod kódem 17 05 04</t>
  </si>
  <si>
    <t>-1569688241</t>
  </si>
  <si>
    <t>Poznámka k položce:_x000d_
materiál z hloubení a z čištění krajnic - poplatek za skládku (zajišťuje zhotovitel)</t>
  </si>
  <si>
    <t>4,4*1,8+16,191</t>
  </si>
  <si>
    <t>34</t>
  </si>
  <si>
    <t>997221875R</t>
  </si>
  <si>
    <t>Poplatek za uložení stavebního odpadu na recyklační skládce (skládkovné) asfat T3</t>
  </si>
  <si>
    <t>-1546264091</t>
  </si>
  <si>
    <t>Poznámka k položce:_x000d_
asfalt T3 poplatek za skládku - zajišťuje zhotovitel</t>
  </si>
  <si>
    <t>35</t>
  </si>
  <si>
    <t>997221861R</t>
  </si>
  <si>
    <t>Poplatek za uložení stavebního odpadu na recyklační skládce (skládkovné) z prostého betonu zatříděného do Katalogu odpadů pod kódem 17 01 01</t>
  </si>
  <si>
    <t>-462923548</t>
  </si>
  <si>
    <t xml:space="preserve">Poznámka k položce:_x000d_
beton vytrhané obruby - poplatek za skládku - zajišťuje zhotovitel </t>
  </si>
  <si>
    <t>998</t>
  </si>
  <si>
    <t>Přesun hmot</t>
  </si>
  <si>
    <t>36</t>
  </si>
  <si>
    <t>998225111</t>
  </si>
  <si>
    <t xml:space="preserve">Přesun hmot pro komunikace s krytem z kameniva, monolitickým betonovým nebo živičným  dopravní vzdálenost do 200 m jakékoliv délky objektu</t>
  </si>
  <si>
    <t>1819371217</t>
  </si>
  <si>
    <t>hloub</t>
  </si>
  <si>
    <t>560,95</t>
  </si>
  <si>
    <t>lože</t>
  </si>
  <si>
    <t>0,6</t>
  </si>
  <si>
    <t>obsyp</t>
  </si>
  <si>
    <t>2,4</t>
  </si>
  <si>
    <t>odkop</t>
  </si>
  <si>
    <t>zásyp</t>
  </si>
  <si>
    <t>SO 120 - KOMUNIKACE SIL. III/17717 EXTRAVILÁN</t>
  </si>
  <si>
    <t xml:space="preserve">    4 - Vodorovné konstrukce</t>
  </si>
  <si>
    <t>113154553</t>
  </si>
  <si>
    <t>Frézování živičného podkladu nebo krytu s naložením hmot na dopravní prostředek plochy přes 2 000 do 10 000 m2 tloušťky vrstvy 50 mm</t>
  </si>
  <si>
    <t>-2133903428</t>
  </si>
  <si>
    <t>"komunikace" 9020</t>
  </si>
  <si>
    <t>113201112R</t>
  </si>
  <si>
    <t>Vytrhání stávajících betonových žlabovnic</t>
  </si>
  <si>
    <t>-196502381</t>
  </si>
  <si>
    <t>122151102</t>
  </si>
  <si>
    <t>Odkopávky a prokopávky nezapažené strojně v hornině třídy těžitelnosti I skupiny 1 a 2 přes 20 do 50 m3</t>
  </si>
  <si>
    <t>449396114</t>
  </si>
  <si>
    <t>Poznámka k položce:_x000d_
sjezdy</t>
  </si>
  <si>
    <t>"sjezdy" (11*10+45)*0,2</t>
  </si>
  <si>
    <t>132151104</t>
  </si>
  <si>
    <t>Hloubení nezapažených rýh šířky do 800 mm strojně s urovnáním dna do předepsaného profilu a spádu v hornině třídy těžitelnosti I skupiny 1 a 2 přes 100 m3</t>
  </si>
  <si>
    <t>-463097668</t>
  </si>
  <si>
    <t>Poznámka k položce:_x000d_
sanace krajnic předpoklad 60% délky, rigol a přípojka UV</t>
  </si>
  <si>
    <t>"rigol" 25*0,4</t>
  </si>
  <si>
    <t>"přípojka UV" 6*1*2</t>
  </si>
  <si>
    <t>"sanace krajnic" 0,5*0,5*(1796+1797)*0,6</t>
  </si>
  <si>
    <t>944481330</t>
  </si>
  <si>
    <t>Poznámka k položce:_x000d_
zemina z odkopů a hloubení - odvoz na skládku - zajišťuje zhotovitel</t>
  </si>
  <si>
    <t>odkop+hloub-zásyp</t>
  </si>
  <si>
    <t>174151101</t>
  </si>
  <si>
    <t>Zásyp sypaninou z jakékoliv horniny strojně s uložením výkopku ve vrstvách se zhutněním jam, šachet, rýh nebo kolem objektů v těchto vykopávkách</t>
  </si>
  <si>
    <t>-1814932119</t>
  </si>
  <si>
    <t>Poznámka k položce:_x000d_
přípojka UV</t>
  </si>
  <si>
    <t>6*1*2-lože-obsyp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</si>
  <si>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</si>
  <si>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</si>
  <si>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-984197848</t>
  </si>
  <si>
    <t>6*1*0,4</t>
  </si>
  <si>
    <t>58331351</t>
  </si>
  <si>
    <t>kamenivo těžené drobné frakce 0/4</t>
  </si>
  <si>
    <t>-1381981240</t>
  </si>
  <si>
    <t>2,4*2 'Přepočtené koeficientem množství</t>
  </si>
  <si>
    <t>Vodorovné konstrukce</t>
  </si>
  <si>
    <t>451573111</t>
  </si>
  <si>
    <t>Lože pod potrubí, stoky a drobné objekty v otevřeném výkopu z písku a štěrkopísku do 63 mm</t>
  </si>
  <si>
    <t>1628730849</t>
  </si>
  <si>
    <t>6*1*0,1</t>
  </si>
  <si>
    <t>-885701203</t>
  </si>
  <si>
    <t>"lože pod rigol" 25</t>
  </si>
  <si>
    <t>"sjezdy" 11*10+45</t>
  </si>
  <si>
    <t>564911411</t>
  </si>
  <si>
    <t>Podklad nebo podsyp z asfaltového recyklátu s rozprostřením a zhutněním plochy přes 100 m2, po zhutnění tl. 50 mm</t>
  </si>
  <si>
    <t>-1703424616</t>
  </si>
  <si>
    <t>Poznámka k položce:_x000d_
předpoklad doplnění jemnozrnného materiálu fr. 0/22</t>
  </si>
  <si>
    <t>"komunikace" 9020+(1795*0,5*2)</t>
  </si>
  <si>
    <t>567521131</t>
  </si>
  <si>
    <t>Recyklace podkladní vrstvy za studena na místě rozpojení a reprofilace podkladu s hutněním plochy přes 3 000 do 6 000 m2, tloušťky přes 150 do 200 mm</t>
  </si>
  <si>
    <t>1076851063</t>
  </si>
  <si>
    <t>567522134</t>
  </si>
  <si>
    <t>Recyklace podkladní vrstvy za studena na místě promísení rozpojené směsi s kamenivem a pojivem (materiál ve specifikaci) s rozhrnutím, zhutněním a vlhčením plochy přes 3 000 do 6 000 m2, tloušťky po zhutnění přes 180 do 200 mm</t>
  </si>
  <si>
    <t>808984553</t>
  </si>
  <si>
    <t>Poznámka k položce:_x000d_
RS 0/63 CA; tl. 200mm</t>
  </si>
  <si>
    <t>58522110</t>
  </si>
  <si>
    <t>cement portlandský směsný CEM II 42,5MPa</t>
  </si>
  <si>
    <t>-751173484</t>
  </si>
  <si>
    <t>Poznámka k položce:_x000d_
5% objemové hmotnosti</t>
  </si>
  <si>
    <t>kubatura komunikace (9020+(1795*0,5*2))*0,2=2163 m3</t>
  </si>
  <si>
    <t>2163*2,3*0,05</t>
  </si>
  <si>
    <t>11162540</t>
  </si>
  <si>
    <t>emulze asfaltová obalovací pro použití za studena</t>
  </si>
  <si>
    <t>-114940700</t>
  </si>
  <si>
    <t>Poznámka k položce:_x000d_
4% objemové hmotnosti</t>
  </si>
  <si>
    <t>2163*2,3*0,04</t>
  </si>
  <si>
    <t>573111111</t>
  </si>
  <si>
    <t>Postřik infiltrační PI z asfaltu silničního s posypem kamenivem, v množství 0,60 kg/m2</t>
  </si>
  <si>
    <t>-1700060893</t>
  </si>
  <si>
    <t>"komunikace" 9020*1,05</t>
  </si>
  <si>
    <t>-2065523706</t>
  </si>
  <si>
    <t>"sjezdy" 11*10+45*1,05</t>
  </si>
  <si>
    <t>577176121</t>
  </si>
  <si>
    <t>Asfaltový beton vrstva ložní ACL 22 (ABVH) s rozprostřením a zhutněním z nemodifikovaného asfaltu v pruhu šířky přes 3 m, po zhutnění tl. 80 mm</t>
  </si>
  <si>
    <t>194092133</t>
  </si>
  <si>
    <t>-1656441220</t>
  </si>
  <si>
    <t>1311198052</t>
  </si>
  <si>
    <t>564871016R</t>
  </si>
  <si>
    <t>Podklad ze štěrkodrtě ŠD plochy tl 300 mm - doplnění násypového materiálu</t>
  </si>
  <si>
    <t>-2005628299</t>
  </si>
  <si>
    <t>Poznámka k položce:_x000d_
doplnění násypového materiálu předpoklad 50% délky</t>
  </si>
  <si>
    <t>(1796+1797)*0,3*0,5</t>
  </si>
  <si>
    <t>564681011R</t>
  </si>
  <si>
    <t>Podklad z kameniva hrubého drceného vel. 63-125 mm plochy tl 300 mm</t>
  </si>
  <si>
    <t>480804543</t>
  </si>
  <si>
    <t>Poznámka k položce:_x000d_
sanace krajnic 60% délky</t>
  </si>
  <si>
    <t>"sanace krajnic" 0,5*(1796+1797)*0,6</t>
  </si>
  <si>
    <t>564861011R</t>
  </si>
  <si>
    <t>Podklad ze štěrkodrtě ŠD plochy tl 200 mm</t>
  </si>
  <si>
    <t>-1932440333</t>
  </si>
  <si>
    <t>-1719426384</t>
  </si>
  <si>
    <t>(1796+1797)*0,5</t>
  </si>
  <si>
    <t>597661112</t>
  </si>
  <si>
    <t>Rigol dlážděný do lože z betonu prostého tl. 100 mm, s vyplněním a zatřením spár cementovou maltou z dlažebních kostek velkých</t>
  </si>
  <si>
    <t>991020959</t>
  </si>
  <si>
    <t>871365221R</t>
  </si>
  <si>
    <t>Kanalizační potrubí z tvrdého PVC v otevřeném výkopu ve sklonu do 20 %, hladkého plnostěnného jednovrstvého, tuhost třídy SN 8 DN 250</t>
  </si>
  <si>
    <t>1298672101</t>
  </si>
  <si>
    <t>877360310</t>
  </si>
  <si>
    <t>Montáž tvarovek na kanalizačním plastovém potrubí z polypropylenu PP nebo tvrdého PVC hladkého plnostěnného kolen, víček nebo hrdlových uzávěrů DN 250</t>
  </si>
  <si>
    <t>-872424777</t>
  </si>
  <si>
    <t>3*1</t>
  </si>
  <si>
    <t>28611371</t>
  </si>
  <si>
    <t>koleno kanalizační PVC KG 250x45°</t>
  </si>
  <si>
    <t>-1725747048</t>
  </si>
  <si>
    <t>895941302</t>
  </si>
  <si>
    <t>Osazení vpusti uliční z betonových dílců DN 450 dno s kalištěm</t>
  </si>
  <si>
    <t>-422198173</t>
  </si>
  <si>
    <t>59223852</t>
  </si>
  <si>
    <t>dno pro uliční vpusť s kalovou prohlubní betonové 450x300x50mm</t>
  </si>
  <si>
    <t>-369735394</t>
  </si>
  <si>
    <t>895941313</t>
  </si>
  <si>
    <t>Osazení vpusti uliční z betonových dílců DN 450 skruž horní 295 mm</t>
  </si>
  <si>
    <t>896713958</t>
  </si>
  <si>
    <t>59224485</t>
  </si>
  <si>
    <t>vpusť uliční DN 450 skruž horní betonová 450/295x50mm</t>
  </si>
  <si>
    <t>-678592358</t>
  </si>
  <si>
    <t>895941332</t>
  </si>
  <si>
    <t>Osazení vpusti uliční z betonových dílců DN 450 skruž průběžná se zápachovou uzávěrkou</t>
  </si>
  <si>
    <t>1822591682</t>
  </si>
  <si>
    <t>59224493</t>
  </si>
  <si>
    <t>vpusť uliční DN 450 skruž průběžná 450/645x50mm betonová se zápachovou uzávěrkou 150mm PVC</t>
  </si>
  <si>
    <t>-1381726749</t>
  </si>
  <si>
    <t>895941362</t>
  </si>
  <si>
    <t>Osazení vpusti uliční z betonových dílců DN 500 skruž středová 590 mm</t>
  </si>
  <si>
    <t>375662858</t>
  </si>
  <si>
    <t>59224462</t>
  </si>
  <si>
    <t>vpusť uliční DN 500 skruž průběžná vysoká betonová 500/590x65mm</t>
  </si>
  <si>
    <t>-581811936</t>
  </si>
  <si>
    <t>37</t>
  </si>
  <si>
    <t>899204112</t>
  </si>
  <si>
    <t>Osazení mříží litinových včetně rámů a košů na bahno pro třídu zatížení D400, E600</t>
  </si>
  <si>
    <t>-266985006</t>
  </si>
  <si>
    <t>38</t>
  </si>
  <si>
    <t>59223260</t>
  </si>
  <si>
    <t>mříž vtoková litinová k uliční vpusti C250/D400 500x500mm</t>
  </si>
  <si>
    <t>-1469078121</t>
  </si>
  <si>
    <t>39</t>
  </si>
  <si>
    <t>KSI.UA4</t>
  </si>
  <si>
    <t>Betonová uliční vpusť, koš kalový, A4 vysoký v.600 pro 500x500</t>
  </si>
  <si>
    <t>-477865514</t>
  </si>
  <si>
    <t>40</t>
  </si>
  <si>
    <t>KSI.BUP10A</t>
  </si>
  <si>
    <t>Betonová uliční vpusť, vyrovnávací prstenec, 10A pod mříže 500x500</t>
  </si>
  <si>
    <t>-612944947</t>
  </si>
  <si>
    <t>41</t>
  </si>
  <si>
    <t>912211111</t>
  </si>
  <si>
    <t>Montáž směrového sloupku plastového s odrazkou prostým uložením bez betonového základu silničního</t>
  </si>
  <si>
    <t>-548438951</t>
  </si>
  <si>
    <t>12*2</t>
  </si>
  <si>
    <t>42</t>
  </si>
  <si>
    <t>40445158R</t>
  </si>
  <si>
    <t>sloupek směrový silniční plastový červený</t>
  </si>
  <si>
    <t>-787969090</t>
  </si>
  <si>
    <t>43</t>
  </si>
  <si>
    <t>912221111</t>
  </si>
  <si>
    <t>Montáž směrového sloupku ocelového pružného ručním beraněním silničního</t>
  </si>
  <si>
    <t>-1621285600</t>
  </si>
  <si>
    <t>219</t>
  </si>
  <si>
    <t>44</t>
  </si>
  <si>
    <t>40445165</t>
  </si>
  <si>
    <t>sloupek směrový silniční ocelový</t>
  </si>
  <si>
    <t>-795961327</t>
  </si>
  <si>
    <t>45</t>
  </si>
  <si>
    <t>919441211R</t>
  </si>
  <si>
    <t>Oprava propustku v km 0,991 - čištění, výměna 2 čel, odláždění vtoku a výtoku včetně bouracích, zemních prací, odvozu a likvidace přebytečné zeminy a suti</t>
  </si>
  <si>
    <t>1190401817</t>
  </si>
  <si>
    <t>46</t>
  </si>
  <si>
    <t>919442311R</t>
  </si>
  <si>
    <t>Hospodářský přejezd délky 6 m ze železobetonových trub DN 400 mm, s čely ze zdiva z lomového kamene na maltu cementovou, s převýšením do 600 mm včetně bouracích a zemních prací, odvozu a likvidace přebytečné zeminy a suti a včetně dodání materiálu</t>
  </si>
  <si>
    <t>1175832767</t>
  </si>
  <si>
    <t>47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</si>
  <si>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</si>
  <si>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</si>
  <si>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699529464</t>
  </si>
  <si>
    <t>1796+1797</t>
  </si>
  <si>
    <t>48</t>
  </si>
  <si>
    <t>-1872531175</t>
  </si>
  <si>
    <t>49</t>
  </si>
  <si>
    <t>1765661040</t>
  </si>
  <si>
    <t>50</t>
  </si>
  <si>
    <t>1404080852</t>
  </si>
  <si>
    <t>51</t>
  </si>
  <si>
    <t>2135232984</t>
  </si>
  <si>
    <t>52</t>
  </si>
  <si>
    <t>-1035292367</t>
  </si>
  <si>
    <t>53</t>
  </si>
  <si>
    <t>719826806</t>
  </si>
  <si>
    <t>Poznámka k položce:_x000d_
materiál z čištění krajnic a příkopů - odvoz na skládku (zajišťuje zhotovitel)</t>
  </si>
  <si>
    <t>697,042+226,359</t>
  </si>
  <si>
    <t>54</t>
  </si>
  <si>
    <t>-1050346518</t>
  </si>
  <si>
    <t>1037,3</t>
  </si>
  <si>
    <t>-621764022</t>
  </si>
  <si>
    <t xml:space="preserve">Poznámka k položce:_x000d_
beton z betonového žlabu - odvoz na skládku - zajišťuje zhotovitel </t>
  </si>
  <si>
    <t>56</t>
  </si>
  <si>
    <t>1972915332</t>
  </si>
  <si>
    <t>Poznámka k položce:_x000d_
materiál odkop, hloubení, z čištění krajnic a příkopů - poplatek za skládku (zajišťuje zhotovitel)</t>
  </si>
  <si>
    <t>582,95*1,8+697,042+226,359</t>
  </si>
  <si>
    <t>57</t>
  </si>
  <si>
    <t>1708111958</t>
  </si>
  <si>
    <t>58</t>
  </si>
  <si>
    <t>-594654818</t>
  </si>
  <si>
    <t xml:space="preserve">Poznámka k položce:_x000d_
beton z betonového žlabu - poplatek za skládku - zajišťuje zhotovitel </t>
  </si>
  <si>
    <t>59</t>
  </si>
  <si>
    <t>726669589</t>
  </si>
  <si>
    <t>SO 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</si>
  <si>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</si>
  <si>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</si>
  <si>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</si>
  <si>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</si>
  <si>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</si>
  <si>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</si>
  <si>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</si>
  <si>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</si>
  <si>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 - vytýčení, zaměření</t>
  </si>
  <si>
    <t>kpl</t>
  </si>
  <si>
    <t>1024</t>
  </si>
  <si>
    <t>1481211001</t>
  </si>
  <si>
    <t>012203000</t>
  </si>
  <si>
    <t>Průzkumné, geodetické a projektové práce geodetické práce při provádění stavby - vytýčení stávajících inženýrských sítí</t>
  </si>
  <si>
    <t>-947275033</t>
  </si>
  <si>
    <t>012303000</t>
  </si>
  <si>
    <t>Průzkumné, geodetické a projektové práce geodetické práce po výstavbě - zaměření skutečného provedení</t>
  </si>
  <si>
    <t>-1760640818</t>
  </si>
  <si>
    <t>013254000</t>
  </si>
  <si>
    <t>Projektové práce, projektové práce dokumentace stavby (výkresová a textová) skutečného provedení stavby</t>
  </si>
  <si>
    <t>1120117658</t>
  </si>
  <si>
    <t>Poznámka k položce:_x000d_
4 paré</t>
  </si>
  <si>
    <t>VRN3</t>
  </si>
  <si>
    <t>Zařízení staveniště</t>
  </si>
  <si>
    <t>030001000</t>
  </si>
  <si>
    <t>Zařízení staveniště - zřízení , odstranění ,zabezpečení,oplocení, náklady na stav.buňky,mobil.WC, energie pro ZS, informační tabule</t>
  </si>
  <si>
    <t>-412943765</t>
  </si>
  <si>
    <t>034303000</t>
  </si>
  <si>
    <t>Dopravní značení na staveništi - DIO včetně inženýrské činnosti</t>
  </si>
  <si>
    <t>-1935364362</t>
  </si>
  <si>
    <t>VRN4</t>
  </si>
  <si>
    <t>Inženýrská činnost</t>
  </si>
  <si>
    <t>043002000</t>
  </si>
  <si>
    <t>Zkoušení materiálů dle požadavku investora</t>
  </si>
  <si>
    <t>-60971299</t>
  </si>
  <si>
    <t>SEZNAM FIGUR</t>
  </si>
  <si>
    <t>Výměra</t>
  </si>
  <si>
    <t>suť_AC</t>
  </si>
  <si>
    <t>Použití figury:</t>
  </si>
  <si>
    <t>Hloubení rýh nezapažených š do 800 mm v hornině třídy těžitelnosti I skupiny 1 a 2 objem přes 100 m3 strojně</t>
  </si>
  <si>
    <t>Lože pod potrubí otevřený výkop ze štěrkopísku</t>
  </si>
  <si>
    <t>Zásyp jam, šachet rýh nebo kolem objektů sypaninou se zhutněním</t>
  </si>
  <si>
    <t>Obsypání potrubí ručně sypaninou bez prohození, uloženou do 3 m</t>
  </si>
  <si>
    <t>Odkopávky a prokopávky nezapažené v hornině třídy těžitelnosti I skupiny 1 a 2 objem do 50 m3 strojně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</si>
</sst>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SILNICE III/17717 PŘEŠÍN - ŽELEZNÝ ÚJEZD -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21. 11. 2023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 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MACÁN 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Žižkovský Petr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110 - KOMUNIKACE SIL.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110 - KOMUNIKACE SIL. ...'!P123</f>
        <v>0</v>
      </c>
      <c r="AV95" s="128">
        <f>'SO 110 - KOMUNIKACE SIL. ...'!J33</f>
        <v>0</v>
      </c>
      <c r="AW95" s="128">
        <f>'SO 110 - KOMUNIKACE SIL. ...'!J34</f>
        <v>0</v>
      </c>
      <c r="AX95" s="128">
        <f>'SO 110 - KOMUNIKACE SIL. ...'!J35</f>
        <v>0</v>
      </c>
      <c r="AY95" s="128">
        <f>'SO 110 - KOMUNIKACE SIL. ...'!J36</f>
        <v>0</v>
      </c>
      <c r="AZ95" s="128">
        <f>'SO 110 - KOMUNIKACE SIL. ...'!F33</f>
        <v>0</v>
      </c>
      <c r="BA95" s="128">
        <f>'SO 110 - KOMUNIKACE SIL. ...'!F34</f>
        <v>0</v>
      </c>
      <c r="BB95" s="128">
        <f>'SO 110 - KOMUNIKACE SIL. ...'!F35</f>
        <v>0</v>
      </c>
      <c r="BC95" s="128">
        <f>'SO 110 - KOMUNIKACE SIL. ...'!F36</f>
        <v>0</v>
      </c>
      <c r="BD95" s="130">
        <f>'SO 110 - KOMUNIKACE SIL. 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120 - KOMUNIKACE SIL.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120 - KOMUNIKACE SIL. ...'!P124</f>
        <v>0</v>
      </c>
      <c r="AV96" s="128">
        <f>'SO 120 - KOMUNIKACE SIL. ...'!J33</f>
        <v>0</v>
      </c>
      <c r="AW96" s="128">
        <f>'SO 120 - KOMUNIKACE SIL. ...'!J34</f>
        <v>0</v>
      </c>
      <c r="AX96" s="128">
        <f>'SO 120 - KOMUNIKACE SIL. ...'!J35</f>
        <v>0</v>
      </c>
      <c r="AY96" s="128">
        <f>'SO 120 - KOMUNIKACE SIL. ...'!J36</f>
        <v>0</v>
      </c>
      <c r="AZ96" s="128">
        <f>'SO 120 - KOMUNIKACE SIL. ...'!F33</f>
        <v>0</v>
      </c>
      <c r="BA96" s="128">
        <f>'SO 120 - KOMUNIKACE SIL. ...'!F34</f>
        <v>0</v>
      </c>
      <c r="BB96" s="128">
        <f>'SO 120 - KOMUNIKACE SIL. ...'!F35</f>
        <v>0</v>
      </c>
      <c r="BC96" s="128">
        <f>'SO 120 - KOMUNIKACE SIL. ...'!F36</f>
        <v>0</v>
      </c>
      <c r="BD96" s="130">
        <f>'SO 120 - KOMUNIKACE SIL. 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24.7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VRN - VRN'!J30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'SO VRN - VRN'!P120</f>
        <v>0</v>
      </c>
      <c r="AV97" s="133">
        <f>'SO VRN - VRN'!J33</f>
        <v>0</v>
      </c>
      <c r="AW97" s="133">
        <f>'SO VRN - VRN'!J34</f>
        <v>0</v>
      </c>
      <c r="AX97" s="133">
        <f>'SO VRN - VRN'!J35</f>
        <v>0</v>
      </c>
      <c r="AY97" s="133">
        <f>'SO VRN - VRN'!J36</f>
        <v>0</v>
      </c>
      <c r="AZ97" s="133">
        <f>'SO VRN - VRN'!F33</f>
        <v>0</v>
      </c>
      <c r="BA97" s="133">
        <f>'SO VRN - VRN'!F34</f>
        <v>0</v>
      </c>
      <c r="BB97" s="133">
        <f>'SO VRN - VRN'!F35</f>
        <v>0</v>
      </c>
      <c r="BC97" s="133">
        <f>'SO VRN - VRN'!F36</f>
        <v>0</v>
      </c>
      <c r="BD97" s="135">
        <f>'SO VRN - VRN'!F37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rv04szir1QTDL0yb6DbSMJ/pX7CxBD27TorghqPPvmWWGS/HUuvfoKt5FOIJcai5SZ4CyA2Tr96VT+rQL2xGyA==" hashValue="q3DI1XJPCqZrvOa5cIwnYnJAyhPvK7q9hoPQS7ypoJtTVcBFHuopJOZljEL+5S/gTXJCS7p2ihgzPIWoOnuY+w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10 - KOMUNIKACE SIL. ...'!C2" display="/"/>
    <hyperlink ref="A96" location="'SO 120 - KOMUNIKACE SIL. ...'!C2" display="/"/>
    <hyperlink ref="A97" location="'SO 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SILNICE III/17717 PŘEŠÍN - ŽELEZNÝ ÚJEZD -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ROUND((SUM(BE123:BE243)),  2)</f>
        <v>0</v>
      </c>
      <c r="G33" s="38"/>
      <c r="H33" s="38"/>
      <c r="I33" s="155">
        <v>0.20999999999999999</v>
      </c>
      <c r="J33" s="154">
        <f>ROUND(((SUM(BE123:BE243))*I33),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ROUND((SUM(BF123:BF243)),  2)</f>
        <v>0</v>
      </c>
      <c r="G34" s="38"/>
      <c r="H34" s="38"/>
      <c r="I34" s="155">
        <v>0.12</v>
      </c>
      <c r="J34" s="154">
        <f>ROUND(((SUM(BF123:BF243))*I34),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ROUND((SUM(BG123:BG243)),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ROUND((SUM(BH123:BH243)),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ROUND((SUM(BI123:BI243)),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SILNICE III/17717 PŘEŠÍN - ŽELEZNÝ ÚJEZD -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110 - KOMUNIKACE SIL. III/17717 INTRAVILÁN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21. 11. 2023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J146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J174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J178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J223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J242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SILNICE III/17717 PŘEŠÍN - ŽELEZNÝ ÚJEZD - OPRAVA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 110 - KOMUNIKACE SIL. III/17717 INTRAVILÁN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21. 11. 2023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SÚS PK</v>
      </c>
      <c r="G119" s="40"/>
      <c r="H119" s="40"/>
      <c r="I119" s="32" t="s">
        <v>30</v>
      </c>
      <c r="J119" s="36" t="str">
        <f>E21</f>
        <v>MACÁN PROJEKCE DS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Žižkovský Petr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109</v>
      </c>
      <c r="D122" s="194" t="s">
        <v>61</v>
      </c>
      <c r="E122" s="194" t="s">
        <v>57</v>
      </c>
      <c r="F122" s="194" t="s">
        <v>58</v>
      </c>
      <c r="G122" s="194" t="s">
        <v>110</v>
      </c>
      <c r="H122" s="194" t="s">
        <v>111</v>
      </c>
      <c r="I122" s="194" t="s">
        <v>112</v>
      </c>
      <c r="J122" s="194" t="s">
        <v>98</v>
      </c>
      <c r="K122" s="195" t="s">
        <v>113</v>
      </c>
      <c r="L122" s="196"/>
      <c r="M122" s="100" t="s">
        <v>1</v>
      </c>
      <c r="N122" s="101" t="s">
        <v>40</v>
      </c>
      <c r="O122" s="101" t="s">
        <v>114</v>
      </c>
      <c r="P122" s="101" t="s">
        <v>115</v>
      </c>
      <c r="Q122" s="101" t="s">
        <v>116</v>
      </c>
      <c r="R122" s="101" t="s">
        <v>117</v>
      </c>
      <c r="S122" s="101" t="s">
        <v>118</v>
      </c>
      <c r="T122" s="102" t="s">
        <v>119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120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49.866040000000005</v>
      </c>
      <c r="S123" s="104"/>
      <c r="T123" s="200">
        <f>T124</f>
        <v>305.26799999999997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100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121</v>
      </c>
      <c r="F124" s="205" t="s">
        <v>122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P125+P146+P174+P178+P223+P242</f>
        <v>0</v>
      </c>
      <c r="Q124" s="210"/>
      <c r="R124" s="211">
        <f>R125+R146+R174+R178+R223+R242</f>
        <v>49.866040000000005</v>
      </c>
      <c r="S124" s="210"/>
      <c r="T124" s="212">
        <f>T125+T146+T174+T178+T223+T242</f>
        <v>305.26799999999997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123</v>
      </c>
      <c r="BK124" s="215">
        <f>BK125+BK146+BK174+BK178+BK223+BK242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84</v>
      </c>
      <c r="F125" s="216" t="s">
        <v>124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SUM(P126:P145)</f>
        <v>0</v>
      </c>
      <c r="Q125" s="210"/>
      <c r="R125" s="211">
        <f>SUM(R126:R145)</f>
        <v>0.184</v>
      </c>
      <c r="S125" s="210"/>
      <c r="T125" s="212">
        <f>SUM(T126:T145)</f>
        <v>288.19499999999999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84</v>
      </c>
      <c r="AY125" s="213" t="s">
        <v>123</v>
      </c>
      <c r="BK125" s="215">
        <f>SUM(BK126:BK145)</f>
        <v>0</v>
      </c>
    </row>
    <row r="126" s="2" customFormat="1" ht="55.5" customHeight="1">
      <c r="A126" s="38"/>
      <c r="B126" s="39"/>
      <c r="C126" s="218" t="s">
        <v>84</v>
      </c>
      <c r="D126" s="218" t="s">
        <v>125</v>
      </c>
      <c r="E126" s="219" t="s">
        <v>126</v>
      </c>
      <c r="F126" s="220" t="s">
        <v>127</v>
      </c>
      <c r="G126" s="221" t="s">
        <v>128</v>
      </c>
      <c r="H126" s="222">
        <v>1060</v>
      </c>
      <c r="I126" s="223"/>
      <c r="J126" s="224">
        <f>ROUND(I126*H126,2)</f>
        <v>0</v>
      </c>
      <c r="K126" s="220" t="s">
        <v>129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0.00016000000000000001</v>
      </c>
      <c r="R126" s="227">
        <f>Q126*H126</f>
        <v>0.1696</v>
      </c>
      <c r="S126" s="227">
        <v>0.23000000000000001</v>
      </c>
      <c r="T126" s="228">
        <f>S126*H126</f>
        <v>243.80000000000001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130</v>
      </c>
      <c r="AT126" s="229" t="s">
        <v>125</v>
      </c>
      <c r="AU126" s="229" t="s">
        <v>86</v>
      </c>
      <c r="AY126" s="17" t="s">
        <v>123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130</v>
      </c>
      <c r="BM126" s="229" t="s">
        <v>131</v>
      </c>
    </row>
    <row r="127" s="2" customFormat="1">
      <c r="A127" s="38"/>
      <c r="B127" s="39"/>
      <c r="C127" s="40"/>
      <c r="D127" s="231" t="s">
        <v>132</v>
      </c>
      <c r="E127" s="40"/>
      <c r="F127" s="232" t="s">
        <v>133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132</v>
      </c>
      <c r="AU127" s="17" t="s">
        <v>86</v>
      </c>
    </row>
    <row r="128" s="13" customFormat="1">
      <c r="A128" s="13"/>
      <c r="B128" s="236"/>
      <c r="C128" s="237"/>
      <c r="D128" s="231" t="s">
        <v>134</v>
      </c>
      <c r="E128" s="238" t="s">
        <v>1</v>
      </c>
      <c r="F128" s="239" t="s">
        <v>135</v>
      </c>
      <c r="G128" s="237"/>
      <c r="H128" s="240">
        <v>960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134</v>
      </c>
      <c r="AU128" s="246" t="s">
        <v>86</v>
      </c>
      <c r="AV128" s="13" t="s">
        <v>86</v>
      </c>
      <c r="AW128" s="13" t="s">
        <v>32</v>
      </c>
      <c r="AX128" s="13" t="s">
        <v>76</v>
      </c>
      <c r="AY128" s="246" t="s">
        <v>123</v>
      </c>
    </row>
    <row r="129" s="13" customFormat="1">
      <c r="A129" s="13"/>
      <c r="B129" s="236"/>
      <c r="C129" s="237"/>
      <c r="D129" s="231" t="s">
        <v>134</v>
      </c>
      <c r="E129" s="238" t="s">
        <v>1</v>
      </c>
      <c r="F129" s="239" t="s">
        <v>136</v>
      </c>
      <c r="G129" s="237"/>
      <c r="H129" s="240">
        <v>100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134</v>
      </c>
      <c r="AU129" s="246" t="s">
        <v>86</v>
      </c>
      <c r="AV129" s="13" t="s">
        <v>86</v>
      </c>
      <c r="AW129" s="13" t="s">
        <v>32</v>
      </c>
      <c r="AX129" s="13" t="s">
        <v>76</v>
      </c>
      <c r="AY129" s="246" t="s">
        <v>123</v>
      </c>
    </row>
    <row r="130" s="14" customFormat="1">
      <c r="A130" s="14"/>
      <c r="B130" s="247"/>
      <c r="C130" s="248"/>
      <c r="D130" s="231" t="s">
        <v>134</v>
      </c>
      <c r="E130" s="249" t="s">
        <v>1</v>
      </c>
      <c r="F130" s="250" t="s">
        <v>137</v>
      </c>
      <c r="G130" s="248"/>
      <c r="H130" s="251">
        <v>1060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134</v>
      </c>
      <c r="AU130" s="257" t="s">
        <v>86</v>
      </c>
      <c r="AV130" s="14" t="s">
        <v>130</v>
      </c>
      <c r="AW130" s="14" t="s">
        <v>32</v>
      </c>
      <c r="AX130" s="14" t="s">
        <v>84</v>
      </c>
      <c r="AY130" s="257" t="s">
        <v>123</v>
      </c>
    </row>
    <row r="131" s="2" customFormat="1" ht="33" customHeight="1">
      <c r="A131" s="38"/>
      <c r="B131" s="39"/>
      <c r="C131" s="218" t="s">
        <v>86</v>
      </c>
      <c r="D131" s="218" t="s">
        <v>125</v>
      </c>
      <c r="E131" s="219" t="s">
        <v>138</v>
      </c>
      <c r="F131" s="220" t="s">
        <v>139</v>
      </c>
      <c r="G131" s="221" t="s">
        <v>128</v>
      </c>
      <c r="H131" s="222">
        <v>288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5.0000000000000002E-05</v>
      </c>
      <c r="R131" s="227">
        <f>Q131*H131</f>
        <v>0.014400000000000001</v>
      </c>
      <c r="S131" s="227">
        <v>0.11500000000000001</v>
      </c>
      <c r="T131" s="228">
        <f>S131*H131</f>
        <v>33.120000000000005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130</v>
      </c>
      <c r="AT131" s="229" t="s">
        <v>125</v>
      </c>
      <c r="AU131" s="229" t="s">
        <v>86</v>
      </c>
      <c r="AY131" s="17" t="s">
        <v>123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130</v>
      </c>
      <c r="BM131" s="229" t="s">
        <v>140</v>
      </c>
    </row>
    <row r="132" s="2" customFormat="1">
      <c r="A132" s="38"/>
      <c r="B132" s="39"/>
      <c r="C132" s="40"/>
      <c r="D132" s="231" t="s">
        <v>132</v>
      </c>
      <c r="E132" s="40"/>
      <c r="F132" s="232" t="s">
        <v>141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132</v>
      </c>
      <c r="AU132" s="17" t="s">
        <v>86</v>
      </c>
    </row>
    <row r="133" s="13" customFormat="1">
      <c r="A133" s="13"/>
      <c r="B133" s="236"/>
      <c r="C133" s="237"/>
      <c r="D133" s="231" t="s">
        <v>134</v>
      </c>
      <c r="E133" s="238" t="s">
        <v>1</v>
      </c>
      <c r="F133" s="239" t="s">
        <v>142</v>
      </c>
      <c r="G133" s="237"/>
      <c r="H133" s="240">
        <v>288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134</v>
      </c>
      <c r="AU133" s="246" t="s">
        <v>86</v>
      </c>
      <c r="AV133" s="13" t="s">
        <v>86</v>
      </c>
      <c r="AW133" s="13" t="s">
        <v>32</v>
      </c>
      <c r="AX133" s="13" t="s">
        <v>76</v>
      </c>
      <c r="AY133" s="246" t="s">
        <v>123</v>
      </c>
    </row>
    <row r="134" s="14" customFormat="1">
      <c r="A134" s="14"/>
      <c r="B134" s="247"/>
      <c r="C134" s="248"/>
      <c r="D134" s="231" t="s">
        <v>134</v>
      </c>
      <c r="E134" s="249" t="s">
        <v>1</v>
      </c>
      <c r="F134" s="250" t="s">
        <v>137</v>
      </c>
      <c r="G134" s="248"/>
      <c r="H134" s="251">
        <v>288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134</v>
      </c>
      <c r="AU134" s="257" t="s">
        <v>86</v>
      </c>
      <c r="AV134" s="14" t="s">
        <v>130</v>
      </c>
      <c r="AW134" s="14" t="s">
        <v>32</v>
      </c>
      <c r="AX134" s="14" t="s">
        <v>84</v>
      </c>
      <c r="AY134" s="257" t="s">
        <v>123</v>
      </c>
    </row>
    <row r="135" s="2" customFormat="1" ht="49.05" customHeight="1">
      <c r="A135" s="38"/>
      <c r="B135" s="39"/>
      <c r="C135" s="218" t="s">
        <v>143</v>
      </c>
      <c r="D135" s="218" t="s">
        <v>125</v>
      </c>
      <c r="E135" s="219" t="s">
        <v>144</v>
      </c>
      <c r="F135" s="220" t="s">
        <v>145</v>
      </c>
      <c r="G135" s="221" t="s">
        <v>146</v>
      </c>
      <c r="H135" s="222">
        <v>55</v>
      </c>
      <c r="I135" s="223"/>
      <c r="J135" s="224">
        <f>ROUND(I135*H135,2)</f>
        <v>0</v>
      </c>
      <c r="K135" s="220" t="s">
        <v>129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0.20499999999999999</v>
      </c>
      <c r="T135" s="228">
        <f>S135*H135</f>
        <v>11.274999999999999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130</v>
      </c>
      <c r="AT135" s="229" t="s">
        <v>125</v>
      </c>
      <c r="AU135" s="229" t="s">
        <v>86</v>
      </c>
      <c r="AY135" s="17" t="s">
        <v>123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130</v>
      </c>
      <c r="BM135" s="229" t="s">
        <v>147</v>
      </c>
    </row>
    <row r="136" s="13" customFormat="1">
      <c r="A136" s="13"/>
      <c r="B136" s="236"/>
      <c r="C136" s="237"/>
      <c r="D136" s="231" t="s">
        <v>134</v>
      </c>
      <c r="E136" s="238" t="s">
        <v>1</v>
      </c>
      <c r="F136" s="239" t="s">
        <v>148</v>
      </c>
      <c r="G136" s="237"/>
      <c r="H136" s="240">
        <v>55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134</v>
      </c>
      <c r="AU136" s="246" t="s">
        <v>86</v>
      </c>
      <c r="AV136" s="13" t="s">
        <v>86</v>
      </c>
      <c r="AW136" s="13" t="s">
        <v>32</v>
      </c>
      <c r="AX136" s="13" t="s">
        <v>76</v>
      </c>
      <c r="AY136" s="246" t="s">
        <v>123</v>
      </c>
    </row>
    <row r="137" s="14" customFormat="1">
      <c r="A137" s="14"/>
      <c r="B137" s="247"/>
      <c r="C137" s="248"/>
      <c r="D137" s="231" t="s">
        <v>134</v>
      </c>
      <c r="E137" s="249" t="s">
        <v>1</v>
      </c>
      <c r="F137" s="250" t="s">
        <v>137</v>
      </c>
      <c r="G137" s="248"/>
      <c r="H137" s="251">
        <v>55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134</v>
      </c>
      <c r="AU137" s="257" t="s">
        <v>86</v>
      </c>
      <c r="AV137" s="14" t="s">
        <v>130</v>
      </c>
      <c r="AW137" s="14" t="s">
        <v>32</v>
      </c>
      <c r="AX137" s="14" t="s">
        <v>84</v>
      </c>
      <c r="AY137" s="257" t="s">
        <v>123</v>
      </c>
    </row>
    <row r="138" s="2" customFormat="1" ht="44.25" customHeight="1">
      <c r="A138" s="38"/>
      <c r="B138" s="39"/>
      <c r="C138" s="218" t="s">
        <v>130</v>
      </c>
      <c r="D138" s="218" t="s">
        <v>125</v>
      </c>
      <c r="E138" s="219" t="s">
        <v>149</v>
      </c>
      <c r="F138" s="220" t="s">
        <v>150</v>
      </c>
      <c r="G138" s="221" t="s">
        <v>151</v>
      </c>
      <c r="H138" s="222">
        <v>4.4000000000000004</v>
      </c>
      <c r="I138" s="223"/>
      <c r="J138" s="224">
        <f>ROUND(I138*H138,2)</f>
        <v>0</v>
      </c>
      <c r="K138" s="220" t="s">
        <v>129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130</v>
      </c>
      <c r="AT138" s="229" t="s">
        <v>125</v>
      </c>
      <c r="AU138" s="229" t="s">
        <v>86</v>
      </c>
      <c r="AY138" s="17" t="s">
        <v>123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130</v>
      </c>
      <c r="BM138" s="229" t="s">
        <v>152</v>
      </c>
    </row>
    <row r="139" s="2" customFormat="1">
      <c r="A139" s="38"/>
      <c r="B139" s="39"/>
      <c r="C139" s="40"/>
      <c r="D139" s="231" t="s">
        <v>132</v>
      </c>
      <c r="E139" s="40"/>
      <c r="F139" s="232" t="s">
        <v>153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132</v>
      </c>
      <c r="AU139" s="17" t="s">
        <v>86</v>
      </c>
    </row>
    <row r="140" s="13" customFormat="1">
      <c r="A140" s="13"/>
      <c r="B140" s="236"/>
      <c r="C140" s="237"/>
      <c r="D140" s="231" t="s">
        <v>134</v>
      </c>
      <c r="E140" s="238" t="s">
        <v>1</v>
      </c>
      <c r="F140" s="239" t="s">
        <v>154</v>
      </c>
      <c r="G140" s="237"/>
      <c r="H140" s="240">
        <v>4.4000000000000004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134</v>
      </c>
      <c r="AU140" s="246" t="s">
        <v>86</v>
      </c>
      <c r="AV140" s="13" t="s">
        <v>86</v>
      </c>
      <c r="AW140" s="13" t="s">
        <v>32</v>
      </c>
      <c r="AX140" s="13" t="s">
        <v>76</v>
      </c>
      <c r="AY140" s="246" t="s">
        <v>123</v>
      </c>
    </row>
    <row r="141" s="14" customFormat="1">
      <c r="A141" s="14"/>
      <c r="B141" s="247"/>
      <c r="C141" s="248"/>
      <c r="D141" s="231" t="s">
        <v>134</v>
      </c>
      <c r="E141" s="249" t="s">
        <v>1</v>
      </c>
      <c r="F141" s="250" t="s">
        <v>137</v>
      </c>
      <c r="G141" s="248"/>
      <c r="H141" s="251">
        <v>4.4000000000000004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134</v>
      </c>
      <c r="AU141" s="257" t="s">
        <v>86</v>
      </c>
      <c r="AV141" s="14" t="s">
        <v>130</v>
      </c>
      <c r="AW141" s="14" t="s">
        <v>32</v>
      </c>
      <c r="AX141" s="14" t="s">
        <v>84</v>
      </c>
      <c r="AY141" s="257" t="s">
        <v>123</v>
      </c>
    </row>
    <row r="142" s="2" customFormat="1" ht="49.05" customHeight="1">
      <c r="A142" s="38"/>
      <c r="B142" s="39"/>
      <c r="C142" s="218" t="s">
        <v>155</v>
      </c>
      <c r="D142" s="218" t="s">
        <v>125</v>
      </c>
      <c r="E142" s="219" t="s">
        <v>156</v>
      </c>
      <c r="F142" s="220" t="s">
        <v>157</v>
      </c>
      <c r="G142" s="221" t="s">
        <v>151</v>
      </c>
      <c r="H142" s="222">
        <v>4.4000000000000004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130</v>
      </c>
      <c r="AT142" s="229" t="s">
        <v>125</v>
      </c>
      <c r="AU142" s="229" t="s">
        <v>86</v>
      </c>
      <c r="AY142" s="17" t="s">
        <v>123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130</v>
      </c>
      <c r="BM142" s="229" t="s">
        <v>158</v>
      </c>
    </row>
    <row r="143" s="2" customFormat="1">
      <c r="A143" s="38"/>
      <c r="B143" s="39"/>
      <c r="C143" s="40"/>
      <c r="D143" s="231" t="s">
        <v>132</v>
      </c>
      <c r="E143" s="40"/>
      <c r="F143" s="232" t="s">
        <v>159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132</v>
      </c>
      <c r="AU143" s="17" t="s">
        <v>86</v>
      </c>
    </row>
    <row r="144" s="13" customFormat="1">
      <c r="A144" s="13"/>
      <c r="B144" s="236"/>
      <c r="C144" s="237"/>
      <c r="D144" s="231" t="s">
        <v>134</v>
      </c>
      <c r="E144" s="238" t="s">
        <v>1</v>
      </c>
      <c r="F144" s="239" t="s">
        <v>154</v>
      </c>
      <c r="G144" s="237"/>
      <c r="H144" s="240">
        <v>4.4000000000000004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134</v>
      </c>
      <c r="AU144" s="246" t="s">
        <v>86</v>
      </c>
      <c r="AV144" s="13" t="s">
        <v>86</v>
      </c>
      <c r="AW144" s="13" t="s">
        <v>32</v>
      </c>
      <c r="AX144" s="13" t="s">
        <v>76</v>
      </c>
      <c r="AY144" s="246" t="s">
        <v>123</v>
      </c>
    </row>
    <row r="145" s="14" customFormat="1">
      <c r="A145" s="14"/>
      <c r="B145" s="247"/>
      <c r="C145" s="248"/>
      <c r="D145" s="231" t="s">
        <v>134</v>
      </c>
      <c r="E145" s="249" t="s">
        <v>1</v>
      </c>
      <c r="F145" s="250" t="s">
        <v>137</v>
      </c>
      <c r="G145" s="248"/>
      <c r="H145" s="251">
        <v>4.4000000000000004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134</v>
      </c>
      <c r="AU145" s="257" t="s">
        <v>86</v>
      </c>
      <c r="AV145" s="14" t="s">
        <v>130</v>
      </c>
      <c r="AW145" s="14" t="s">
        <v>32</v>
      </c>
      <c r="AX145" s="14" t="s">
        <v>84</v>
      </c>
      <c r="AY145" s="257" t="s">
        <v>123</v>
      </c>
    </row>
    <row r="146" s="12" customFormat="1" ht="22.8" customHeight="1">
      <c r="A146" s="12"/>
      <c r="B146" s="202"/>
      <c r="C146" s="203"/>
      <c r="D146" s="204" t="s">
        <v>75</v>
      </c>
      <c r="E146" s="216" t="s">
        <v>155</v>
      </c>
      <c r="F146" s="216" t="s">
        <v>160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SUM(P147:P173)</f>
        <v>0</v>
      </c>
      <c r="Q146" s="210"/>
      <c r="R146" s="211">
        <f>SUM(R147:R173)</f>
        <v>30.582999999999998</v>
      </c>
      <c r="S146" s="210"/>
      <c r="T146" s="212">
        <f>SUM(T147:T173)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84</v>
      </c>
      <c r="AT146" s="214" t="s">
        <v>75</v>
      </c>
      <c r="AU146" s="214" t="s">
        <v>84</v>
      </c>
      <c r="AY146" s="213" t="s">
        <v>123</v>
      </c>
      <c r="BK146" s="215">
        <f>SUM(BK147:BK173)</f>
        <v>0</v>
      </c>
    </row>
    <row r="147" s="2" customFormat="1" ht="37.8" customHeight="1">
      <c r="A147" s="38"/>
      <c r="B147" s="39"/>
      <c r="C147" s="218" t="s">
        <v>161</v>
      </c>
      <c r="D147" s="218" t="s">
        <v>125</v>
      </c>
      <c r="E147" s="219" t="s">
        <v>162</v>
      </c>
      <c r="F147" s="220" t="s">
        <v>163</v>
      </c>
      <c r="G147" s="221" t="s">
        <v>128</v>
      </c>
      <c r="H147" s="222">
        <v>128.5</v>
      </c>
      <c r="I147" s="223"/>
      <c r="J147" s="224">
        <f>ROUND(I147*H147,2)</f>
        <v>0</v>
      </c>
      <c r="K147" s="220" t="s">
        <v>129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0.23799999999999999</v>
      </c>
      <c r="R147" s="227">
        <f>Q147*H147</f>
        <v>30.582999999999998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130</v>
      </c>
      <c r="AT147" s="229" t="s">
        <v>125</v>
      </c>
      <c r="AU147" s="229" t="s">
        <v>86</v>
      </c>
      <c r="AY147" s="17" t="s">
        <v>123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130</v>
      </c>
      <c r="BM147" s="229" t="s">
        <v>164</v>
      </c>
    </row>
    <row r="148" s="13" customFormat="1">
      <c r="A148" s="13"/>
      <c r="B148" s="236"/>
      <c r="C148" s="237"/>
      <c r="D148" s="231" t="s">
        <v>134</v>
      </c>
      <c r="E148" s="238" t="s">
        <v>1</v>
      </c>
      <c r="F148" s="239" t="s">
        <v>165</v>
      </c>
      <c r="G148" s="237"/>
      <c r="H148" s="240">
        <v>128.5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134</v>
      </c>
      <c r="AU148" s="246" t="s">
        <v>86</v>
      </c>
      <c r="AV148" s="13" t="s">
        <v>86</v>
      </c>
      <c r="AW148" s="13" t="s">
        <v>32</v>
      </c>
      <c r="AX148" s="13" t="s">
        <v>76</v>
      </c>
      <c r="AY148" s="246" t="s">
        <v>123</v>
      </c>
    </row>
    <row r="149" s="14" customFormat="1">
      <c r="A149" s="14"/>
      <c r="B149" s="247"/>
      <c r="C149" s="248"/>
      <c r="D149" s="231" t="s">
        <v>134</v>
      </c>
      <c r="E149" s="249" t="s">
        <v>1</v>
      </c>
      <c r="F149" s="250" t="s">
        <v>137</v>
      </c>
      <c r="G149" s="248"/>
      <c r="H149" s="251">
        <v>128.5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134</v>
      </c>
      <c r="AU149" s="257" t="s">
        <v>86</v>
      </c>
      <c r="AV149" s="14" t="s">
        <v>130</v>
      </c>
      <c r="AW149" s="14" t="s">
        <v>32</v>
      </c>
      <c r="AX149" s="14" t="s">
        <v>84</v>
      </c>
      <c r="AY149" s="257" t="s">
        <v>123</v>
      </c>
    </row>
    <row r="150" s="2" customFormat="1" ht="33" customHeight="1">
      <c r="A150" s="38"/>
      <c r="B150" s="39"/>
      <c r="C150" s="218" t="s">
        <v>166</v>
      </c>
      <c r="D150" s="218" t="s">
        <v>125</v>
      </c>
      <c r="E150" s="219" t="s">
        <v>167</v>
      </c>
      <c r="F150" s="220" t="s">
        <v>168</v>
      </c>
      <c r="G150" s="221" t="s">
        <v>128</v>
      </c>
      <c r="H150" s="222">
        <v>22</v>
      </c>
      <c r="I150" s="223"/>
      <c r="J150" s="224">
        <f>ROUND(I150*H150,2)</f>
        <v>0</v>
      </c>
      <c r="K150" s="220" t="s">
        <v>129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130</v>
      </c>
      <c r="AT150" s="229" t="s">
        <v>125</v>
      </c>
      <c r="AU150" s="229" t="s">
        <v>86</v>
      </c>
      <c r="AY150" s="17" t="s">
        <v>123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130</v>
      </c>
      <c r="BM150" s="229" t="s">
        <v>169</v>
      </c>
    </row>
    <row r="151" s="2" customFormat="1">
      <c r="A151" s="38"/>
      <c r="B151" s="39"/>
      <c r="C151" s="40"/>
      <c r="D151" s="231" t="s">
        <v>132</v>
      </c>
      <c r="E151" s="40"/>
      <c r="F151" s="232" t="s">
        <v>170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132</v>
      </c>
      <c r="AU151" s="17" t="s">
        <v>86</v>
      </c>
    </row>
    <row r="152" s="13" customFormat="1">
      <c r="A152" s="13"/>
      <c r="B152" s="236"/>
      <c r="C152" s="237"/>
      <c r="D152" s="231" t="s">
        <v>134</v>
      </c>
      <c r="E152" s="238" t="s">
        <v>1</v>
      </c>
      <c r="F152" s="239" t="s">
        <v>171</v>
      </c>
      <c r="G152" s="237"/>
      <c r="H152" s="240">
        <v>22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134</v>
      </c>
      <c r="AU152" s="246" t="s">
        <v>86</v>
      </c>
      <c r="AV152" s="13" t="s">
        <v>86</v>
      </c>
      <c r="AW152" s="13" t="s">
        <v>32</v>
      </c>
      <c r="AX152" s="13" t="s">
        <v>76</v>
      </c>
      <c r="AY152" s="246" t="s">
        <v>123</v>
      </c>
    </row>
    <row r="153" s="14" customFormat="1">
      <c r="A153" s="14"/>
      <c r="B153" s="247"/>
      <c r="C153" s="248"/>
      <c r="D153" s="231" t="s">
        <v>134</v>
      </c>
      <c r="E153" s="249" t="s">
        <v>1</v>
      </c>
      <c r="F153" s="250" t="s">
        <v>137</v>
      </c>
      <c r="G153" s="248"/>
      <c r="H153" s="251">
        <v>22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134</v>
      </c>
      <c r="AU153" s="257" t="s">
        <v>86</v>
      </c>
      <c r="AV153" s="14" t="s">
        <v>130</v>
      </c>
      <c r="AW153" s="14" t="s">
        <v>32</v>
      </c>
      <c r="AX153" s="14" t="s">
        <v>84</v>
      </c>
      <c r="AY153" s="257" t="s">
        <v>123</v>
      </c>
    </row>
    <row r="154" s="2" customFormat="1" ht="44.25" customHeight="1">
      <c r="A154" s="38"/>
      <c r="B154" s="39"/>
      <c r="C154" s="218" t="s">
        <v>172</v>
      </c>
      <c r="D154" s="218" t="s">
        <v>125</v>
      </c>
      <c r="E154" s="219" t="s">
        <v>173</v>
      </c>
      <c r="F154" s="220" t="s">
        <v>174</v>
      </c>
      <c r="G154" s="221" t="s">
        <v>128</v>
      </c>
      <c r="H154" s="222">
        <v>288</v>
      </c>
      <c r="I154" s="223"/>
      <c r="J154" s="224">
        <f>ROUND(I154*H154,2)</f>
        <v>0</v>
      </c>
      <c r="K154" s="220" t="s">
        <v>129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130</v>
      </c>
      <c r="AT154" s="229" t="s">
        <v>125</v>
      </c>
      <c r="AU154" s="229" t="s">
        <v>86</v>
      </c>
      <c r="AY154" s="17" t="s">
        <v>123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130</v>
      </c>
      <c r="BM154" s="229" t="s">
        <v>175</v>
      </c>
    </row>
    <row r="155" s="2" customFormat="1">
      <c r="A155" s="38"/>
      <c r="B155" s="39"/>
      <c r="C155" s="40"/>
      <c r="D155" s="231" t="s">
        <v>132</v>
      </c>
      <c r="E155" s="40"/>
      <c r="F155" s="232" t="s">
        <v>141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132</v>
      </c>
      <c r="AU155" s="17" t="s">
        <v>86</v>
      </c>
    </row>
    <row r="156" s="13" customFormat="1">
      <c r="A156" s="13"/>
      <c r="B156" s="236"/>
      <c r="C156" s="237"/>
      <c r="D156" s="231" t="s">
        <v>134</v>
      </c>
      <c r="E156" s="238" t="s">
        <v>1</v>
      </c>
      <c r="F156" s="239" t="s">
        <v>142</v>
      </c>
      <c r="G156" s="237"/>
      <c r="H156" s="240">
        <v>288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134</v>
      </c>
      <c r="AU156" s="246" t="s">
        <v>86</v>
      </c>
      <c r="AV156" s="13" t="s">
        <v>86</v>
      </c>
      <c r="AW156" s="13" t="s">
        <v>32</v>
      </c>
      <c r="AX156" s="13" t="s">
        <v>76</v>
      </c>
      <c r="AY156" s="246" t="s">
        <v>123</v>
      </c>
    </row>
    <row r="157" s="14" customFormat="1">
      <c r="A157" s="14"/>
      <c r="B157" s="247"/>
      <c r="C157" s="248"/>
      <c r="D157" s="231" t="s">
        <v>134</v>
      </c>
      <c r="E157" s="249" t="s">
        <v>1</v>
      </c>
      <c r="F157" s="250" t="s">
        <v>137</v>
      </c>
      <c r="G157" s="248"/>
      <c r="H157" s="251">
        <v>288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134</v>
      </c>
      <c r="AU157" s="257" t="s">
        <v>86</v>
      </c>
      <c r="AV157" s="14" t="s">
        <v>130</v>
      </c>
      <c r="AW157" s="14" t="s">
        <v>32</v>
      </c>
      <c r="AX157" s="14" t="s">
        <v>84</v>
      </c>
      <c r="AY157" s="257" t="s">
        <v>123</v>
      </c>
    </row>
    <row r="158" s="2" customFormat="1" ht="24.15" customHeight="1">
      <c r="A158" s="38"/>
      <c r="B158" s="39"/>
      <c r="C158" s="218" t="s">
        <v>176</v>
      </c>
      <c r="D158" s="218" t="s">
        <v>125</v>
      </c>
      <c r="E158" s="219" t="s">
        <v>177</v>
      </c>
      <c r="F158" s="220" t="s">
        <v>178</v>
      </c>
      <c r="G158" s="221" t="s">
        <v>128</v>
      </c>
      <c r="H158" s="222">
        <v>1113</v>
      </c>
      <c r="I158" s="223"/>
      <c r="J158" s="224">
        <f>ROUND(I158*H158,2)</f>
        <v>0</v>
      </c>
      <c r="K158" s="220" t="s">
        <v>129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130</v>
      </c>
      <c r="AT158" s="229" t="s">
        <v>125</v>
      </c>
      <c r="AU158" s="229" t="s">
        <v>86</v>
      </c>
      <c r="AY158" s="17" t="s">
        <v>123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130</v>
      </c>
      <c r="BM158" s="229" t="s">
        <v>179</v>
      </c>
    </row>
    <row r="159" s="13" customFormat="1">
      <c r="A159" s="13"/>
      <c r="B159" s="236"/>
      <c r="C159" s="237"/>
      <c r="D159" s="231" t="s">
        <v>134</v>
      </c>
      <c r="E159" s="238" t="s">
        <v>1</v>
      </c>
      <c r="F159" s="239" t="s">
        <v>180</v>
      </c>
      <c r="G159" s="237"/>
      <c r="H159" s="240">
        <v>1008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134</v>
      </c>
      <c r="AU159" s="246" t="s">
        <v>86</v>
      </c>
      <c r="AV159" s="13" t="s">
        <v>86</v>
      </c>
      <c r="AW159" s="13" t="s">
        <v>32</v>
      </c>
      <c r="AX159" s="13" t="s">
        <v>76</v>
      </c>
      <c r="AY159" s="246" t="s">
        <v>123</v>
      </c>
    </row>
    <row r="160" s="13" customFormat="1">
      <c r="A160" s="13"/>
      <c r="B160" s="236"/>
      <c r="C160" s="237"/>
      <c r="D160" s="231" t="s">
        <v>134</v>
      </c>
      <c r="E160" s="238" t="s">
        <v>1</v>
      </c>
      <c r="F160" s="239" t="s">
        <v>181</v>
      </c>
      <c r="G160" s="237"/>
      <c r="H160" s="240">
        <v>105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134</v>
      </c>
      <c r="AU160" s="246" t="s">
        <v>86</v>
      </c>
      <c r="AV160" s="13" t="s">
        <v>86</v>
      </c>
      <c r="AW160" s="13" t="s">
        <v>32</v>
      </c>
      <c r="AX160" s="13" t="s">
        <v>76</v>
      </c>
      <c r="AY160" s="246" t="s">
        <v>123</v>
      </c>
    </row>
    <row r="161" s="14" customFormat="1">
      <c r="A161" s="14"/>
      <c r="B161" s="247"/>
      <c r="C161" s="248"/>
      <c r="D161" s="231" t="s">
        <v>134</v>
      </c>
      <c r="E161" s="249" t="s">
        <v>1</v>
      </c>
      <c r="F161" s="250" t="s">
        <v>137</v>
      </c>
      <c r="G161" s="248"/>
      <c r="H161" s="251">
        <v>1113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134</v>
      </c>
      <c r="AU161" s="257" t="s">
        <v>86</v>
      </c>
      <c r="AV161" s="14" t="s">
        <v>130</v>
      </c>
      <c r="AW161" s="14" t="s">
        <v>32</v>
      </c>
      <c r="AX161" s="14" t="s">
        <v>84</v>
      </c>
      <c r="AY161" s="257" t="s">
        <v>123</v>
      </c>
    </row>
    <row r="162" s="2" customFormat="1" ht="44.25" customHeight="1">
      <c r="A162" s="38"/>
      <c r="B162" s="39"/>
      <c r="C162" s="218" t="s">
        <v>182</v>
      </c>
      <c r="D162" s="218" t="s">
        <v>125</v>
      </c>
      <c r="E162" s="219" t="s">
        <v>183</v>
      </c>
      <c r="F162" s="220" t="s">
        <v>184</v>
      </c>
      <c r="G162" s="221" t="s">
        <v>128</v>
      </c>
      <c r="H162" s="222">
        <v>1113</v>
      </c>
      <c r="I162" s="223"/>
      <c r="J162" s="224">
        <f>ROUND(I162*H162,2)</f>
        <v>0</v>
      </c>
      <c r="K162" s="220" t="s">
        <v>129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130</v>
      </c>
      <c r="AT162" s="229" t="s">
        <v>125</v>
      </c>
      <c r="AU162" s="229" t="s">
        <v>86</v>
      </c>
      <c r="AY162" s="17" t="s">
        <v>123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130</v>
      </c>
      <c r="BM162" s="229" t="s">
        <v>185</v>
      </c>
    </row>
    <row r="163" s="13" customFormat="1">
      <c r="A163" s="13"/>
      <c r="B163" s="236"/>
      <c r="C163" s="237"/>
      <c r="D163" s="231" t="s">
        <v>134</v>
      </c>
      <c r="E163" s="238" t="s">
        <v>1</v>
      </c>
      <c r="F163" s="239" t="s">
        <v>180</v>
      </c>
      <c r="G163" s="237"/>
      <c r="H163" s="240">
        <v>1008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134</v>
      </c>
      <c r="AU163" s="246" t="s">
        <v>86</v>
      </c>
      <c r="AV163" s="13" t="s">
        <v>86</v>
      </c>
      <c r="AW163" s="13" t="s">
        <v>32</v>
      </c>
      <c r="AX163" s="13" t="s">
        <v>76</v>
      </c>
      <c r="AY163" s="246" t="s">
        <v>123</v>
      </c>
    </row>
    <row r="164" s="13" customFormat="1">
      <c r="A164" s="13"/>
      <c r="B164" s="236"/>
      <c r="C164" s="237"/>
      <c r="D164" s="231" t="s">
        <v>134</v>
      </c>
      <c r="E164" s="238" t="s">
        <v>1</v>
      </c>
      <c r="F164" s="239" t="s">
        <v>181</v>
      </c>
      <c r="G164" s="237"/>
      <c r="H164" s="240">
        <v>105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134</v>
      </c>
      <c r="AU164" s="246" t="s">
        <v>86</v>
      </c>
      <c r="AV164" s="13" t="s">
        <v>86</v>
      </c>
      <c r="AW164" s="13" t="s">
        <v>32</v>
      </c>
      <c r="AX164" s="13" t="s">
        <v>76</v>
      </c>
      <c r="AY164" s="246" t="s">
        <v>123</v>
      </c>
    </row>
    <row r="165" s="14" customFormat="1">
      <c r="A165" s="14"/>
      <c r="B165" s="247"/>
      <c r="C165" s="248"/>
      <c r="D165" s="231" t="s">
        <v>134</v>
      </c>
      <c r="E165" s="249" t="s">
        <v>1</v>
      </c>
      <c r="F165" s="250" t="s">
        <v>137</v>
      </c>
      <c r="G165" s="248"/>
      <c r="H165" s="251">
        <v>1113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134</v>
      </c>
      <c r="AU165" s="257" t="s">
        <v>86</v>
      </c>
      <c r="AV165" s="14" t="s">
        <v>130</v>
      </c>
      <c r="AW165" s="14" t="s">
        <v>32</v>
      </c>
      <c r="AX165" s="14" t="s">
        <v>84</v>
      </c>
      <c r="AY165" s="257" t="s">
        <v>123</v>
      </c>
    </row>
    <row r="166" s="2" customFormat="1" ht="24.15" customHeight="1">
      <c r="A166" s="38"/>
      <c r="B166" s="39"/>
      <c r="C166" s="218" t="s">
        <v>186</v>
      </c>
      <c r="D166" s="218" t="s">
        <v>125</v>
      </c>
      <c r="E166" s="219" t="s">
        <v>187</v>
      </c>
      <c r="F166" s="220" t="s">
        <v>188</v>
      </c>
      <c r="G166" s="221" t="s">
        <v>128</v>
      </c>
      <c r="H166" s="222">
        <v>1060</v>
      </c>
      <c r="I166" s="223"/>
      <c r="J166" s="224">
        <f>ROUND(I166*H166,2)</f>
        <v>0</v>
      </c>
      <c r="K166" s="220" t="s">
        <v>129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130</v>
      </c>
      <c r="AT166" s="229" t="s">
        <v>125</v>
      </c>
      <c r="AU166" s="229" t="s">
        <v>86</v>
      </c>
      <c r="AY166" s="17" t="s">
        <v>123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130</v>
      </c>
      <c r="BM166" s="229" t="s">
        <v>189</v>
      </c>
    </row>
    <row r="167" s="13" customFormat="1">
      <c r="A167" s="13"/>
      <c r="B167" s="236"/>
      <c r="C167" s="237"/>
      <c r="D167" s="231" t="s">
        <v>134</v>
      </c>
      <c r="E167" s="238" t="s">
        <v>1</v>
      </c>
      <c r="F167" s="239" t="s">
        <v>135</v>
      </c>
      <c r="G167" s="237"/>
      <c r="H167" s="240">
        <v>960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134</v>
      </c>
      <c r="AU167" s="246" t="s">
        <v>86</v>
      </c>
      <c r="AV167" s="13" t="s">
        <v>86</v>
      </c>
      <c r="AW167" s="13" t="s">
        <v>32</v>
      </c>
      <c r="AX167" s="13" t="s">
        <v>76</v>
      </c>
      <c r="AY167" s="246" t="s">
        <v>123</v>
      </c>
    </row>
    <row r="168" s="13" customFormat="1">
      <c r="A168" s="13"/>
      <c r="B168" s="236"/>
      <c r="C168" s="237"/>
      <c r="D168" s="231" t="s">
        <v>134</v>
      </c>
      <c r="E168" s="238" t="s">
        <v>1</v>
      </c>
      <c r="F168" s="239" t="s">
        <v>136</v>
      </c>
      <c r="G168" s="237"/>
      <c r="H168" s="240">
        <v>100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134</v>
      </c>
      <c r="AU168" s="246" t="s">
        <v>86</v>
      </c>
      <c r="AV168" s="13" t="s">
        <v>86</v>
      </c>
      <c r="AW168" s="13" t="s">
        <v>32</v>
      </c>
      <c r="AX168" s="13" t="s">
        <v>76</v>
      </c>
      <c r="AY168" s="246" t="s">
        <v>123</v>
      </c>
    </row>
    <row r="169" s="14" customFormat="1">
      <c r="A169" s="14"/>
      <c r="B169" s="247"/>
      <c r="C169" s="248"/>
      <c r="D169" s="231" t="s">
        <v>134</v>
      </c>
      <c r="E169" s="249" t="s">
        <v>1</v>
      </c>
      <c r="F169" s="250" t="s">
        <v>137</v>
      </c>
      <c r="G169" s="248"/>
      <c r="H169" s="251">
        <v>1060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134</v>
      </c>
      <c r="AU169" s="257" t="s">
        <v>86</v>
      </c>
      <c r="AV169" s="14" t="s">
        <v>130</v>
      </c>
      <c r="AW169" s="14" t="s">
        <v>32</v>
      </c>
      <c r="AX169" s="14" t="s">
        <v>84</v>
      </c>
      <c r="AY169" s="257" t="s">
        <v>123</v>
      </c>
    </row>
    <row r="170" s="2" customFormat="1" ht="44.25" customHeight="1">
      <c r="A170" s="38"/>
      <c r="B170" s="39"/>
      <c r="C170" s="218" t="s">
        <v>8</v>
      </c>
      <c r="D170" s="218" t="s">
        <v>125</v>
      </c>
      <c r="E170" s="219" t="s">
        <v>190</v>
      </c>
      <c r="F170" s="220" t="s">
        <v>191</v>
      </c>
      <c r="G170" s="221" t="s">
        <v>128</v>
      </c>
      <c r="H170" s="222">
        <v>1060</v>
      </c>
      <c r="I170" s="223"/>
      <c r="J170" s="224">
        <f>ROUND(I170*H170,2)</f>
        <v>0</v>
      </c>
      <c r="K170" s="220" t="s">
        <v>129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130</v>
      </c>
      <c r="AT170" s="229" t="s">
        <v>125</v>
      </c>
      <c r="AU170" s="229" t="s">
        <v>86</v>
      </c>
      <c r="AY170" s="17" t="s">
        <v>123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130</v>
      </c>
      <c r="BM170" s="229" t="s">
        <v>192</v>
      </c>
    </row>
    <row r="171" s="13" customFormat="1">
      <c r="A171" s="13"/>
      <c r="B171" s="236"/>
      <c r="C171" s="237"/>
      <c r="D171" s="231" t="s">
        <v>134</v>
      </c>
      <c r="E171" s="238" t="s">
        <v>1</v>
      </c>
      <c r="F171" s="239" t="s">
        <v>135</v>
      </c>
      <c r="G171" s="237"/>
      <c r="H171" s="240">
        <v>960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134</v>
      </c>
      <c r="AU171" s="246" t="s">
        <v>86</v>
      </c>
      <c r="AV171" s="13" t="s">
        <v>86</v>
      </c>
      <c r="AW171" s="13" t="s">
        <v>32</v>
      </c>
      <c r="AX171" s="13" t="s">
        <v>76</v>
      </c>
      <c r="AY171" s="246" t="s">
        <v>123</v>
      </c>
    </row>
    <row r="172" s="13" customFormat="1">
      <c r="A172" s="13"/>
      <c r="B172" s="236"/>
      <c r="C172" s="237"/>
      <c r="D172" s="231" t="s">
        <v>134</v>
      </c>
      <c r="E172" s="238" t="s">
        <v>1</v>
      </c>
      <c r="F172" s="239" t="s">
        <v>136</v>
      </c>
      <c r="G172" s="237"/>
      <c r="H172" s="240">
        <v>100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134</v>
      </c>
      <c r="AU172" s="246" t="s">
        <v>86</v>
      </c>
      <c r="AV172" s="13" t="s">
        <v>86</v>
      </c>
      <c r="AW172" s="13" t="s">
        <v>32</v>
      </c>
      <c r="AX172" s="13" t="s">
        <v>76</v>
      </c>
      <c r="AY172" s="246" t="s">
        <v>123</v>
      </c>
    </row>
    <row r="173" s="14" customFormat="1">
      <c r="A173" s="14"/>
      <c r="B173" s="247"/>
      <c r="C173" s="248"/>
      <c r="D173" s="231" t="s">
        <v>134</v>
      </c>
      <c r="E173" s="249" t="s">
        <v>1</v>
      </c>
      <c r="F173" s="250" t="s">
        <v>137</v>
      </c>
      <c r="G173" s="248"/>
      <c r="H173" s="251">
        <v>1060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134</v>
      </c>
      <c r="AU173" s="257" t="s">
        <v>86</v>
      </c>
      <c r="AV173" s="14" t="s">
        <v>130</v>
      </c>
      <c r="AW173" s="14" t="s">
        <v>32</v>
      </c>
      <c r="AX173" s="14" t="s">
        <v>84</v>
      </c>
      <c r="AY173" s="257" t="s">
        <v>123</v>
      </c>
    </row>
    <row r="174" s="12" customFormat="1" ht="22.8" customHeight="1">
      <c r="A174" s="12"/>
      <c r="B174" s="202"/>
      <c r="C174" s="203"/>
      <c r="D174" s="204" t="s">
        <v>75</v>
      </c>
      <c r="E174" s="216" t="s">
        <v>172</v>
      </c>
      <c r="F174" s="216" t="s">
        <v>193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SUM(P175:P177)</f>
        <v>0</v>
      </c>
      <c r="Q174" s="210"/>
      <c r="R174" s="211">
        <f>SUM(R175:R177)</f>
        <v>5.1375600000000006</v>
      </c>
      <c r="S174" s="210"/>
      <c r="T174" s="212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84</v>
      </c>
      <c r="AT174" s="214" t="s">
        <v>75</v>
      </c>
      <c r="AU174" s="214" t="s">
        <v>84</v>
      </c>
      <c r="AY174" s="213" t="s">
        <v>123</v>
      </c>
      <c r="BK174" s="215">
        <f>SUM(BK175:BK177)</f>
        <v>0</v>
      </c>
    </row>
    <row r="175" s="2" customFormat="1" ht="24.15" customHeight="1">
      <c r="A175" s="38"/>
      <c r="B175" s="39"/>
      <c r="C175" s="218" t="s">
        <v>194</v>
      </c>
      <c r="D175" s="218" t="s">
        <v>125</v>
      </c>
      <c r="E175" s="219" t="s">
        <v>195</v>
      </c>
      <c r="F175" s="220" t="s">
        <v>196</v>
      </c>
      <c r="G175" s="221" t="s">
        <v>197</v>
      </c>
      <c r="H175" s="222">
        <v>5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0.42368</v>
      </c>
      <c r="R175" s="227">
        <f>Q175*H175</f>
        <v>2.1183999999999998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130</v>
      </c>
      <c r="AT175" s="229" t="s">
        <v>125</v>
      </c>
      <c r="AU175" s="229" t="s">
        <v>86</v>
      </c>
      <c r="AY175" s="17" t="s">
        <v>123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130</v>
      </c>
      <c r="BM175" s="229" t="s">
        <v>198</v>
      </c>
    </row>
    <row r="176" s="2" customFormat="1" ht="24.15" customHeight="1">
      <c r="A176" s="38"/>
      <c r="B176" s="39"/>
      <c r="C176" s="218" t="s">
        <v>199</v>
      </c>
      <c r="D176" s="218" t="s">
        <v>125</v>
      </c>
      <c r="E176" s="219" t="s">
        <v>200</v>
      </c>
      <c r="F176" s="220" t="s">
        <v>201</v>
      </c>
      <c r="G176" s="221" t="s">
        <v>197</v>
      </c>
      <c r="H176" s="222">
        <v>2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0.42080000000000001</v>
      </c>
      <c r="R176" s="227">
        <f>Q176*H176</f>
        <v>0.84160000000000001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130</v>
      </c>
      <c r="AT176" s="229" t="s">
        <v>125</v>
      </c>
      <c r="AU176" s="229" t="s">
        <v>86</v>
      </c>
      <c r="AY176" s="17" t="s">
        <v>123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130</v>
      </c>
      <c r="BM176" s="229" t="s">
        <v>202</v>
      </c>
    </row>
    <row r="177" s="2" customFormat="1" ht="37.8" customHeight="1">
      <c r="A177" s="38"/>
      <c r="B177" s="39"/>
      <c r="C177" s="218" t="s">
        <v>203</v>
      </c>
      <c r="D177" s="218" t="s">
        <v>125</v>
      </c>
      <c r="E177" s="219" t="s">
        <v>204</v>
      </c>
      <c r="F177" s="220" t="s">
        <v>205</v>
      </c>
      <c r="G177" s="221" t="s">
        <v>197</v>
      </c>
      <c r="H177" s="222">
        <v>7</v>
      </c>
      <c r="I177" s="223"/>
      <c r="J177" s="224">
        <f>ROUND(I177*H177,2)</f>
        <v>0</v>
      </c>
      <c r="K177" s="220" t="s">
        <v>1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0.31108000000000002</v>
      </c>
      <c r="R177" s="227">
        <f>Q177*H177</f>
        <v>2.1775600000000002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130</v>
      </c>
      <c r="AT177" s="229" t="s">
        <v>125</v>
      </c>
      <c r="AU177" s="229" t="s">
        <v>86</v>
      </c>
      <c r="AY177" s="17" t="s">
        <v>123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130</v>
      </c>
      <c r="BM177" s="229" t="s">
        <v>206</v>
      </c>
    </row>
    <row r="178" s="12" customFormat="1" ht="22.8" customHeight="1">
      <c r="A178" s="12"/>
      <c r="B178" s="202"/>
      <c r="C178" s="203"/>
      <c r="D178" s="204" t="s">
        <v>75</v>
      </c>
      <c r="E178" s="216" t="s">
        <v>176</v>
      </c>
      <c r="F178" s="216" t="s">
        <v>207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SUM(P179:P222)</f>
        <v>0</v>
      </c>
      <c r="Q178" s="210"/>
      <c r="R178" s="211">
        <f>SUM(R179:R222)</f>
        <v>13.96148</v>
      </c>
      <c r="S178" s="210"/>
      <c r="T178" s="212">
        <f>SUM(T179:T222)</f>
        <v>17.073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84</v>
      </c>
      <c r="AT178" s="214" t="s">
        <v>75</v>
      </c>
      <c r="AU178" s="214" t="s">
        <v>84</v>
      </c>
      <c r="AY178" s="213" t="s">
        <v>123</v>
      </c>
      <c r="BK178" s="215">
        <f>SUM(BK179:BK222)</f>
        <v>0</v>
      </c>
    </row>
    <row r="179" s="2" customFormat="1" ht="66.75" customHeight="1">
      <c r="A179" s="38"/>
      <c r="B179" s="39"/>
      <c r="C179" s="218" t="s">
        <v>208</v>
      </c>
      <c r="D179" s="218" t="s">
        <v>125</v>
      </c>
      <c r="E179" s="219" t="s">
        <v>209</v>
      </c>
      <c r="F179" s="220" t="s">
        <v>210</v>
      </c>
      <c r="G179" s="221" t="s">
        <v>128</v>
      </c>
      <c r="H179" s="222">
        <v>128.5</v>
      </c>
      <c r="I179" s="223"/>
      <c r="J179" s="224">
        <f>ROUND(I179*H179,2)</f>
        <v>0</v>
      </c>
      <c r="K179" s="220" t="s">
        <v>129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0.126</v>
      </c>
      <c r="T179" s="228">
        <f>S179*H179</f>
        <v>16.190999999999999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130</v>
      </c>
      <c r="AT179" s="229" t="s">
        <v>125</v>
      </c>
      <c r="AU179" s="229" t="s">
        <v>86</v>
      </c>
      <c r="AY179" s="17" t="s">
        <v>123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130</v>
      </c>
      <c r="BM179" s="229" t="s">
        <v>211</v>
      </c>
    </row>
    <row r="180" s="13" customFormat="1">
      <c r="A180" s="13"/>
      <c r="B180" s="236"/>
      <c r="C180" s="237"/>
      <c r="D180" s="231" t="s">
        <v>134</v>
      </c>
      <c r="E180" s="238" t="s">
        <v>1</v>
      </c>
      <c r="F180" s="239" t="s">
        <v>165</v>
      </c>
      <c r="G180" s="237"/>
      <c r="H180" s="240">
        <v>128.5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134</v>
      </c>
      <c r="AU180" s="246" t="s">
        <v>86</v>
      </c>
      <c r="AV180" s="13" t="s">
        <v>86</v>
      </c>
      <c r="AW180" s="13" t="s">
        <v>32</v>
      </c>
      <c r="AX180" s="13" t="s">
        <v>76</v>
      </c>
      <c r="AY180" s="246" t="s">
        <v>123</v>
      </c>
    </row>
    <row r="181" s="14" customFormat="1">
      <c r="A181" s="14"/>
      <c r="B181" s="247"/>
      <c r="C181" s="248"/>
      <c r="D181" s="231" t="s">
        <v>134</v>
      </c>
      <c r="E181" s="249" t="s">
        <v>1</v>
      </c>
      <c r="F181" s="250" t="s">
        <v>137</v>
      </c>
      <c r="G181" s="248"/>
      <c r="H181" s="251">
        <v>128.5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134</v>
      </c>
      <c r="AU181" s="257" t="s">
        <v>86</v>
      </c>
      <c r="AV181" s="14" t="s">
        <v>130</v>
      </c>
      <c r="AW181" s="14" t="s">
        <v>32</v>
      </c>
      <c r="AX181" s="14" t="s">
        <v>84</v>
      </c>
      <c r="AY181" s="257" t="s">
        <v>123</v>
      </c>
    </row>
    <row r="182" s="2" customFormat="1" ht="78" customHeight="1">
      <c r="A182" s="38"/>
      <c r="B182" s="39"/>
      <c r="C182" s="218" t="s">
        <v>212</v>
      </c>
      <c r="D182" s="218" t="s">
        <v>125</v>
      </c>
      <c r="E182" s="219" t="s">
        <v>213</v>
      </c>
      <c r="F182" s="220" t="s">
        <v>214</v>
      </c>
      <c r="G182" s="221" t="s">
        <v>146</v>
      </c>
      <c r="H182" s="222">
        <v>21</v>
      </c>
      <c r="I182" s="223"/>
      <c r="J182" s="224">
        <f>ROUND(I182*H182,2)</f>
        <v>0</v>
      </c>
      <c r="K182" s="220" t="s">
        <v>129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9.0000000000000006E-05</v>
      </c>
      <c r="R182" s="227">
        <f>Q182*H182</f>
        <v>0.0018900000000000002</v>
      </c>
      <c r="S182" s="227">
        <v>0.042000000000000003</v>
      </c>
      <c r="T182" s="228">
        <f>S182*H182</f>
        <v>0.88200000000000001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130</v>
      </c>
      <c r="AT182" s="229" t="s">
        <v>125</v>
      </c>
      <c r="AU182" s="229" t="s">
        <v>86</v>
      </c>
      <c r="AY182" s="17" t="s">
        <v>123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130</v>
      </c>
      <c r="BM182" s="229" t="s">
        <v>215</v>
      </c>
    </row>
    <row r="183" s="2" customFormat="1">
      <c r="A183" s="38"/>
      <c r="B183" s="39"/>
      <c r="C183" s="40"/>
      <c r="D183" s="231" t="s">
        <v>132</v>
      </c>
      <c r="E183" s="40"/>
      <c r="F183" s="232" t="s">
        <v>216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132</v>
      </c>
      <c r="AU183" s="17" t="s">
        <v>86</v>
      </c>
    </row>
    <row r="184" s="13" customFormat="1">
      <c r="A184" s="13"/>
      <c r="B184" s="236"/>
      <c r="C184" s="237"/>
      <c r="D184" s="231" t="s">
        <v>134</v>
      </c>
      <c r="E184" s="238" t="s">
        <v>1</v>
      </c>
      <c r="F184" s="239" t="s">
        <v>7</v>
      </c>
      <c r="G184" s="237"/>
      <c r="H184" s="240">
        <v>21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134</v>
      </c>
      <c r="AU184" s="246" t="s">
        <v>86</v>
      </c>
      <c r="AV184" s="13" t="s">
        <v>86</v>
      </c>
      <c r="AW184" s="13" t="s">
        <v>32</v>
      </c>
      <c r="AX184" s="13" t="s">
        <v>76</v>
      </c>
      <c r="AY184" s="246" t="s">
        <v>123</v>
      </c>
    </row>
    <row r="185" s="14" customFormat="1">
      <c r="A185" s="14"/>
      <c r="B185" s="247"/>
      <c r="C185" s="248"/>
      <c r="D185" s="231" t="s">
        <v>134</v>
      </c>
      <c r="E185" s="249" t="s">
        <v>1</v>
      </c>
      <c r="F185" s="250" t="s">
        <v>137</v>
      </c>
      <c r="G185" s="248"/>
      <c r="H185" s="251">
        <v>21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134</v>
      </c>
      <c r="AU185" s="257" t="s">
        <v>86</v>
      </c>
      <c r="AV185" s="14" t="s">
        <v>130</v>
      </c>
      <c r="AW185" s="14" t="s">
        <v>32</v>
      </c>
      <c r="AX185" s="14" t="s">
        <v>84</v>
      </c>
      <c r="AY185" s="257" t="s">
        <v>123</v>
      </c>
    </row>
    <row r="186" s="2" customFormat="1" ht="44.25" customHeight="1">
      <c r="A186" s="38"/>
      <c r="B186" s="39"/>
      <c r="C186" s="218" t="s">
        <v>217</v>
      </c>
      <c r="D186" s="218" t="s">
        <v>125</v>
      </c>
      <c r="E186" s="219" t="s">
        <v>218</v>
      </c>
      <c r="F186" s="220" t="s">
        <v>219</v>
      </c>
      <c r="G186" s="221" t="s">
        <v>146</v>
      </c>
      <c r="H186" s="222">
        <v>21</v>
      </c>
      <c r="I186" s="223"/>
      <c r="J186" s="224">
        <f>ROUND(I186*H186,2)</f>
        <v>0</v>
      </c>
      <c r="K186" s="220" t="s">
        <v>129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0.029999999999999999</v>
      </c>
      <c r="R186" s="227">
        <f>Q186*H186</f>
        <v>0.63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130</v>
      </c>
      <c r="AT186" s="229" t="s">
        <v>125</v>
      </c>
      <c r="AU186" s="229" t="s">
        <v>86</v>
      </c>
      <c r="AY186" s="17" t="s">
        <v>123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130</v>
      </c>
      <c r="BM186" s="229" t="s">
        <v>220</v>
      </c>
    </row>
    <row r="187" s="2" customFormat="1">
      <c r="A187" s="38"/>
      <c r="B187" s="39"/>
      <c r="C187" s="40"/>
      <c r="D187" s="231" t="s">
        <v>132</v>
      </c>
      <c r="E187" s="40"/>
      <c r="F187" s="232" t="s">
        <v>221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132</v>
      </c>
      <c r="AU187" s="17" t="s">
        <v>86</v>
      </c>
    </row>
    <row r="188" s="13" customFormat="1">
      <c r="A188" s="13"/>
      <c r="B188" s="236"/>
      <c r="C188" s="237"/>
      <c r="D188" s="231" t="s">
        <v>134</v>
      </c>
      <c r="E188" s="238" t="s">
        <v>1</v>
      </c>
      <c r="F188" s="239" t="s">
        <v>7</v>
      </c>
      <c r="G188" s="237"/>
      <c r="H188" s="240">
        <v>21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134</v>
      </c>
      <c r="AU188" s="246" t="s">
        <v>86</v>
      </c>
      <c r="AV188" s="13" t="s">
        <v>86</v>
      </c>
      <c r="AW188" s="13" t="s">
        <v>32</v>
      </c>
      <c r="AX188" s="13" t="s">
        <v>76</v>
      </c>
      <c r="AY188" s="246" t="s">
        <v>123</v>
      </c>
    </row>
    <row r="189" s="14" customFormat="1">
      <c r="A189" s="14"/>
      <c r="B189" s="247"/>
      <c r="C189" s="248"/>
      <c r="D189" s="231" t="s">
        <v>134</v>
      </c>
      <c r="E189" s="249" t="s">
        <v>1</v>
      </c>
      <c r="F189" s="250" t="s">
        <v>137</v>
      </c>
      <c r="G189" s="248"/>
      <c r="H189" s="251">
        <v>21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134</v>
      </c>
      <c r="AU189" s="257" t="s">
        <v>86</v>
      </c>
      <c r="AV189" s="14" t="s">
        <v>130</v>
      </c>
      <c r="AW189" s="14" t="s">
        <v>32</v>
      </c>
      <c r="AX189" s="14" t="s">
        <v>84</v>
      </c>
      <c r="AY189" s="257" t="s">
        <v>123</v>
      </c>
    </row>
    <row r="190" s="2" customFormat="1" ht="24.15" customHeight="1">
      <c r="A190" s="38"/>
      <c r="B190" s="39"/>
      <c r="C190" s="218" t="s">
        <v>222</v>
      </c>
      <c r="D190" s="218" t="s">
        <v>125</v>
      </c>
      <c r="E190" s="219" t="s">
        <v>223</v>
      </c>
      <c r="F190" s="220" t="s">
        <v>224</v>
      </c>
      <c r="G190" s="221" t="s">
        <v>146</v>
      </c>
      <c r="H190" s="222">
        <v>339</v>
      </c>
      <c r="I190" s="223"/>
      <c r="J190" s="224">
        <f>ROUND(I190*H190,2)</f>
        <v>0</v>
      </c>
      <c r="K190" s="220" t="s">
        <v>129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0.00010000000000000001</v>
      </c>
      <c r="R190" s="227">
        <f>Q190*H190</f>
        <v>0.0339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130</v>
      </c>
      <c r="AT190" s="229" t="s">
        <v>125</v>
      </c>
      <c r="AU190" s="229" t="s">
        <v>86</v>
      </c>
      <c r="AY190" s="17" t="s">
        <v>123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130</v>
      </c>
      <c r="BM190" s="229" t="s">
        <v>225</v>
      </c>
    </row>
    <row r="191" s="13" customFormat="1">
      <c r="A191" s="13"/>
      <c r="B191" s="236"/>
      <c r="C191" s="237"/>
      <c r="D191" s="231" t="s">
        <v>134</v>
      </c>
      <c r="E191" s="238" t="s">
        <v>1</v>
      </c>
      <c r="F191" s="239" t="s">
        <v>226</v>
      </c>
      <c r="G191" s="237"/>
      <c r="H191" s="240">
        <v>339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134</v>
      </c>
      <c r="AU191" s="246" t="s">
        <v>86</v>
      </c>
      <c r="AV191" s="13" t="s">
        <v>86</v>
      </c>
      <c r="AW191" s="13" t="s">
        <v>32</v>
      </c>
      <c r="AX191" s="13" t="s">
        <v>76</v>
      </c>
      <c r="AY191" s="246" t="s">
        <v>123</v>
      </c>
    </row>
    <row r="192" s="14" customFormat="1">
      <c r="A192" s="14"/>
      <c r="B192" s="247"/>
      <c r="C192" s="248"/>
      <c r="D192" s="231" t="s">
        <v>134</v>
      </c>
      <c r="E192" s="249" t="s">
        <v>1</v>
      </c>
      <c r="F192" s="250" t="s">
        <v>137</v>
      </c>
      <c r="G192" s="248"/>
      <c r="H192" s="251">
        <v>339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134</v>
      </c>
      <c r="AU192" s="257" t="s">
        <v>86</v>
      </c>
      <c r="AV192" s="14" t="s">
        <v>130</v>
      </c>
      <c r="AW192" s="14" t="s">
        <v>32</v>
      </c>
      <c r="AX192" s="14" t="s">
        <v>84</v>
      </c>
      <c r="AY192" s="257" t="s">
        <v>123</v>
      </c>
    </row>
    <row r="193" s="2" customFormat="1" ht="33" customHeight="1">
      <c r="A193" s="38"/>
      <c r="B193" s="39"/>
      <c r="C193" s="218" t="s">
        <v>227</v>
      </c>
      <c r="D193" s="218" t="s">
        <v>125</v>
      </c>
      <c r="E193" s="219" t="s">
        <v>228</v>
      </c>
      <c r="F193" s="220" t="s">
        <v>229</v>
      </c>
      <c r="G193" s="221" t="s">
        <v>146</v>
      </c>
      <c r="H193" s="222">
        <v>15</v>
      </c>
      <c r="I193" s="223"/>
      <c r="J193" s="224">
        <f>ROUND(I193*H193,2)</f>
        <v>0</v>
      </c>
      <c r="K193" s="220" t="s">
        <v>129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5.0000000000000002E-05</v>
      </c>
      <c r="R193" s="227">
        <f>Q193*H193</f>
        <v>0.00075000000000000002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130</v>
      </c>
      <c r="AT193" s="229" t="s">
        <v>125</v>
      </c>
      <c r="AU193" s="229" t="s">
        <v>86</v>
      </c>
      <c r="AY193" s="17" t="s">
        <v>123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130</v>
      </c>
      <c r="BM193" s="229" t="s">
        <v>230</v>
      </c>
    </row>
    <row r="194" s="13" customFormat="1">
      <c r="A194" s="13"/>
      <c r="B194" s="236"/>
      <c r="C194" s="237"/>
      <c r="D194" s="231" t="s">
        <v>134</v>
      </c>
      <c r="E194" s="238" t="s">
        <v>1</v>
      </c>
      <c r="F194" s="239" t="s">
        <v>203</v>
      </c>
      <c r="G194" s="237"/>
      <c r="H194" s="240">
        <v>15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134</v>
      </c>
      <c r="AU194" s="246" t="s">
        <v>86</v>
      </c>
      <c r="AV194" s="13" t="s">
        <v>86</v>
      </c>
      <c r="AW194" s="13" t="s">
        <v>32</v>
      </c>
      <c r="AX194" s="13" t="s">
        <v>76</v>
      </c>
      <c r="AY194" s="246" t="s">
        <v>123</v>
      </c>
    </row>
    <row r="195" s="14" customFormat="1">
      <c r="A195" s="14"/>
      <c r="B195" s="247"/>
      <c r="C195" s="248"/>
      <c r="D195" s="231" t="s">
        <v>134</v>
      </c>
      <c r="E195" s="249" t="s">
        <v>1</v>
      </c>
      <c r="F195" s="250" t="s">
        <v>137</v>
      </c>
      <c r="G195" s="248"/>
      <c r="H195" s="251">
        <v>15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134</v>
      </c>
      <c r="AU195" s="257" t="s">
        <v>86</v>
      </c>
      <c r="AV195" s="14" t="s">
        <v>130</v>
      </c>
      <c r="AW195" s="14" t="s">
        <v>32</v>
      </c>
      <c r="AX195" s="14" t="s">
        <v>84</v>
      </c>
      <c r="AY195" s="257" t="s">
        <v>123</v>
      </c>
    </row>
    <row r="196" s="2" customFormat="1" ht="33" customHeight="1">
      <c r="A196" s="38"/>
      <c r="B196" s="39"/>
      <c r="C196" s="218" t="s">
        <v>7</v>
      </c>
      <c r="D196" s="218" t="s">
        <v>125</v>
      </c>
      <c r="E196" s="219" t="s">
        <v>231</v>
      </c>
      <c r="F196" s="220" t="s">
        <v>232</v>
      </c>
      <c r="G196" s="221" t="s">
        <v>146</v>
      </c>
      <c r="H196" s="222">
        <v>8</v>
      </c>
      <c r="I196" s="223"/>
      <c r="J196" s="224">
        <f>ROUND(I196*H196,2)</f>
        <v>0</v>
      </c>
      <c r="K196" s="220" t="s">
        <v>129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0.00010000000000000001</v>
      </c>
      <c r="R196" s="227">
        <f>Q196*H196</f>
        <v>0.00080000000000000004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130</v>
      </c>
      <c r="AT196" s="229" t="s">
        <v>125</v>
      </c>
      <c r="AU196" s="229" t="s">
        <v>86</v>
      </c>
      <c r="AY196" s="17" t="s">
        <v>123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130</v>
      </c>
      <c r="BM196" s="229" t="s">
        <v>233</v>
      </c>
    </row>
    <row r="197" s="13" customFormat="1">
      <c r="A197" s="13"/>
      <c r="B197" s="236"/>
      <c r="C197" s="237"/>
      <c r="D197" s="231" t="s">
        <v>134</v>
      </c>
      <c r="E197" s="238" t="s">
        <v>1</v>
      </c>
      <c r="F197" s="239" t="s">
        <v>172</v>
      </c>
      <c r="G197" s="237"/>
      <c r="H197" s="240">
        <v>8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134</v>
      </c>
      <c r="AU197" s="246" t="s">
        <v>86</v>
      </c>
      <c r="AV197" s="13" t="s">
        <v>86</v>
      </c>
      <c r="AW197" s="13" t="s">
        <v>32</v>
      </c>
      <c r="AX197" s="13" t="s">
        <v>76</v>
      </c>
      <c r="AY197" s="246" t="s">
        <v>123</v>
      </c>
    </row>
    <row r="198" s="14" customFormat="1">
      <c r="A198" s="14"/>
      <c r="B198" s="247"/>
      <c r="C198" s="248"/>
      <c r="D198" s="231" t="s">
        <v>134</v>
      </c>
      <c r="E198" s="249" t="s">
        <v>1</v>
      </c>
      <c r="F198" s="250" t="s">
        <v>137</v>
      </c>
      <c r="G198" s="248"/>
      <c r="H198" s="251">
        <v>8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134</v>
      </c>
      <c r="AU198" s="257" t="s">
        <v>86</v>
      </c>
      <c r="AV198" s="14" t="s">
        <v>130</v>
      </c>
      <c r="AW198" s="14" t="s">
        <v>32</v>
      </c>
      <c r="AX198" s="14" t="s">
        <v>84</v>
      </c>
      <c r="AY198" s="257" t="s">
        <v>123</v>
      </c>
    </row>
    <row r="199" s="2" customFormat="1" ht="33" customHeight="1">
      <c r="A199" s="38"/>
      <c r="B199" s="39"/>
      <c r="C199" s="218" t="s">
        <v>234</v>
      </c>
      <c r="D199" s="218" t="s">
        <v>125</v>
      </c>
      <c r="E199" s="219" t="s">
        <v>235</v>
      </c>
      <c r="F199" s="220" t="s">
        <v>236</v>
      </c>
      <c r="G199" s="221" t="s">
        <v>146</v>
      </c>
      <c r="H199" s="222">
        <v>339</v>
      </c>
      <c r="I199" s="223"/>
      <c r="J199" s="224">
        <f>ROUND(I199*H199,2)</f>
        <v>0</v>
      </c>
      <c r="K199" s="220" t="s">
        <v>129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0.00033</v>
      </c>
      <c r="R199" s="227">
        <f>Q199*H199</f>
        <v>0.11187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130</v>
      </c>
      <c r="AT199" s="229" t="s">
        <v>125</v>
      </c>
      <c r="AU199" s="229" t="s">
        <v>86</v>
      </c>
      <c r="AY199" s="17" t="s">
        <v>123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130</v>
      </c>
      <c r="BM199" s="229" t="s">
        <v>237</v>
      </c>
    </row>
    <row r="200" s="13" customFormat="1">
      <c r="A200" s="13"/>
      <c r="B200" s="236"/>
      <c r="C200" s="237"/>
      <c r="D200" s="231" t="s">
        <v>134</v>
      </c>
      <c r="E200" s="238" t="s">
        <v>1</v>
      </c>
      <c r="F200" s="239" t="s">
        <v>226</v>
      </c>
      <c r="G200" s="237"/>
      <c r="H200" s="240">
        <v>339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134</v>
      </c>
      <c r="AU200" s="246" t="s">
        <v>86</v>
      </c>
      <c r="AV200" s="13" t="s">
        <v>86</v>
      </c>
      <c r="AW200" s="13" t="s">
        <v>32</v>
      </c>
      <c r="AX200" s="13" t="s">
        <v>76</v>
      </c>
      <c r="AY200" s="246" t="s">
        <v>123</v>
      </c>
    </row>
    <row r="201" s="14" customFormat="1">
      <c r="A201" s="14"/>
      <c r="B201" s="247"/>
      <c r="C201" s="248"/>
      <c r="D201" s="231" t="s">
        <v>134</v>
      </c>
      <c r="E201" s="249" t="s">
        <v>1</v>
      </c>
      <c r="F201" s="250" t="s">
        <v>137</v>
      </c>
      <c r="G201" s="248"/>
      <c r="H201" s="251">
        <v>339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134</v>
      </c>
      <c r="AU201" s="257" t="s">
        <v>86</v>
      </c>
      <c r="AV201" s="14" t="s">
        <v>130</v>
      </c>
      <c r="AW201" s="14" t="s">
        <v>32</v>
      </c>
      <c r="AX201" s="14" t="s">
        <v>84</v>
      </c>
      <c r="AY201" s="257" t="s">
        <v>123</v>
      </c>
    </row>
    <row r="202" s="2" customFormat="1" ht="33" customHeight="1">
      <c r="A202" s="38"/>
      <c r="B202" s="39"/>
      <c r="C202" s="218" t="s">
        <v>238</v>
      </c>
      <c r="D202" s="218" t="s">
        <v>125</v>
      </c>
      <c r="E202" s="219" t="s">
        <v>239</v>
      </c>
      <c r="F202" s="220" t="s">
        <v>240</v>
      </c>
      <c r="G202" s="221" t="s">
        <v>146</v>
      </c>
      <c r="H202" s="222">
        <v>15</v>
      </c>
      <c r="I202" s="223"/>
      <c r="J202" s="224">
        <f>ROUND(I202*H202,2)</f>
        <v>0</v>
      </c>
      <c r="K202" s="220" t="s">
        <v>129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0.00011</v>
      </c>
      <c r="R202" s="227">
        <f>Q202*H202</f>
        <v>0.00165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130</v>
      </c>
      <c r="AT202" s="229" t="s">
        <v>125</v>
      </c>
      <c r="AU202" s="229" t="s">
        <v>86</v>
      </c>
      <c r="AY202" s="17" t="s">
        <v>123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130</v>
      </c>
      <c r="BM202" s="229" t="s">
        <v>241</v>
      </c>
    </row>
    <row r="203" s="13" customFormat="1">
      <c r="A203" s="13"/>
      <c r="B203" s="236"/>
      <c r="C203" s="237"/>
      <c r="D203" s="231" t="s">
        <v>134</v>
      </c>
      <c r="E203" s="238" t="s">
        <v>1</v>
      </c>
      <c r="F203" s="239" t="s">
        <v>203</v>
      </c>
      <c r="G203" s="237"/>
      <c r="H203" s="240">
        <v>15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134</v>
      </c>
      <c r="AU203" s="246" t="s">
        <v>86</v>
      </c>
      <c r="AV203" s="13" t="s">
        <v>86</v>
      </c>
      <c r="AW203" s="13" t="s">
        <v>32</v>
      </c>
      <c r="AX203" s="13" t="s">
        <v>76</v>
      </c>
      <c r="AY203" s="246" t="s">
        <v>123</v>
      </c>
    </row>
    <row r="204" s="14" customFormat="1">
      <c r="A204" s="14"/>
      <c r="B204" s="247"/>
      <c r="C204" s="248"/>
      <c r="D204" s="231" t="s">
        <v>134</v>
      </c>
      <c r="E204" s="249" t="s">
        <v>1</v>
      </c>
      <c r="F204" s="250" t="s">
        <v>137</v>
      </c>
      <c r="G204" s="248"/>
      <c r="H204" s="251">
        <v>15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134</v>
      </c>
      <c r="AU204" s="257" t="s">
        <v>86</v>
      </c>
      <c r="AV204" s="14" t="s">
        <v>130</v>
      </c>
      <c r="AW204" s="14" t="s">
        <v>32</v>
      </c>
      <c r="AX204" s="14" t="s">
        <v>84</v>
      </c>
      <c r="AY204" s="257" t="s">
        <v>123</v>
      </c>
    </row>
    <row r="205" s="2" customFormat="1" ht="33" customHeight="1">
      <c r="A205" s="38"/>
      <c r="B205" s="39"/>
      <c r="C205" s="218" t="s">
        <v>242</v>
      </c>
      <c r="D205" s="218" t="s">
        <v>125</v>
      </c>
      <c r="E205" s="219" t="s">
        <v>243</v>
      </c>
      <c r="F205" s="220" t="s">
        <v>244</v>
      </c>
      <c r="G205" s="221" t="s">
        <v>146</v>
      </c>
      <c r="H205" s="222">
        <v>8</v>
      </c>
      <c r="I205" s="223"/>
      <c r="J205" s="224">
        <f>ROUND(I205*H205,2)</f>
        <v>0</v>
      </c>
      <c r="K205" s="220" t="s">
        <v>129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0.00038000000000000002</v>
      </c>
      <c r="R205" s="227">
        <f>Q205*H205</f>
        <v>0.0030400000000000002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130</v>
      </c>
      <c r="AT205" s="229" t="s">
        <v>125</v>
      </c>
      <c r="AU205" s="229" t="s">
        <v>86</v>
      </c>
      <c r="AY205" s="17" t="s">
        <v>123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130</v>
      </c>
      <c r="BM205" s="229" t="s">
        <v>245</v>
      </c>
    </row>
    <row r="206" s="13" customFormat="1">
      <c r="A206" s="13"/>
      <c r="B206" s="236"/>
      <c r="C206" s="237"/>
      <c r="D206" s="231" t="s">
        <v>134</v>
      </c>
      <c r="E206" s="238" t="s">
        <v>1</v>
      </c>
      <c r="F206" s="239" t="s">
        <v>172</v>
      </c>
      <c r="G206" s="237"/>
      <c r="H206" s="240">
        <v>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134</v>
      </c>
      <c r="AU206" s="246" t="s">
        <v>86</v>
      </c>
      <c r="AV206" s="13" t="s">
        <v>86</v>
      </c>
      <c r="AW206" s="13" t="s">
        <v>32</v>
      </c>
      <c r="AX206" s="13" t="s">
        <v>76</v>
      </c>
      <c r="AY206" s="246" t="s">
        <v>123</v>
      </c>
    </row>
    <row r="207" s="14" customFormat="1">
      <c r="A207" s="14"/>
      <c r="B207" s="247"/>
      <c r="C207" s="248"/>
      <c r="D207" s="231" t="s">
        <v>134</v>
      </c>
      <c r="E207" s="249" t="s">
        <v>1</v>
      </c>
      <c r="F207" s="250" t="s">
        <v>137</v>
      </c>
      <c r="G207" s="248"/>
      <c r="H207" s="251">
        <v>8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134</v>
      </c>
      <c r="AU207" s="257" t="s">
        <v>86</v>
      </c>
      <c r="AV207" s="14" t="s">
        <v>130</v>
      </c>
      <c r="AW207" s="14" t="s">
        <v>32</v>
      </c>
      <c r="AX207" s="14" t="s">
        <v>84</v>
      </c>
      <c r="AY207" s="257" t="s">
        <v>123</v>
      </c>
    </row>
    <row r="208" s="2" customFormat="1" ht="49.05" customHeight="1">
      <c r="A208" s="38"/>
      <c r="B208" s="39"/>
      <c r="C208" s="218" t="s">
        <v>246</v>
      </c>
      <c r="D208" s="218" t="s">
        <v>125</v>
      </c>
      <c r="E208" s="219" t="s">
        <v>247</v>
      </c>
      <c r="F208" s="220" t="s">
        <v>248</v>
      </c>
      <c r="G208" s="221" t="s">
        <v>146</v>
      </c>
      <c r="H208" s="222">
        <v>55</v>
      </c>
      <c r="I208" s="223"/>
      <c r="J208" s="224">
        <f>ROUND(I208*H208,2)</f>
        <v>0</v>
      </c>
      <c r="K208" s="220" t="s">
        <v>129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0.15540000000000001</v>
      </c>
      <c r="R208" s="227">
        <f>Q208*H208</f>
        <v>8.5470000000000006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130</v>
      </c>
      <c r="AT208" s="229" t="s">
        <v>125</v>
      </c>
      <c r="AU208" s="229" t="s">
        <v>86</v>
      </c>
      <c r="AY208" s="17" t="s">
        <v>123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130</v>
      </c>
      <c r="BM208" s="229" t="s">
        <v>249</v>
      </c>
    </row>
    <row r="209" s="13" customFormat="1">
      <c r="A209" s="13"/>
      <c r="B209" s="236"/>
      <c r="C209" s="237"/>
      <c r="D209" s="231" t="s">
        <v>134</v>
      </c>
      <c r="E209" s="238" t="s">
        <v>1</v>
      </c>
      <c r="F209" s="239" t="s">
        <v>148</v>
      </c>
      <c r="G209" s="237"/>
      <c r="H209" s="240">
        <v>55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134</v>
      </c>
      <c r="AU209" s="246" t="s">
        <v>86</v>
      </c>
      <c r="AV209" s="13" t="s">
        <v>86</v>
      </c>
      <c r="AW209" s="13" t="s">
        <v>32</v>
      </c>
      <c r="AX209" s="13" t="s">
        <v>76</v>
      </c>
      <c r="AY209" s="246" t="s">
        <v>123</v>
      </c>
    </row>
    <row r="210" s="14" customFormat="1">
      <c r="A210" s="14"/>
      <c r="B210" s="247"/>
      <c r="C210" s="248"/>
      <c r="D210" s="231" t="s">
        <v>134</v>
      </c>
      <c r="E210" s="249" t="s">
        <v>1</v>
      </c>
      <c r="F210" s="250" t="s">
        <v>137</v>
      </c>
      <c r="G210" s="248"/>
      <c r="H210" s="251">
        <v>55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134</v>
      </c>
      <c r="AU210" s="257" t="s">
        <v>86</v>
      </c>
      <c r="AV210" s="14" t="s">
        <v>130</v>
      </c>
      <c r="AW210" s="14" t="s">
        <v>32</v>
      </c>
      <c r="AX210" s="14" t="s">
        <v>84</v>
      </c>
      <c r="AY210" s="257" t="s">
        <v>123</v>
      </c>
    </row>
    <row r="211" s="2" customFormat="1" ht="16.5" customHeight="1">
      <c r="A211" s="38"/>
      <c r="B211" s="39"/>
      <c r="C211" s="258" t="s">
        <v>250</v>
      </c>
      <c r="D211" s="258" t="s">
        <v>251</v>
      </c>
      <c r="E211" s="259" t="s">
        <v>252</v>
      </c>
      <c r="F211" s="260" t="s">
        <v>253</v>
      </c>
      <c r="G211" s="261" t="s">
        <v>146</v>
      </c>
      <c r="H211" s="262">
        <v>55</v>
      </c>
      <c r="I211" s="263"/>
      <c r="J211" s="264">
        <f>ROUND(I211*H211,2)</f>
        <v>0</v>
      </c>
      <c r="K211" s="260" t="s">
        <v>129</v>
      </c>
      <c r="L211" s="265"/>
      <c r="M211" s="266" t="s">
        <v>1</v>
      </c>
      <c r="N211" s="267" t="s">
        <v>41</v>
      </c>
      <c r="O211" s="91"/>
      <c r="P211" s="227">
        <f>O211*H211</f>
        <v>0</v>
      </c>
      <c r="Q211" s="227">
        <v>0.080000000000000002</v>
      </c>
      <c r="R211" s="227">
        <f>Q211*H211</f>
        <v>4.4000000000000004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172</v>
      </c>
      <c r="AT211" s="229" t="s">
        <v>251</v>
      </c>
      <c r="AU211" s="229" t="s">
        <v>86</v>
      </c>
      <c r="AY211" s="17" t="s">
        <v>123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130</v>
      </c>
      <c r="BM211" s="229" t="s">
        <v>254</v>
      </c>
    </row>
    <row r="212" s="13" customFormat="1">
      <c r="A212" s="13"/>
      <c r="B212" s="236"/>
      <c r="C212" s="237"/>
      <c r="D212" s="231" t="s">
        <v>134</v>
      </c>
      <c r="E212" s="238" t="s">
        <v>1</v>
      </c>
      <c r="F212" s="239" t="s">
        <v>148</v>
      </c>
      <c r="G212" s="237"/>
      <c r="H212" s="240">
        <v>55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134</v>
      </c>
      <c r="AU212" s="246" t="s">
        <v>86</v>
      </c>
      <c r="AV212" s="13" t="s">
        <v>86</v>
      </c>
      <c r="AW212" s="13" t="s">
        <v>32</v>
      </c>
      <c r="AX212" s="13" t="s">
        <v>76</v>
      </c>
      <c r="AY212" s="246" t="s">
        <v>123</v>
      </c>
    </row>
    <row r="213" s="14" customFormat="1">
      <c r="A213" s="14"/>
      <c r="B213" s="247"/>
      <c r="C213" s="248"/>
      <c r="D213" s="231" t="s">
        <v>134</v>
      </c>
      <c r="E213" s="249" t="s">
        <v>1</v>
      </c>
      <c r="F213" s="250" t="s">
        <v>137</v>
      </c>
      <c r="G213" s="248"/>
      <c r="H213" s="251">
        <v>55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134</v>
      </c>
      <c r="AU213" s="257" t="s">
        <v>86</v>
      </c>
      <c r="AV213" s="14" t="s">
        <v>130</v>
      </c>
      <c r="AW213" s="14" t="s">
        <v>32</v>
      </c>
      <c r="AX213" s="14" t="s">
        <v>84</v>
      </c>
      <c r="AY213" s="257" t="s">
        <v>123</v>
      </c>
    </row>
    <row r="214" s="2" customFormat="1" ht="21.75" customHeight="1">
      <c r="A214" s="38"/>
      <c r="B214" s="39"/>
      <c r="C214" s="218" t="s">
        <v>255</v>
      </c>
      <c r="D214" s="218" t="s">
        <v>125</v>
      </c>
      <c r="E214" s="219" t="s">
        <v>256</v>
      </c>
      <c r="F214" s="220" t="s">
        <v>257</v>
      </c>
      <c r="G214" s="221" t="s">
        <v>146</v>
      </c>
      <c r="H214" s="222">
        <v>350</v>
      </c>
      <c r="I214" s="223"/>
      <c r="J214" s="224">
        <f>ROUND(I214*H214,2)</f>
        <v>0</v>
      </c>
      <c r="K214" s="220" t="s">
        <v>1</v>
      </c>
      <c r="L214" s="44"/>
      <c r="M214" s="225" t="s">
        <v>1</v>
      </c>
      <c r="N214" s="226" t="s">
        <v>41</v>
      </c>
      <c r="O214" s="91"/>
      <c r="P214" s="227">
        <f>O214*H214</f>
        <v>0</v>
      </c>
      <c r="Q214" s="227">
        <v>0.00060999999999999997</v>
      </c>
      <c r="R214" s="227">
        <f>Q214*H214</f>
        <v>0.2135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130</v>
      </c>
      <c r="AT214" s="229" t="s">
        <v>125</v>
      </c>
      <c r="AU214" s="229" t="s">
        <v>86</v>
      </c>
      <c r="AY214" s="17" t="s">
        <v>123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84</v>
      </c>
      <c r="BK214" s="230">
        <f>ROUND(I214*H214,2)</f>
        <v>0</v>
      </c>
      <c r="BL214" s="17" t="s">
        <v>130</v>
      </c>
      <c r="BM214" s="229" t="s">
        <v>258</v>
      </c>
    </row>
    <row r="215" s="13" customFormat="1">
      <c r="A215" s="13"/>
      <c r="B215" s="236"/>
      <c r="C215" s="237"/>
      <c r="D215" s="231" t="s">
        <v>134</v>
      </c>
      <c r="E215" s="238" t="s">
        <v>1</v>
      </c>
      <c r="F215" s="239" t="s">
        <v>259</v>
      </c>
      <c r="G215" s="237"/>
      <c r="H215" s="240">
        <v>350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134</v>
      </c>
      <c r="AU215" s="246" t="s">
        <v>86</v>
      </c>
      <c r="AV215" s="13" t="s">
        <v>86</v>
      </c>
      <c r="AW215" s="13" t="s">
        <v>32</v>
      </c>
      <c r="AX215" s="13" t="s">
        <v>76</v>
      </c>
      <c r="AY215" s="246" t="s">
        <v>123</v>
      </c>
    </row>
    <row r="216" s="14" customFormat="1">
      <c r="A216" s="14"/>
      <c r="B216" s="247"/>
      <c r="C216" s="248"/>
      <c r="D216" s="231" t="s">
        <v>134</v>
      </c>
      <c r="E216" s="249" t="s">
        <v>1</v>
      </c>
      <c r="F216" s="250" t="s">
        <v>137</v>
      </c>
      <c r="G216" s="248"/>
      <c r="H216" s="251">
        <v>350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134</v>
      </c>
      <c r="AU216" s="257" t="s">
        <v>86</v>
      </c>
      <c r="AV216" s="14" t="s">
        <v>130</v>
      </c>
      <c r="AW216" s="14" t="s">
        <v>32</v>
      </c>
      <c r="AX216" s="14" t="s">
        <v>84</v>
      </c>
      <c r="AY216" s="257" t="s">
        <v>123</v>
      </c>
    </row>
    <row r="217" s="2" customFormat="1" ht="62.7" customHeight="1">
      <c r="A217" s="38"/>
      <c r="B217" s="39"/>
      <c r="C217" s="218" t="s">
        <v>260</v>
      </c>
      <c r="D217" s="218" t="s">
        <v>125</v>
      </c>
      <c r="E217" s="219" t="s">
        <v>261</v>
      </c>
      <c r="F217" s="220" t="s">
        <v>262</v>
      </c>
      <c r="G217" s="221" t="s">
        <v>146</v>
      </c>
      <c r="H217" s="222">
        <v>28</v>
      </c>
      <c r="I217" s="223"/>
      <c r="J217" s="224">
        <f>ROUND(I217*H217,2)</f>
        <v>0</v>
      </c>
      <c r="K217" s="220" t="s">
        <v>129</v>
      </c>
      <c r="L217" s="44"/>
      <c r="M217" s="225" t="s">
        <v>1</v>
      </c>
      <c r="N217" s="226" t="s">
        <v>41</v>
      </c>
      <c r="O217" s="91"/>
      <c r="P217" s="227">
        <f>O217*H217</f>
        <v>0</v>
      </c>
      <c r="Q217" s="227">
        <v>0.00060999999999999997</v>
      </c>
      <c r="R217" s="227">
        <f>Q217*H217</f>
        <v>0.017079999999999998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130</v>
      </c>
      <c r="AT217" s="229" t="s">
        <v>125</v>
      </c>
      <c r="AU217" s="229" t="s">
        <v>86</v>
      </c>
      <c r="AY217" s="17" t="s">
        <v>123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84</v>
      </c>
      <c r="BK217" s="230">
        <f>ROUND(I217*H217,2)</f>
        <v>0</v>
      </c>
      <c r="BL217" s="17" t="s">
        <v>130</v>
      </c>
      <c r="BM217" s="229" t="s">
        <v>263</v>
      </c>
    </row>
    <row r="218" s="13" customFormat="1">
      <c r="A218" s="13"/>
      <c r="B218" s="236"/>
      <c r="C218" s="237"/>
      <c r="D218" s="231" t="s">
        <v>134</v>
      </c>
      <c r="E218" s="238" t="s">
        <v>1</v>
      </c>
      <c r="F218" s="239" t="s">
        <v>260</v>
      </c>
      <c r="G218" s="237"/>
      <c r="H218" s="240">
        <v>28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134</v>
      </c>
      <c r="AU218" s="246" t="s">
        <v>86</v>
      </c>
      <c r="AV218" s="13" t="s">
        <v>86</v>
      </c>
      <c r="AW218" s="13" t="s">
        <v>32</v>
      </c>
      <c r="AX218" s="13" t="s">
        <v>76</v>
      </c>
      <c r="AY218" s="246" t="s">
        <v>123</v>
      </c>
    </row>
    <row r="219" s="14" customFormat="1">
      <c r="A219" s="14"/>
      <c r="B219" s="247"/>
      <c r="C219" s="248"/>
      <c r="D219" s="231" t="s">
        <v>134</v>
      </c>
      <c r="E219" s="249" t="s">
        <v>1</v>
      </c>
      <c r="F219" s="250" t="s">
        <v>137</v>
      </c>
      <c r="G219" s="248"/>
      <c r="H219" s="251">
        <v>28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134</v>
      </c>
      <c r="AU219" s="257" t="s">
        <v>86</v>
      </c>
      <c r="AV219" s="14" t="s">
        <v>130</v>
      </c>
      <c r="AW219" s="14" t="s">
        <v>32</v>
      </c>
      <c r="AX219" s="14" t="s">
        <v>84</v>
      </c>
      <c r="AY219" s="257" t="s">
        <v>123</v>
      </c>
    </row>
    <row r="220" s="2" customFormat="1" ht="24.15" customHeight="1">
      <c r="A220" s="38"/>
      <c r="B220" s="39"/>
      <c r="C220" s="218" t="s">
        <v>264</v>
      </c>
      <c r="D220" s="218" t="s">
        <v>125</v>
      </c>
      <c r="E220" s="219" t="s">
        <v>265</v>
      </c>
      <c r="F220" s="220" t="s">
        <v>266</v>
      </c>
      <c r="G220" s="221" t="s">
        <v>146</v>
      </c>
      <c r="H220" s="222">
        <v>28</v>
      </c>
      <c r="I220" s="223"/>
      <c r="J220" s="224">
        <f>ROUND(I220*H220,2)</f>
        <v>0</v>
      </c>
      <c r="K220" s="220" t="s">
        <v>129</v>
      </c>
      <c r="L220" s="44"/>
      <c r="M220" s="225" t="s">
        <v>1</v>
      </c>
      <c r="N220" s="226" t="s">
        <v>41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130</v>
      </c>
      <c r="AT220" s="229" t="s">
        <v>125</v>
      </c>
      <c r="AU220" s="229" t="s">
        <v>86</v>
      </c>
      <c r="AY220" s="17" t="s">
        <v>123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130</v>
      </c>
      <c r="BM220" s="229" t="s">
        <v>267</v>
      </c>
    </row>
    <row r="221" s="13" customFormat="1">
      <c r="A221" s="13"/>
      <c r="B221" s="236"/>
      <c r="C221" s="237"/>
      <c r="D221" s="231" t="s">
        <v>134</v>
      </c>
      <c r="E221" s="238" t="s">
        <v>1</v>
      </c>
      <c r="F221" s="239" t="s">
        <v>260</v>
      </c>
      <c r="G221" s="237"/>
      <c r="H221" s="240">
        <v>28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134</v>
      </c>
      <c r="AU221" s="246" t="s">
        <v>86</v>
      </c>
      <c r="AV221" s="13" t="s">
        <v>86</v>
      </c>
      <c r="AW221" s="13" t="s">
        <v>32</v>
      </c>
      <c r="AX221" s="13" t="s">
        <v>76</v>
      </c>
      <c r="AY221" s="246" t="s">
        <v>123</v>
      </c>
    </row>
    <row r="222" s="14" customFormat="1">
      <c r="A222" s="14"/>
      <c r="B222" s="247"/>
      <c r="C222" s="248"/>
      <c r="D222" s="231" t="s">
        <v>134</v>
      </c>
      <c r="E222" s="249" t="s">
        <v>1</v>
      </c>
      <c r="F222" s="250" t="s">
        <v>137</v>
      </c>
      <c r="G222" s="248"/>
      <c r="H222" s="251">
        <v>28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134</v>
      </c>
      <c r="AU222" s="257" t="s">
        <v>86</v>
      </c>
      <c r="AV222" s="14" t="s">
        <v>130</v>
      </c>
      <c r="AW222" s="14" t="s">
        <v>32</v>
      </c>
      <c r="AX222" s="14" t="s">
        <v>84</v>
      </c>
      <c r="AY222" s="257" t="s">
        <v>123</v>
      </c>
    </row>
    <row r="223" s="12" customFormat="1" ht="22.8" customHeight="1">
      <c r="A223" s="12"/>
      <c r="B223" s="202"/>
      <c r="C223" s="203"/>
      <c r="D223" s="204" t="s">
        <v>75</v>
      </c>
      <c r="E223" s="216" t="s">
        <v>268</v>
      </c>
      <c r="F223" s="216" t="s">
        <v>269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SUM(P224:P241)</f>
        <v>0</v>
      </c>
      <c r="Q223" s="210"/>
      <c r="R223" s="211">
        <f>SUM(R224:R241)</f>
        <v>0</v>
      </c>
      <c r="S223" s="210"/>
      <c r="T223" s="212">
        <f>SUM(T224:T241)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84</v>
      </c>
      <c r="AT223" s="214" t="s">
        <v>75</v>
      </c>
      <c r="AU223" s="214" t="s">
        <v>84</v>
      </c>
      <c r="AY223" s="213" t="s">
        <v>123</v>
      </c>
      <c r="BK223" s="215">
        <f>SUM(BK224:BK241)</f>
        <v>0</v>
      </c>
    </row>
    <row r="224" s="2" customFormat="1" ht="33" customHeight="1">
      <c r="A224" s="38"/>
      <c r="B224" s="39"/>
      <c r="C224" s="218" t="s">
        <v>270</v>
      </c>
      <c r="D224" s="218" t="s">
        <v>125</v>
      </c>
      <c r="E224" s="219" t="s">
        <v>271</v>
      </c>
      <c r="F224" s="220" t="s">
        <v>272</v>
      </c>
      <c r="G224" s="221" t="s">
        <v>273</v>
      </c>
      <c r="H224" s="222">
        <v>16.190999999999999</v>
      </c>
      <c r="I224" s="223"/>
      <c r="J224" s="224">
        <f>ROUND(I224*H224,2)</f>
        <v>0</v>
      </c>
      <c r="K224" s="220" t="s">
        <v>1</v>
      </c>
      <c r="L224" s="44"/>
      <c r="M224" s="225" t="s">
        <v>1</v>
      </c>
      <c r="N224" s="226" t="s">
        <v>41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130</v>
      </c>
      <c r="AT224" s="229" t="s">
        <v>125</v>
      </c>
      <c r="AU224" s="229" t="s">
        <v>86</v>
      </c>
      <c r="AY224" s="17" t="s">
        <v>123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84</v>
      </c>
      <c r="BK224" s="230">
        <f>ROUND(I224*H224,2)</f>
        <v>0</v>
      </c>
      <c r="BL224" s="17" t="s">
        <v>130</v>
      </c>
      <c r="BM224" s="229" t="s">
        <v>274</v>
      </c>
    </row>
    <row r="225" s="2" customFormat="1">
      <c r="A225" s="38"/>
      <c r="B225" s="39"/>
      <c r="C225" s="40"/>
      <c r="D225" s="231" t="s">
        <v>132</v>
      </c>
      <c r="E225" s="40"/>
      <c r="F225" s="232" t="s">
        <v>275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132</v>
      </c>
      <c r="AU225" s="17" t="s">
        <v>86</v>
      </c>
    </row>
    <row r="226" s="2" customFormat="1" ht="44.25" customHeight="1">
      <c r="A226" s="38"/>
      <c r="B226" s="39"/>
      <c r="C226" s="218" t="s">
        <v>276</v>
      </c>
      <c r="D226" s="218" t="s">
        <v>125</v>
      </c>
      <c r="E226" s="219" t="s">
        <v>277</v>
      </c>
      <c r="F226" s="220" t="s">
        <v>278</v>
      </c>
      <c r="G226" s="221" t="s">
        <v>273</v>
      </c>
      <c r="H226" s="222">
        <v>276.92000000000002</v>
      </c>
      <c r="I226" s="223"/>
      <c r="J226" s="224">
        <f>ROUND(I226*H226,2)</f>
        <v>0</v>
      </c>
      <c r="K226" s="220" t="s">
        <v>1</v>
      </c>
      <c r="L226" s="44"/>
      <c r="M226" s="225" t="s">
        <v>1</v>
      </c>
      <c r="N226" s="226" t="s">
        <v>41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130</v>
      </c>
      <c r="AT226" s="229" t="s">
        <v>125</v>
      </c>
      <c r="AU226" s="229" t="s">
        <v>86</v>
      </c>
      <c r="AY226" s="17" t="s">
        <v>123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84</v>
      </c>
      <c r="BK226" s="230">
        <f>ROUND(I226*H226,2)</f>
        <v>0</v>
      </c>
      <c r="BL226" s="17" t="s">
        <v>130</v>
      </c>
      <c r="BM226" s="229" t="s">
        <v>279</v>
      </c>
    </row>
    <row r="227" s="2" customFormat="1">
      <c r="A227" s="38"/>
      <c r="B227" s="39"/>
      <c r="C227" s="40"/>
      <c r="D227" s="231" t="s">
        <v>132</v>
      </c>
      <c r="E227" s="40"/>
      <c r="F227" s="232" t="s">
        <v>280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132</v>
      </c>
      <c r="AU227" s="17" t="s">
        <v>86</v>
      </c>
    </row>
    <row r="228" s="13" customFormat="1">
      <c r="A228" s="13"/>
      <c r="B228" s="236"/>
      <c r="C228" s="237"/>
      <c r="D228" s="231" t="s">
        <v>134</v>
      </c>
      <c r="E228" s="238" t="s">
        <v>1</v>
      </c>
      <c r="F228" s="239" t="s">
        <v>281</v>
      </c>
      <c r="G228" s="237"/>
      <c r="H228" s="240">
        <v>276.92000000000002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134</v>
      </c>
      <c r="AU228" s="246" t="s">
        <v>86</v>
      </c>
      <c r="AV228" s="13" t="s">
        <v>86</v>
      </c>
      <c r="AW228" s="13" t="s">
        <v>32</v>
      </c>
      <c r="AX228" s="13" t="s">
        <v>76</v>
      </c>
      <c r="AY228" s="246" t="s">
        <v>123</v>
      </c>
    </row>
    <row r="229" s="14" customFormat="1">
      <c r="A229" s="14"/>
      <c r="B229" s="247"/>
      <c r="C229" s="248"/>
      <c r="D229" s="231" t="s">
        <v>134</v>
      </c>
      <c r="E229" s="249" t="s">
        <v>1</v>
      </c>
      <c r="F229" s="250" t="s">
        <v>137</v>
      </c>
      <c r="G229" s="248"/>
      <c r="H229" s="251">
        <v>276.92000000000002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134</v>
      </c>
      <c r="AU229" s="257" t="s">
        <v>86</v>
      </c>
      <c r="AV229" s="14" t="s">
        <v>130</v>
      </c>
      <c r="AW229" s="14" t="s">
        <v>32</v>
      </c>
      <c r="AX229" s="14" t="s">
        <v>84</v>
      </c>
      <c r="AY229" s="257" t="s">
        <v>123</v>
      </c>
    </row>
    <row r="230" s="2" customFormat="1" ht="37.8" customHeight="1">
      <c r="A230" s="38"/>
      <c r="B230" s="39"/>
      <c r="C230" s="218" t="s">
        <v>282</v>
      </c>
      <c r="D230" s="218" t="s">
        <v>125</v>
      </c>
      <c r="E230" s="219" t="s">
        <v>283</v>
      </c>
      <c r="F230" s="220" t="s">
        <v>284</v>
      </c>
      <c r="G230" s="221" t="s">
        <v>273</v>
      </c>
      <c r="H230" s="222">
        <v>11.275</v>
      </c>
      <c r="I230" s="223"/>
      <c r="J230" s="224">
        <f>ROUND(I230*H230,2)</f>
        <v>0</v>
      </c>
      <c r="K230" s="220" t="s">
        <v>1</v>
      </c>
      <c r="L230" s="44"/>
      <c r="M230" s="225" t="s">
        <v>1</v>
      </c>
      <c r="N230" s="226" t="s">
        <v>41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130</v>
      </c>
      <c r="AT230" s="229" t="s">
        <v>125</v>
      </c>
      <c r="AU230" s="229" t="s">
        <v>86</v>
      </c>
      <c r="AY230" s="17" t="s">
        <v>123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84</v>
      </c>
      <c r="BK230" s="230">
        <f>ROUND(I230*H230,2)</f>
        <v>0</v>
      </c>
      <c r="BL230" s="17" t="s">
        <v>130</v>
      </c>
      <c r="BM230" s="229" t="s">
        <v>285</v>
      </c>
    </row>
    <row r="231" s="2" customFormat="1">
      <c r="A231" s="38"/>
      <c r="B231" s="39"/>
      <c r="C231" s="40"/>
      <c r="D231" s="231" t="s">
        <v>132</v>
      </c>
      <c r="E231" s="40"/>
      <c r="F231" s="232" t="s">
        <v>286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132</v>
      </c>
      <c r="AU231" s="17" t="s">
        <v>86</v>
      </c>
    </row>
    <row r="232" s="2" customFormat="1" ht="44.25" customHeight="1">
      <c r="A232" s="38"/>
      <c r="B232" s="39"/>
      <c r="C232" s="218" t="s">
        <v>287</v>
      </c>
      <c r="D232" s="218" t="s">
        <v>125</v>
      </c>
      <c r="E232" s="219" t="s">
        <v>288</v>
      </c>
      <c r="F232" s="220" t="s">
        <v>289</v>
      </c>
      <c r="G232" s="221" t="s">
        <v>273</v>
      </c>
      <c r="H232" s="222">
        <v>24.111000000000001</v>
      </c>
      <c r="I232" s="223"/>
      <c r="J232" s="224">
        <f>ROUND(I232*H232,2)</f>
        <v>0</v>
      </c>
      <c r="K232" s="220" t="s">
        <v>1</v>
      </c>
      <c r="L232" s="44"/>
      <c r="M232" s="225" t="s">
        <v>1</v>
      </c>
      <c r="N232" s="226" t="s">
        <v>41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130</v>
      </c>
      <c r="AT232" s="229" t="s">
        <v>125</v>
      </c>
      <c r="AU232" s="229" t="s">
        <v>86</v>
      </c>
      <c r="AY232" s="17" t="s">
        <v>123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84</v>
      </c>
      <c r="BK232" s="230">
        <f>ROUND(I232*H232,2)</f>
        <v>0</v>
      </c>
      <c r="BL232" s="17" t="s">
        <v>130</v>
      </c>
      <c r="BM232" s="229" t="s">
        <v>290</v>
      </c>
    </row>
    <row r="233" s="2" customFormat="1">
      <c r="A233" s="38"/>
      <c r="B233" s="39"/>
      <c r="C233" s="40"/>
      <c r="D233" s="231" t="s">
        <v>132</v>
      </c>
      <c r="E233" s="40"/>
      <c r="F233" s="232" t="s">
        <v>291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132</v>
      </c>
      <c r="AU233" s="17" t="s">
        <v>86</v>
      </c>
    </row>
    <row r="234" s="13" customFormat="1">
      <c r="A234" s="13"/>
      <c r="B234" s="236"/>
      <c r="C234" s="237"/>
      <c r="D234" s="231" t="s">
        <v>134</v>
      </c>
      <c r="E234" s="238" t="s">
        <v>1</v>
      </c>
      <c r="F234" s="239" t="s">
        <v>292</v>
      </c>
      <c r="G234" s="237"/>
      <c r="H234" s="240">
        <v>24.111000000000001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134</v>
      </c>
      <c r="AU234" s="246" t="s">
        <v>86</v>
      </c>
      <c r="AV234" s="13" t="s">
        <v>86</v>
      </c>
      <c r="AW234" s="13" t="s">
        <v>32</v>
      </c>
      <c r="AX234" s="13" t="s">
        <v>76</v>
      </c>
      <c r="AY234" s="246" t="s">
        <v>123</v>
      </c>
    </row>
    <row r="235" s="14" customFormat="1">
      <c r="A235" s="14"/>
      <c r="B235" s="247"/>
      <c r="C235" s="248"/>
      <c r="D235" s="231" t="s">
        <v>134</v>
      </c>
      <c r="E235" s="249" t="s">
        <v>1</v>
      </c>
      <c r="F235" s="250" t="s">
        <v>137</v>
      </c>
      <c r="G235" s="248"/>
      <c r="H235" s="251">
        <v>24.111000000000001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134</v>
      </c>
      <c r="AU235" s="257" t="s">
        <v>86</v>
      </c>
      <c r="AV235" s="14" t="s">
        <v>130</v>
      </c>
      <c r="AW235" s="14" t="s">
        <v>32</v>
      </c>
      <c r="AX235" s="14" t="s">
        <v>84</v>
      </c>
      <c r="AY235" s="257" t="s">
        <v>123</v>
      </c>
    </row>
    <row r="236" s="2" customFormat="1" ht="24.15" customHeight="1">
      <c r="A236" s="38"/>
      <c r="B236" s="39"/>
      <c r="C236" s="218" t="s">
        <v>293</v>
      </c>
      <c r="D236" s="218" t="s">
        <v>125</v>
      </c>
      <c r="E236" s="219" t="s">
        <v>294</v>
      </c>
      <c r="F236" s="220" t="s">
        <v>295</v>
      </c>
      <c r="G236" s="221" t="s">
        <v>273</v>
      </c>
      <c r="H236" s="222">
        <v>276.92000000000002</v>
      </c>
      <c r="I236" s="223"/>
      <c r="J236" s="224">
        <f>ROUND(I236*H236,2)</f>
        <v>0</v>
      </c>
      <c r="K236" s="220" t="s">
        <v>1</v>
      </c>
      <c r="L236" s="44"/>
      <c r="M236" s="225" t="s">
        <v>1</v>
      </c>
      <c r="N236" s="226" t="s">
        <v>41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130</v>
      </c>
      <c r="AT236" s="229" t="s">
        <v>125</v>
      </c>
      <c r="AU236" s="229" t="s">
        <v>86</v>
      </c>
      <c r="AY236" s="17" t="s">
        <v>123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84</v>
      </c>
      <c r="BK236" s="230">
        <f>ROUND(I236*H236,2)</f>
        <v>0</v>
      </c>
      <c r="BL236" s="17" t="s">
        <v>130</v>
      </c>
      <c r="BM236" s="229" t="s">
        <v>296</v>
      </c>
    </row>
    <row r="237" s="2" customFormat="1">
      <c r="A237" s="38"/>
      <c r="B237" s="39"/>
      <c r="C237" s="40"/>
      <c r="D237" s="231" t="s">
        <v>132</v>
      </c>
      <c r="E237" s="40"/>
      <c r="F237" s="232" t="s">
        <v>297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132</v>
      </c>
      <c r="AU237" s="17" t="s">
        <v>86</v>
      </c>
    </row>
    <row r="238" s="13" customFormat="1">
      <c r="A238" s="13"/>
      <c r="B238" s="236"/>
      <c r="C238" s="237"/>
      <c r="D238" s="231" t="s">
        <v>134</v>
      </c>
      <c r="E238" s="238" t="s">
        <v>1</v>
      </c>
      <c r="F238" s="239" t="s">
        <v>281</v>
      </c>
      <c r="G238" s="237"/>
      <c r="H238" s="240">
        <v>276.92000000000002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134</v>
      </c>
      <c r="AU238" s="246" t="s">
        <v>86</v>
      </c>
      <c r="AV238" s="13" t="s">
        <v>86</v>
      </c>
      <c r="AW238" s="13" t="s">
        <v>32</v>
      </c>
      <c r="AX238" s="13" t="s">
        <v>76</v>
      </c>
      <c r="AY238" s="246" t="s">
        <v>123</v>
      </c>
    </row>
    <row r="239" s="14" customFormat="1">
      <c r="A239" s="14"/>
      <c r="B239" s="247"/>
      <c r="C239" s="248"/>
      <c r="D239" s="231" t="s">
        <v>134</v>
      </c>
      <c r="E239" s="249" t="s">
        <v>1</v>
      </c>
      <c r="F239" s="250" t="s">
        <v>137</v>
      </c>
      <c r="G239" s="248"/>
      <c r="H239" s="251">
        <v>276.92000000000002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134</v>
      </c>
      <c r="AU239" s="257" t="s">
        <v>86</v>
      </c>
      <c r="AV239" s="14" t="s">
        <v>130</v>
      </c>
      <c r="AW239" s="14" t="s">
        <v>32</v>
      </c>
      <c r="AX239" s="14" t="s">
        <v>84</v>
      </c>
      <c r="AY239" s="257" t="s">
        <v>123</v>
      </c>
    </row>
    <row r="240" s="2" customFormat="1" ht="44.25" customHeight="1">
      <c r="A240" s="38"/>
      <c r="B240" s="39"/>
      <c r="C240" s="218" t="s">
        <v>298</v>
      </c>
      <c r="D240" s="218" t="s">
        <v>125</v>
      </c>
      <c r="E240" s="219" t="s">
        <v>299</v>
      </c>
      <c r="F240" s="220" t="s">
        <v>300</v>
      </c>
      <c r="G240" s="221" t="s">
        <v>273</v>
      </c>
      <c r="H240" s="222">
        <v>11.275</v>
      </c>
      <c r="I240" s="223"/>
      <c r="J240" s="224">
        <f>ROUND(I240*H240,2)</f>
        <v>0</v>
      </c>
      <c r="K240" s="220" t="s">
        <v>1</v>
      </c>
      <c r="L240" s="44"/>
      <c r="M240" s="225" t="s">
        <v>1</v>
      </c>
      <c r="N240" s="226" t="s">
        <v>41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130</v>
      </c>
      <c r="AT240" s="229" t="s">
        <v>125</v>
      </c>
      <c r="AU240" s="229" t="s">
        <v>86</v>
      </c>
      <c r="AY240" s="17" t="s">
        <v>123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84</v>
      </c>
      <c r="BK240" s="230">
        <f>ROUND(I240*H240,2)</f>
        <v>0</v>
      </c>
      <c r="BL240" s="17" t="s">
        <v>130</v>
      </c>
      <c r="BM240" s="229" t="s">
        <v>301</v>
      </c>
    </row>
    <row r="241" s="2" customFormat="1">
      <c r="A241" s="38"/>
      <c r="B241" s="39"/>
      <c r="C241" s="40"/>
      <c r="D241" s="231" t="s">
        <v>132</v>
      </c>
      <c r="E241" s="40"/>
      <c r="F241" s="232" t="s">
        <v>302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132</v>
      </c>
      <c r="AU241" s="17" t="s">
        <v>86</v>
      </c>
    </row>
    <row r="242" s="12" customFormat="1" ht="22.8" customHeight="1">
      <c r="A242" s="12"/>
      <c r="B242" s="202"/>
      <c r="C242" s="203"/>
      <c r="D242" s="204" t="s">
        <v>75</v>
      </c>
      <c r="E242" s="216" t="s">
        <v>303</v>
      </c>
      <c r="F242" s="216" t="s">
        <v>304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P243</f>
        <v>0</v>
      </c>
      <c r="Q242" s="210"/>
      <c r="R242" s="211">
        <f>R243</f>
        <v>0</v>
      </c>
      <c r="S242" s="210"/>
      <c r="T242" s="212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84</v>
      </c>
      <c r="AT242" s="214" t="s">
        <v>75</v>
      </c>
      <c r="AU242" s="214" t="s">
        <v>84</v>
      </c>
      <c r="AY242" s="213" t="s">
        <v>123</v>
      </c>
      <c r="BK242" s="215">
        <f>BK243</f>
        <v>0</v>
      </c>
    </row>
    <row r="243" s="2" customFormat="1" ht="44.25" customHeight="1">
      <c r="A243" s="38"/>
      <c r="B243" s="39"/>
      <c r="C243" s="218" t="s">
        <v>305</v>
      </c>
      <c r="D243" s="218" t="s">
        <v>125</v>
      </c>
      <c r="E243" s="219" t="s">
        <v>306</v>
      </c>
      <c r="F243" s="220" t="s">
        <v>307</v>
      </c>
      <c r="G243" s="221" t="s">
        <v>273</v>
      </c>
      <c r="H243" s="222">
        <v>49.866</v>
      </c>
      <c r="I243" s="223"/>
      <c r="J243" s="224">
        <f>ROUND(I243*H243,2)</f>
        <v>0</v>
      </c>
      <c r="K243" s="220" t="s">
        <v>129</v>
      </c>
      <c r="L243" s="44"/>
      <c r="M243" s="268" t="s">
        <v>1</v>
      </c>
      <c r="N243" s="269" t="s">
        <v>41</v>
      </c>
      <c r="O243" s="270"/>
      <c r="P243" s="271">
        <f>O243*H243</f>
        <v>0</v>
      </c>
      <c r="Q243" s="271">
        <v>0</v>
      </c>
      <c r="R243" s="271">
        <f>Q243*H243</f>
        <v>0</v>
      </c>
      <c r="S243" s="271">
        <v>0</v>
      </c>
      <c r="T243" s="27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130</v>
      </c>
      <c r="AT243" s="229" t="s">
        <v>125</v>
      </c>
      <c r="AU243" s="229" t="s">
        <v>86</v>
      </c>
      <c r="AY243" s="17" t="s">
        <v>123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84</v>
      </c>
      <c r="BK243" s="230">
        <f>ROUND(I243*H243,2)</f>
        <v>0</v>
      </c>
      <c r="BL243" s="17" t="s">
        <v>130</v>
      </c>
      <c r="BM243" s="229" t="s">
        <v>308</v>
      </c>
    </row>
    <row r="244" s="2" customFormat="1" ht="6.96" customHeight="1">
      <c r="A244" s="38"/>
      <c r="B244" s="66"/>
      <c r="C244" s="67"/>
      <c r="D244" s="67"/>
      <c r="E244" s="67"/>
      <c r="F244" s="67"/>
      <c r="G244" s="67"/>
      <c r="H244" s="67"/>
      <c r="I244" s="67"/>
      <c r="J244" s="67"/>
      <c r="K244" s="67"/>
      <c r="L244" s="44"/>
      <c r="M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</sheetData>
  <sheetProtection sheet="1" autoFilter="0" formatColumns="0" formatRows="0" objects="1" scenarios="1" spinCount="100000" saltValue="1yUTdKLmoHrx31ftwOYcx0jQ/HBkOyWBkAeMIgGk0sMwC5I8uexjpG4nsxyI0eVuL0nM+ry6BGiw4dhjnZNHfg==" hashValue="xtNFRHg0fwN9nxk7Wi7GcP4YkRKS34pCnOQc4BhAoEqTsIJYxFw7AeW9Pbcb/ELaypnI5Uwx3TXSPsZmahLJ0A==" algorithmName="SHA-512" password="CC35"/>
  <autoFilter ref="C122:K2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273" t="s">
        <v>309</v>
      </c>
      <c r="BA2" s="273" t="s">
        <v>309</v>
      </c>
      <c r="BB2" s="273" t="s">
        <v>151</v>
      </c>
      <c r="BC2" s="273" t="s">
        <v>310</v>
      </c>
      <c r="BD2" s="273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  <c r="AZ3" s="273" t="s">
        <v>311</v>
      </c>
      <c r="BA3" s="273" t="s">
        <v>311</v>
      </c>
      <c r="BB3" s="273" t="s">
        <v>151</v>
      </c>
      <c r="BC3" s="273" t="s">
        <v>312</v>
      </c>
      <c r="BD3" s="273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  <c r="AZ4" s="273" t="s">
        <v>313</v>
      </c>
      <c r="BA4" s="273" t="s">
        <v>313</v>
      </c>
      <c r="BB4" s="273" t="s">
        <v>151</v>
      </c>
      <c r="BC4" s="273" t="s">
        <v>314</v>
      </c>
      <c r="BD4" s="273" t="s">
        <v>86</v>
      </c>
    </row>
    <row r="5" s="1" customFormat="1" ht="6.96" customHeight="1">
      <c r="B5" s="20"/>
      <c r="L5" s="20"/>
      <c r="AZ5" s="273" t="s">
        <v>315</v>
      </c>
      <c r="BA5" s="273" t="s">
        <v>315</v>
      </c>
      <c r="BB5" s="273" t="s">
        <v>151</v>
      </c>
      <c r="BC5" s="273" t="s">
        <v>276</v>
      </c>
      <c r="BD5" s="273" t="s">
        <v>86</v>
      </c>
    </row>
    <row r="6" s="1" customFormat="1" ht="12" customHeight="1">
      <c r="B6" s="20"/>
      <c r="D6" s="140" t="s">
        <v>16</v>
      </c>
      <c r="L6" s="20"/>
      <c r="AZ6" s="273" t="s">
        <v>316</v>
      </c>
      <c r="BA6" s="273" t="s">
        <v>316</v>
      </c>
      <c r="BB6" s="273" t="s">
        <v>151</v>
      </c>
      <c r="BC6" s="273" t="s">
        <v>176</v>
      </c>
      <c r="BD6" s="273" t="s">
        <v>86</v>
      </c>
    </row>
    <row r="7" s="1" customFormat="1" ht="16.5" customHeight="1">
      <c r="B7" s="20"/>
      <c r="E7" s="141" t="str">
        <f>'Rekapitulace stavby'!K6</f>
        <v>SILNICE III/17717 PŘEŠÍN - ŽELEZNÝ ÚJEZD -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ROUND((SUM(BE124:BE304)),  2)</f>
        <v>0</v>
      </c>
      <c r="G33" s="38"/>
      <c r="H33" s="38"/>
      <c r="I33" s="155">
        <v>0.20999999999999999</v>
      </c>
      <c r="J33" s="154">
        <f>ROUND(((SUM(BE124:BE304))*I33),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ROUND((SUM(BF124:BF304)),  2)</f>
        <v>0</v>
      </c>
      <c r="G34" s="38"/>
      <c r="H34" s="38"/>
      <c r="I34" s="155">
        <v>0.12</v>
      </c>
      <c r="J34" s="154">
        <f>ROUND(((SUM(BF124:BF304))*I34),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ROUND((SUM(BG124:BG304)),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ROUND((SUM(BH124:BH304)),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ROUND((SUM(BI124:BI304)),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SILNICE III/17717 PŘEŠÍN - ŽELEZNÝ ÚJEZD -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120 - KOMUNIKACE SIL. III/17717 EXTRAVILÁN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21. 11. 2023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318</v>
      </c>
      <c r="E99" s="188"/>
      <c r="F99" s="188"/>
      <c r="G99" s="188"/>
      <c r="H99" s="188"/>
      <c r="I99" s="188"/>
      <c r="J99" s="189">
        <f>J158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103</v>
      </c>
      <c r="E100" s="188"/>
      <c r="F100" s="188"/>
      <c r="G100" s="188"/>
      <c r="H100" s="188"/>
      <c r="I100" s="188"/>
      <c r="J100" s="189">
        <f>J163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104</v>
      </c>
      <c r="E101" s="188"/>
      <c r="F101" s="188"/>
      <c r="G101" s="188"/>
      <c r="H101" s="188"/>
      <c r="I101" s="188"/>
      <c r="J101" s="189">
        <f>J225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105</v>
      </c>
      <c r="E102" s="188"/>
      <c r="F102" s="188"/>
      <c r="G102" s="188"/>
      <c r="H102" s="188"/>
      <c r="I102" s="188"/>
      <c r="J102" s="189">
        <f>J247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106</v>
      </c>
      <c r="E103" s="188"/>
      <c r="F103" s="188"/>
      <c r="G103" s="188"/>
      <c r="H103" s="188"/>
      <c r="I103" s="188"/>
      <c r="J103" s="189">
        <f>J282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107</v>
      </c>
      <c r="E104" s="188"/>
      <c r="F104" s="188"/>
      <c r="G104" s="188"/>
      <c r="H104" s="188"/>
      <c r="I104" s="188"/>
      <c r="J104" s="189">
        <f>J303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108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SILNICE III/17717 PŘEŠÍN - ŽELEZNÝ ÚJEZD - OPRAVA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120 - KOMUNIKACE SIL. III/17717 EXTRAVILÁN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21. 11. 2023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SÚS PK</v>
      </c>
      <c r="G120" s="40"/>
      <c r="H120" s="40"/>
      <c r="I120" s="32" t="s">
        <v>30</v>
      </c>
      <c r="J120" s="36" t="str">
        <f>E21</f>
        <v>MACÁN PROJEKCE DS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Žižkovský Petr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109</v>
      </c>
      <c r="D123" s="194" t="s">
        <v>61</v>
      </c>
      <c r="E123" s="194" t="s">
        <v>57</v>
      </c>
      <c r="F123" s="194" t="s">
        <v>58</v>
      </c>
      <c r="G123" s="194" t="s">
        <v>110</v>
      </c>
      <c r="H123" s="194" t="s">
        <v>111</v>
      </c>
      <c r="I123" s="194" t="s">
        <v>112</v>
      </c>
      <c r="J123" s="194" t="s">
        <v>98</v>
      </c>
      <c r="K123" s="195" t="s">
        <v>113</v>
      </c>
      <c r="L123" s="196"/>
      <c r="M123" s="100" t="s">
        <v>1</v>
      </c>
      <c r="N123" s="101" t="s">
        <v>40</v>
      </c>
      <c r="O123" s="101" t="s">
        <v>114</v>
      </c>
      <c r="P123" s="101" t="s">
        <v>115</v>
      </c>
      <c r="Q123" s="101" t="s">
        <v>116</v>
      </c>
      <c r="R123" s="101" t="s">
        <v>117</v>
      </c>
      <c r="S123" s="101" t="s">
        <v>118</v>
      </c>
      <c r="T123" s="102" t="s">
        <v>119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120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1004.0475200000001</v>
      </c>
      <c r="S124" s="104"/>
      <c r="T124" s="200">
        <f>T125</f>
        <v>1966.501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100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75</v>
      </c>
      <c r="E125" s="205" t="s">
        <v>121</v>
      </c>
      <c r="F125" s="205" t="s">
        <v>122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P126+P158+P163+P225+P247+P282+P303</f>
        <v>0</v>
      </c>
      <c r="Q125" s="210"/>
      <c r="R125" s="211">
        <f>R126+R158+R163+R225+R247+R282+R303</f>
        <v>1004.0475200000001</v>
      </c>
      <c r="S125" s="210"/>
      <c r="T125" s="212">
        <f>T126+T158+T163+T225+T247+T282+T303</f>
        <v>1966.501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76</v>
      </c>
      <c r="AY125" s="213" t="s">
        <v>123</v>
      </c>
      <c r="BK125" s="215">
        <f>BK126+BK158+BK163+BK225+BK247+BK282+BK303</f>
        <v>0</v>
      </c>
    </row>
    <row r="126" s="12" customFormat="1" ht="22.8" customHeight="1">
      <c r="A126" s="12"/>
      <c r="B126" s="202"/>
      <c r="C126" s="203"/>
      <c r="D126" s="204" t="s">
        <v>75</v>
      </c>
      <c r="E126" s="216" t="s">
        <v>84</v>
      </c>
      <c r="F126" s="216" t="s">
        <v>124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SUM(P127:P157)</f>
        <v>0</v>
      </c>
      <c r="Q126" s="210"/>
      <c r="R126" s="211">
        <f>SUM(R127:R157)</f>
        <v>4.8902000000000001</v>
      </c>
      <c r="S126" s="210"/>
      <c r="T126" s="212">
        <f>SUM(T127:T157)</f>
        <v>1043.0999999999999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84</v>
      </c>
      <c r="AT126" s="214" t="s">
        <v>75</v>
      </c>
      <c r="AU126" s="214" t="s">
        <v>84</v>
      </c>
      <c r="AY126" s="213" t="s">
        <v>123</v>
      </c>
      <c r="BK126" s="215">
        <f>SUM(BK127:BK157)</f>
        <v>0</v>
      </c>
    </row>
    <row r="127" s="2" customFormat="1" ht="44.25" customHeight="1">
      <c r="A127" s="38"/>
      <c r="B127" s="39"/>
      <c r="C127" s="218" t="s">
        <v>84</v>
      </c>
      <c r="D127" s="218" t="s">
        <v>125</v>
      </c>
      <c r="E127" s="219" t="s">
        <v>319</v>
      </c>
      <c r="F127" s="220" t="s">
        <v>320</v>
      </c>
      <c r="G127" s="221" t="s">
        <v>128</v>
      </c>
      <c r="H127" s="222">
        <v>9020</v>
      </c>
      <c r="I127" s="223"/>
      <c r="J127" s="224">
        <f>ROUND(I127*H127,2)</f>
        <v>0</v>
      </c>
      <c r="K127" s="220" t="s">
        <v>129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1.0000000000000001E-05</v>
      </c>
      <c r="R127" s="227">
        <f>Q127*H127</f>
        <v>0.090200000000000002</v>
      </c>
      <c r="S127" s="227">
        <v>0.11500000000000001</v>
      </c>
      <c r="T127" s="228">
        <f>S127*H127</f>
        <v>1037.3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130</v>
      </c>
      <c r="AT127" s="229" t="s">
        <v>125</v>
      </c>
      <c r="AU127" s="229" t="s">
        <v>86</v>
      </c>
      <c r="AY127" s="17" t="s">
        <v>123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130</v>
      </c>
      <c r="BM127" s="229" t="s">
        <v>321</v>
      </c>
    </row>
    <row r="128" s="13" customFormat="1">
      <c r="A128" s="13"/>
      <c r="B128" s="236"/>
      <c r="C128" s="237"/>
      <c r="D128" s="231" t="s">
        <v>134</v>
      </c>
      <c r="E128" s="238" t="s">
        <v>1</v>
      </c>
      <c r="F128" s="239" t="s">
        <v>322</v>
      </c>
      <c r="G128" s="237"/>
      <c r="H128" s="240">
        <v>9020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134</v>
      </c>
      <c r="AU128" s="246" t="s">
        <v>86</v>
      </c>
      <c r="AV128" s="13" t="s">
        <v>86</v>
      </c>
      <c r="AW128" s="13" t="s">
        <v>32</v>
      </c>
      <c r="AX128" s="13" t="s">
        <v>76</v>
      </c>
      <c r="AY128" s="246" t="s">
        <v>123</v>
      </c>
    </row>
    <row r="129" s="14" customFormat="1">
      <c r="A129" s="14"/>
      <c r="B129" s="247"/>
      <c r="C129" s="248"/>
      <c r="D129" s="231" t="s">
        <v>134</v>
      </c>
      <c r="E129" s="249" t="s">
        <v>1</v>
      </c>
      <c r="F129" s="250" t="s">
        <v>137</v>
      </c>
      <c r="G129" s="248"/>
      <c r="H129" s="251">
        <v>9020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134</v>
      </c>
      <c r="AU129" s="257" t="s">
        <v>86</v>
      </c>
      <c r="AV129" s="14" t="s">
        <v>130</v>
      </c>
      <c r="AW129" s="14" t="s">
        <v>32</v>
      </c>
      <c r="AX129" s="14" t="s">
        <v>84</v>
      </c>
      <c r="AY129" s="257" t="s">
        <v>123</v>
      </c>
    </row>
    <row r="130" s="2" customFormat="1" ht="16.5" customHeight="1">
      <c r="A130" s="38"/>
      <c r="B130" s="39"/>
      <c r="C130" s="218" t="s">
        <v>86</v>
      </c>
      <c r="D130" s="218" t="s">
        <v>125</v>
      </c>
      <c r="E130" s="219" t="s">
        <v>323</v>
      </c>
      <c r="F130" s="220" t="s">
        <v>324</v>
      </c>
      <c r="G130" s="221" t="s">
        <v>146</v>
      </c>
      <c r="H130" s="222">
        <v>20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0.28999999999999998</v>
      </c>
      <c r="T130" s="228">
        <f>S130*H130</f>
        <v>5.7999999999999998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130</v>
      </c>
      <c r="AT130" s="229" t="s">
        <v>125</v>
      </c>
      <c r="AU130" s="229" t="s">
        <v>86</v>
      </c>
      <c r="AY130" s="17" t="s">
        <v>123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130</v>
      </c>
      <c r="BM130" s="229" t="s">
        <v>325</v>
      </c>
    </row>
    <row r="131" s="13" customFormat="1">
      <c r="A131" s="13"/>
      <c r="B131" s="236"/>
      <c r="C131" s="237"/>
      <c r="D131" s="231" t="s">
        <v>134</v>
      </c>
      <c r="E131" s="238" t="s">
        <v>1</v>
      </c>
      <c r="F131" s="239" t="s">
        <v>227</v>
      </c>
      <c r="G131" s="237"/>
      <c r="H131" s="240">
        <v>20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134</v>
      </c>
      <c r="AU131" s="246" t="s">
        <v>86</v>
      </c>
      <c r="AV131" s="13" t="s">
        <v>86</v>
      </c>
      <c r="AW131" s="13" t="s">
        <v>32</v>
      </c>
      <c r="AX131" s="13" t="s">
        <v>76</v>
      </c>
      <c r="AY131" s="246" t="s">
        <v>123</v>
      </c>
    </row>
    <row r="132" s="14" customFormat="1">
      <c r="A132" s="14"/>
      <c r="B132" s="247"/>
      <c r="C132" s="248"/>
      <c r="D132" s="231" t="s">
        <v>134</v>
      </c>
      <c r="E132" s="249" t="s">
        <v>1</v>
      </c>
      <c r="F132" s="250" t="s">
        <v>137</v>
      </c>
      <c r="G132" s="248"/>
      <c r="H132" s="251">
        <v>20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134</v>
      </c>
      <c r="AU132" s="257" t="s">
        <v>86</v>
      </c>
      <c r="AV132" s="14" t="s">
        <v>130</v>
      </c>
      <c r="AW132" s="14" t="s">
        <v>32</v>
      </c>
      <c r="AX132" s="14" t="s">
        <v>84</v>
      </c>
      <c r="AY132" s="257" t="s">
        <v>123</v>
      </c>
    </row>
    <row r="133" s="2" customFormat="1" ht="33" customHeight="1">
      <c r="A133" s="38"/>
      <c r="B133" s="39"/>
      <c r="C133" s="218" t="s">
        <v>143</v>
      </c>
      <c r="D133" s="218" t="s">
        <v>125</v>
      </c>
      <c r="E133" s="219" t="s">
        <v>326</v>
      </c>
      <c r="F133" s="220" t="s">
        <v>327</v>
      </c>
      <c r="G133" s="221" t="s">
        <v>151</v>
      </c>
      <c r="H133" s="222">
        <v>31</v>
      </c>
      <c r="I133" s="223"/>
      <c r="J133" s="224">
        <f>ROUND(I133*H133,2)</f>
        <v>0</v>
      </c>
      <c r="K133" s="220" t="s">
        <v>129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130</v>
      </c>
      <c r="AT133" s="229" t="s">
        <v>125</v>
      </c>
      <c r="AU133" s="229" t="s">
        <v>86</v>
      </c>
      <c r="AY133" s="17" t="s">
        <v>123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130</v>
      </c>
      <c r="BM133" s="229" t="s">
        <v>328</v>
      </c>
    </row>
    <row r="134" s="2" customFormat="1">
      <c r="A134" s="38"/>
      <c r="B134" s="39"/>
      <c r="C134" s="40"/>
      <c r="D134" s="231" t="s">
        <v>132</v>
      </c>
      <c r="E134" s="40"/>
      <c r="F134" s="232" t="s">
        <v>329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132</v>
      </c>
      <c r="AU134" s="17" t="s">
        <v>86</v>
      </c>
    </row>
    <row r="135" s="13" customFormat="1">
      <c r="A135" s="13"/>
      <c r="B135" s="236"/>
      <c r="C135" s="237"/>
      <c r="D135" s="231" t="s">
        <v>134</v>
      </c>
      <c r="E135" s="238" t="s">
        <v>1</v>
      </c>
      <c r="F135" s="239" t="s">
        <v>330</v>
      </c>
      <c r="G135" s="237"/>
      <c r="H135" s="240">
        <v>31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134</v>
      </c>
      <c r="AU135" s="246" t="s">
        <v>86</v>
      </c>
      <c r="AV135" s="13" t="s">
        <v>86</v>
      </c>
      <c r="AW135" s="13" t="s">
        <v>32</v>
      </c>
      <c r="AX135" s="13" t="s">
        <v>76</v>
      </c>
      <c r="AY135" s="246" t="s">
        <v>123</v>
      </c>
    </row>
    <row r="136" s="14" customFormat="1">
      <c r="A136" s="14"/>
      <c r="B136" s="247"/>
      <c r="C136" s="248"/>
      <c r="D136" s="231" t="s">
        <v>134</v>
      </c>
      <c r="E136" s="249" t="s">
        <v>315</v>
      </c>
      <c r="F136" s="250" t="s">
        <v>137</v>
      </c>
      <c r="G136" s="248"/>
      <c r="H136" s="251">
        <v>31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134</v>
      </c>
      <c r="AU136" s="257" t="s">
        <v>86</v>
      </c>
      <c r="AV136" s="14" t="s">
        <v>130</v>
      </c>
      <c r="AW136" s="14" t="s">
        <v>32</v>
      </c>
      <c r="AX136" s="14" t="s">
        <v>84</v>
      </c>
      <c r="AY136" s="257" t="s">
        <v>123</v>
      </c>
    </row>
    <row r="137" s="2" customFormat="1" ht="44.25" customHeight="1">
      <c r="A137" s="38"/>
      <c r="B137" s="39"/>
      <c r="C137" s="218" t="s">
        <v>130</v>
      </c>
      <c r="D137" s="218" t="s">
        <v>125</v>
      </c>
      <c r="E137" s="219" t="s">
        <v>331</v>
      </c>
      <c r="F137" s="220" t="s">
        <v>332</v>
      </c>
      <c r="G137" s="221" t="s">
        <v>151</v>
      </c>
      <c r="H137" s="222">
        <v>560.95000000000005</v>
      </c>
      <c r="I137" s="223"/>
      <c r="J137" s="224">
        <f>ROUND(I137*H137,2)</f>
        <v>0</v>
      </c>
      <c r="K137" s="220" t="s">
        <v>129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130</v>
      </c>
      <c r="AT137" s="229" t="s">
        <v>125</v>
      </c>
      <c r="AU137" s="229" t="s">
        <v>86</v>
      </c>
      <c r="AY137" s="17" t="s">
        <v>123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130</v>
      </c>
      <c r="BM137" s="229" t="s">
        <v>333</v>
      </c>
    </row>
    <row r="138" s="2" customFormat="1">
      <c r="A138" s="38"/>
      <c r="B138" s="39"/>
      <c r="C138" s="40"/>
      <c r="D138" s="231" t="s">
        <v>132</v>
      </c>
      <c r="E138" s="40"/>
      <c r="F138" s="232" t="s">
        <v>334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132</v>
      </c>
      <c r="AU138" s="17" t="s">
        <v>86</v>
      </c>
    </row>
    <row r="139" s="13" customFormat="1">
      <c r="A139" s="13"/>
      <c r="B139" s="236"/>
      <c r="C139" s="237"/>
      <c r="D139" s="231" t="s">
        <v>134</v>
      </c>
      <c r="E139" s="238" t="s">
        <v>1</v>
      </c>
      <c r="F139" s="239" t="s">
        <v>335</v>
      </c>
      <c r="G139" s="237"/>
      <c r="H139" s="240">
        <v>10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134</v>
      </c>
      <c r="AU139" s="246" t="s">
        <v>86</v>
      </c>
      <c r="AV139" s="13" t="s">
        <v>86</v>
      </c>
      <c r="AW139" s="13" t="s">
        <v>32</v>
      </c>
      <c r="AX139" s="13" t="s">
        <v>76</v>
      </c>
      <c r="AY139" s="246" t="s">
        <v>123</v>
      </c>
    </row>
    <row r="140" s="13" customFormat="1">
      <c r="A140" s="13"/>
      <c r="B140" s="236"/>
      <c r="C140" s="237"/>
      <c r="D140" s="231" t="s">
        <v>134</v>
      </c>
      <c r="E140" s="238" t="s">
        <v>1</v>
      </c>
      <c r="F140" s="239" t="s">
        <v>336</v>
      </c>
      <c r="G140" s="237"/>
      <c r="H140" s="240">
        <v>12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134</v>
      </c>
      <c r="AU140" s="246" t="s">
        <v>86</v>
      </c>
      <c r="AV140" s="13" t="s">
        <v>86</v>
      </c>
      <c r="AW140" s="13" t="s">
        <v>32</v>
      </c>
      <c r="AX140" s="13" t="s">
        <v>76</v>
      </c>
      <c r="AY140" s="246" t="s">
        <v>123</v>
      </c>
    </row>
    <row r="141" s="13" customFormat="1">
      <c r="A141" s="13"/>
      <c r="B141" s="236"/>
      <c r="C141" s="237"/>
      <c r="D141" s="231" t="s">
        <v>134</v>
      </c>
      <c r="E141" s="238" t="s">
        <v>1</v>
      </c>
      <c r="F141" s="239" t="s">
        <v>337</v>
      </c>
      <c r="G141" s="237"/>
      <c r="H141" s="240">
        <v>538.95000000000005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134</v>
      </c>
      <c r="AU141" s="246" t="s">
        <v>86</v>
      </c>
      <c r="AV141" s="13" t="s">
        <v>86</v>
      </c>
      <c r="AW141" s="13" t="s">
        <v>32</v>
      </c>
      <c r="AX141" s="13" t="s">
        <v>76</v>
      </c>
      <c r="AY141" s="246" t="s">
        <v>123</v>
      </c>
    </row>
    <row r="142" s="14" customFormat="1">
      <c r="A142" s="14"/>
      <c r="B142" s="247"/>
      <c r="C142" s="248"/>
      <c r="D142" s="231" t="s">
        <v>134</v>
      </c>
      <c r="E142" s="249" t="s">
        <v>309</v>
      </c>
      <c r="F142" s="250" t="s">
        <v>137</v>
      </c>
      <c r="G142" s="248"/>
      <c r="H142" s="251">
        <v>560.95000000000005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134</v>
      </c>
      <c r="AU142" s="257" t="s">
        <v>86</v>
      </c>
      <c r="AV142" s="14" t="s">
        <v>130</v>
      </c>
      <c r="AW142" s="14" t="s">
        <v>32</v>
      </c>
      <c r="AX142" s="14" t="s">
        <v>84</v>
      </c>
      <c r="AY142" s="257" t="s">
        <v>123</v>
      </c>
    </row>
    <row r="143" s="2" customFormat="1" ht="49.05" customHeight="1">
      <c r="A143" s="38"/>
      <c r="B143" s="39"/>
      <c r="C143" s="218" t="s">
        <v>155</v>
      </c>
      <c r="D143" s="218" t="s">
        <v>125</v>
      </c>
      <c r="E143" s="219" t="s">
        <v>156</v>
      </c>
      <c r="F143" s="220" t="s">
        <v>157</v>
      </c>
      <c r="G143" s="221" t="s">
        <v>151</v>
      </c>
      <c r="H143" s="222">
        <v>582.95000000000005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130</v>
      </c>
      <c r="AT143" s="229" t="s">
        <v>125</v>
      </c>
      <c r="AU143" s="229" t="s">
        <v>86</v>
      </c>
      <c r="AY143" s="17" t="s">
        <v>123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130</v>
      </c>
      <c r="BM143" s="229" t="s">
        <v>338</v>
      </c>
    </row>
    <row r="144" s="2" customFormat="1">
      <c r="A144" s="38"/>
      <c r="B144" s="39"/>
      <c r="C144" s="40"/>
      <c r="D144" s="231" t="s">
        <v>132</v>
      </c>
      <c r="E144" s="40"/>
      <c r="F144" s="232" t="s">
        <v>339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132</v>
      </c>
      <c r="AU144" s="17" t="s">
        <v>86</v>
      </c>
    </row>
    <row r="145" s="13" customFormat="1">
      <c r="A145" s="13"/>
      <c r="B145" s="236"/>
      <c r="C145" s="237"/>
      <c r="D145" s="231" t="s">
        <v>134</v>
      </c>
      <c r="E145" s="238" t="s">
        <v>1</v>
      </c>
      <c r="F145" s="239" t="s">
        <v>340</v>
      </c>
      <c r="G145" s="237"/>
      <c r="H145" s="240">
        <v>582.95000000000005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134</v>
      </c>
      <c r="AU145" s="246" t="s">
        <v>86</v>
      </c>
      <c r="AV145" s="13" t="s">
        <v>86</v>
      </c>
      <c r="AW145" s="13" t="s">
        <v>32</v>
      </c>
      <c r="AX145" s="13" t="s">
        <v>76</v>
      </c>
      <c r="AY145" s="246" t="s">
        <v>123</v>
      </c>
    </row>
    <row r="146" s="14" customFormat="1">
      <c r="A146" s="14"/>
      <c r="B146" s="247"/>
      <c r="C146" s="248"/>
      <c r="D146" s="231" t="s">
        <v>134</v>
      </c>
      <c r="E146" s="249" t="s">
        <v>1</v>
      </c>
      <c r="F146" s="250" t="s">
        <v>137</v>
      </c>
      <c r="G146" s="248"/>
      <c r="H146" s="251">
        <v>582.95000000000005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134</v>
      </c>
      <c r="AU146" s="257" t="s">
        <v>86</v>
      </c>
      <c r="AV146" s="14" t="s">
        <v>130</v>
      </c>
      <c r="AW146" s="14" t="s">
        <v>32</v>
      </c>
      <c r="AX146" s="14" t="s">
        <v>84</v>
      </c>
      <c r="AY146" s="257" t="s">
        <v>123</v>
      </c>
    </row>
    <row r="147" s="2" customFormat="1" ht="44.25" customHeight="1">
      <c r="A147" s="38"/>
      <c r="B147" s="39"/>
      <c r="C147" s="218" t="s">
        <v>161</v>
      </c>
      <c r="D147" s="218" t="s">
        <v>125</v>
      </c>
      <c r="E147" s="219" t="s">
        <v>341</v>
      </c>
      <c r="F147" s="220" t="s">
        <v>342</v>
      </c>
      <c r="G147" s="221" t="s">
        <v>151</v>
      </c>
      <c r="H147" s="222">
        <v>9</v>
      </c>
      <c r="I147" s="223"/>
      <c r="J147" s="224">
        <f>ROUND(I147*H147,2)</f>
        <v>0</v>
      </c>
      <c r="K147" s="220" t="s">
        <v>129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130</v>
      </c>
      <c r="AT147" s="229" t="s">
        <v>125</v>
      </c>
      <c r="AU147" s="229" t="s">
        <v>86</v>
      </c>
      <c r="AY147" s="17" t="s">
        <v>123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130</v>
      </c>
      <c r="BM147" s="229" t="s">
        <v>343</v>
      </c>
    </row>
    <row r="148" s="2" customFormat="1">
      <c r="A148" s="38"/>
      <c r="B148" s="39"/>
      <c r="C148" s="40"/>
      <c r="D148" s="231" t="s">
        <v>132</v>
      </c>
      <c r="E148" s="40"/>
      <c r="F148" s="232" t="s">
        <v>344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86</v>
      </c>
    </row>
    <row r="149" s="13" customFormat="1">
      <c r="A149" s="13"/>
      <c r="B149" s="236"/>
      <c r="C149" s="237"/>
      <c r="D149" s="231" t="s">
        <v>134</v>
      </c>
      <c r="E149" s="238" t="s">
        <v>1</v>
      </c>
      <c r="F149" s="239" t="s">
        <v>345</v>
      </c>
      <c r="G149" s="237"/>
      <c r="H149" s="240">
        <v>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134</v>
      </c>
      <c r="AU149" s="246" t="s">
        <v>86</v>
      </c>
      <c r="AV149" s="13" t="s">
        <v>86</v>
      </c>
      <c r="AW149" s="13" t="s">
        <v>32</v>
      </c>
      <c r="AX149" s="13" t="s">
        <v>76</v>
      </c>
      <c r="AY149" s="246" t="s">
        <v>123</v>
      </c>
    </row>
    <row r="150" s="14" customFormat="1">
      <c r="A150" s="14"/>
      <c r="B150" s="247"/>
      <c r="C150" s="248"/>
      <c r="D150" s="231" t="s">
        <v>134</v>
      </c>
      <c r="E150" s="249" t="s">
        <v>316</v>
      </c>
      <c r="F150" s="250" t="s">
        <v>137</v>
      </c>
      <c r="G150" s="248"/>
      <c r="H150" s="251">
        <v>9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134</v>
      </c>
      <c r="AU150" s="257" t="s">
        <v>86</v>
      </c>
      <c r="AV150" s="14" t="s">
        <v>130</v>
      </c>
      <c r="AW150" s="14" t="s">
        <v>32</v>
      </c>
      <c r="AX150" s="14" t="s">
        <v>84</v>
      </c>
      <c r="AY150" s="257" t="s">
        <v>123</v>
      </c>
    </row>
    <row r="151" s="2" customFormat="1" ht="66.75" customHeight="1">
      <c r="A151" s="38"/>
      <c r="B151" s="39"/>
      <c r="C151" s="218" t="s">
        <v>166</v>
      </c>
      <c r="D151" s="218" t="s">
        <v>125</v>
      </c>
      <c r="E151" s="219" t="s">
        <v>346</v>
      </c>
      <c r="F151" s="220" t="s">
        <v>347</v>
      </c>
      <c r="G151" s="221" t="s">
        <v>151</v>
      </c>
      <c r="H151" s="222">
        <v>2.3999999999999999</v>
      </c>
      <c r="I151" s="223"/>
      <c r="J151" s="224">
        <f>ROUND(I151*H151,2)</f>
        <v>0</v>
      </c>
      <c r="K151" s="220" t="s">
        <v>129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130</v>
      </c>
      <c r="AT151" s="229" t="s">
        <v>125</v>
      </c>
      <c r="AU151" s="229" t="s">
        <v>86</v>
      </c>
      <c r="AY151" s="17" t="s">
        <v>123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130</v>
      </c>
      <c r="BM151" s="229" t="s">
        <v>348</v>
      </c>
    </row>
    <row r="152" s="2" customFormat="1">
      <c r="A152" s="38"/>
      <c r="B152" s="39"/>
      <c r="C152" s="40"/>
      <c r="D152" s="231" t="s">
        <v>132</v>
      </c>
      <c r="E152" s="40"/>
      <c r="F152" s="232" t="s">
        <v>344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132</v>
      </c>
      <c r="AU152" s="17" t="s">
        <v>86</v>
      </c>
    </row>
    <row r="153" s="13" customFormat="1">
      <c r="A153" s="13"/>
      <c r="B153" s="236"/>
      <c r="C153" s="237"/>
      <c r="D153" s="231" t="s">
        <v>134</v>
      </c>
      <c r="E153" s="238" t="s">
        <v>1</v>
      </c>
      <c r="F153" s="239" t="s">
        <v>349</v>
      </c>
      <c r="G153" s="237"/>
      <c r="H153" s="240">
        <v>2.3999999999999999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134</v>
      </c>
      <c r="AU153" s="246" t="s">
        <v>86</v>
      </c>
      <c r="AV153" s="13" t="s">
        <v>86</v>
      </c>
      <c r="AW153" s="13" t="s">
        <v>32</v>
      </c>
      <c r="AX153" s="13" t="s">
        <v>76</v>
      </c>
      <c r="AY153" s="246" t="s">
        <v>123</v>
      </c>
    </row>
    <row r="154" s="14" customFormat="1">
      <c r="A154" s="14"/>
      <c r="B154" s="247"/>
      <c r="C154" s="248"/>
      <c r="D154" s="231" t="s">
        <v>134</v>
      </c>
      <c r="E154" s="249" t="s">
        <v>313</v>
      </c>
      <c r="F154" s="250" t="s">
        <v>137</v>
      </c>
      <c r="G154" s="248"/>
      <c r="H154" s="251">
        <v>2.3999999999999999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134</v>
      </c>
      <c r="AU154" s="257" t="s">
        <v>86</v>
      </c>
      <c r="AV154" s="14" t="s">
        <v>130</v>
      </c>
      <c r="AW154" s="14" t="s">
        <v>32</v>
      </c>
      <c r="AX154" s="14" t="s">
        <v>84</v>
      </c>
      <c r="AY154" s="257" t="s">
        <v>123</v>
      </c>
    </row>
    <row r="155" s="2" customFormat="1" ht="16.5" customHeight="1">
      <c r="A155" s="38"/>
      <c r="B155" s="39"/>
      <c r="C155" s="258" t="s">
        <v>172</v>
      </c>
      <c r="D155" s="258" t="s">
        <v>251</v>
      </c>
      <c r="E155" s="259" t="s">
        <v>350</v>
      </c>
      <c r="F155" s="260" t="s">
        <v>351</v>
      </c>
      <c r="G155" s="261" t="s">
        <v>273</v>
      </c>
      <c r="H155" s="262">
        <v>4.7999999999999998</v>
      </c>
      <c r="I155" s="263"/>
      <c r="J155" s="264">
        <f>ROUND(I155*H155,2)</f>
        <v>0</v>
      </c>
      <c r="K155" s="260" t="s">
        <v>129</v>
      </c>
      <c r="L155" s="265"/>
      <c r="M155" s="266" t="s">
        <v>1</v>
      </c>
      <c r="N155" s="267" t="s">
        <v>41</v>
      </c>
      <c r="O155" s="91"/>
      <c r="P155" s="227">
        <f>O155*H155</f>
        <v>0</v>
      </c>
      <c r="Q155" s="227">
        <v>1</v>
      </c>
      <c r="R155" s="227">
        <f>Q155*H155</f>
        <v>4.7999999999999998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172</v>
      </c>
      <c r="AT155" s="229" t="s">
        <v>251</v>
      </c>
      <c r="AU155" s="229" t="s">
        <v>86</v>
      </c>
      <c r="AY155" s="17" t="s">
        <v>123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130</v>
      </c>
      <c r="BM155" s="229" t="s">
        <v>352</v>
      </c>
    </row>
    <row r="156" s="2" customFormat="1">
      <c r="A156" s="38"/>
      <c r="B156" s="39"/>
      <c r="C156" s="40"/>
      <c r="D156" s="231" t="s">
        <v>132</v>
      </c>
      <c r="E156" s="40"/>
      <c r="F156" s="232" t="s">
        <v>344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132</v>
      </c>
      <c r="AU156" s="17" t="s">
        <v>86</v>
      </c>
    </row>
    <row r="157" s="13" customFormat="1">
      <c r="A157" s="13"/>
      <c r="B157" s="236"/>
      <c r="C157" s="237"/>
      <c r="D157" s="231" t="s">
        <v>134</v>
      </c>
      <c r="E157" s="237"/>
      <c r="F157" s="239" t="s">
        <v>353</v>
      </c>
      <c r="G157" s="237"/>
      <c r="H157" s="240">
        <v>4.7999999999999998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134</v>
      </c>
      <c r="AU157" s="246" t="s">
        <v>86</v>
      </c>
      <c r="AV157" s="13" t="s">
        <v>86</v>
      </c>
      <c r="AW157" s="13" t="s">
        <v>4</v>
      </c>
      <c r="AX157" s="13" t="s">
        <v>84</v>
      </c>
      <c r="AY157" s="246" t="s">
        <v>123</v>
      </c>
    </row>
    <row r="158" s="12" customFormat="1" ht="22.8" customHeight="1">
      <c r="A158" s="12"/>
      <c r="B158" s="202"/>
      <c r="C158" s="203"/>
      <c r="D158" s="204" t="s">
        <v>75</v>
      </c>
      <c r="E158" s="216" t="s">
        <v>130</v>
      </c>
      <c r="F158" s="216" t="s">
        <v>354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SUM(P159:P162)</f>
        <v>0</v>
      </c>
      <c r="Q158" s="210"/>
      <c r="R158" s="211">
        <f>SUM(R159:R162)</f>
        <v>0</v>
      </c>
      <c r="S158" s="210"/>
      <c r="T158" s="212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84</v>
      </c>
      <c r="AT158" s="214" t="s">
        <v>75</v>
      </c>
      <c r="AU158" s="214" t="s">
        <v>84</v>
      </c>
      <c r="AY158" s="213" t="s">
        <v>123</v>
      </c>
      <c r="BK158" s="215">
        <f>SUM(BK159:BK162)</f>
        <v>0</v>
      </c>
    </row>
    <row r="159" s="2" customFormat="1" ht="33" customHeight="1">
      <c r="A159" s="38"/>
      <c r="B159" s="39"/>
      <c r="C159" s="218" t="s">
        <v>176</v>
      </c>
      <c r="D159" s="218" t="s">
        <v>125</v>
      </c>
      <c r="E159" s="219" t="s">
        <v>355</v>
      </c>
      <c r="F159" s="220" t="s">
        <v>356</v>
      </c>
      <c r="G159" s="221" t="s">
        <v>151</v>
      </c>
      <c r="H159" s="222">
        <v>0.59999999999999998</v>
      </c>
      <c r="I159" s="223"/>
      <c r="J159" s="224">
        <f>ROUND(I159*H159,2)</f>
        <v>0</v>
      </c>
      <c r="K159" s="220" t="s">
        <v>129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130</v>
      </c>
      <c r="AT159" s="229" t="s">
        <v>125</v>
      </c>
      <c r="AU159" s="229" t="s">
        <v>86</v>
      </c>
      <c r="AY159" s="17" t="s">
        <v>123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130</v>
      </c>
      <c r="BM159" s="229" t="s">
        <v>357</v>
      </c>
    </row>
    <row r="160" s="2" customFormat="1">
      <c r="A160" s="38"/>
      <c r="B160" s="39"/>
      <c r="C160" s="40"/>
      <c r="D160" s="231" t="s">
        <v>132</v>
      </c>
      <c r="E160" s="40"/>
      <c r="F160" s="232" t="s">
        <v>344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132</v>
      </c>
      <c r="AU160" s="17" t="s">
        <v>86</v>
      </c>
    </row>
    <row r="161" s="13" customFormat="1">
      <c r="A161" s="13"/>
      <c r="B161" s="236"/>
      <c r="C161" s="237"/>
      <c r="D161" s="231" t="s">
        <v>134</v>
      </c>
      <c r="E161" s="238" t="s">
        <v>1</v>
      </c>
      <c r="F161" s="239" t="s">
        <v>358</v>
      </c>
      <c r="G161" s="237"/>
      <c r="H161" s="240">
        <v>0.59999999999999998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134</v>
      </c>
      <c r="AU161" s="246" t="s">
        <v>86</v>
      </c>
      <c r="AV161" s="13" t="s">
        <v>86</v>
      </c>
      <c r="AW161" s="13" t="s">
        <v>32</v>
      </c>
      <c r="AX161" s="13" t="s">
        <v>76</v>
      </c>
      <c r="AY161" s="246" t="s">
        <v>123</v>
      </c>
    </row>
    <row r="162" s="14" customFormat="1">
      <c r="A162" s="14"/>
      <c r="B162" s="247"/>
      <c r="C162" s="248"/>
      <c r="D162" s="231" t="s">
        <v>134</v>
      </c>
      <c r="E162" s="249" t="s">
        <v>311</v>
      </c>
      <c r="F162" s="250" t="s">
        <v>137</v>
      </c>
      <c r="G162" s="248"/>
      <c r="H162" s="251">
        <v>0.59999999999999998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134</v>
      </c>
      <c r="AU162" s="257" t="s">
        <v>86</v>
      </c>
      <c r="AV162" s="14" t="s">
        <v>130</v>
      </c>
      <c r="AW162" s="14" t="s">
        <v>32</v>
      </c>
      <c r="AX162" s="14" t="s">
        <v>84</v>
      </c>
      <c r="AY162" s="257" t="s">
        <v>123</v>
      </c>
    </row>
    <row r="163" s="12" customFormat="1" ht="22.8" customHeight="1">
      <c r="A163" s="12"/>
      <c r="B163" s="202"/>
      <c r="C163" s="203"/>
      <c r="D163" s="204" t="s">
        <v>75</v>
      </c>
      <c r="E163" s="216" t="s">
        <v>155</v>
      </c>
      <c r="F163" s="216" t="s">
        <v>160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SUM(P164:P224)</f>
        <v>0</v>
      </c>
      <c r="Q163" s="210"/>
      <c r="R163" s="211">
        <f>SUM(R164:R224)</f>
        <v>893.12175000000002</v>
      </c>
      <c r="S163" s="210"/>
      <c r="T163" s="212">
        <f>SUM(T164:T224)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84</v>
      </c>
      <c r="AT163" s="214" t="s">
        <v>75</v>
      </c>
      <c r="AU163" s="214" t="s">
        <v>84</v>
      </c>
      <c r="AY163" s="213" t="s">
        <v>123</v>
      </c>
      <c r="BK163" s="215">
        <f>SUM(BK164:BK224)</f>
        <v>0</v>
      </c>
    </row>
    <row r="164" s="2" customFormat="1" ht="33" customHeight="1">
      <c r="A164" s="38"/>
      <c r="B164" s="39"/>
      <c r="C164" s="218" t="s">
        <v>182</v>
      </c>
      <c r="D164" s="218" t="s">
        <v>125</v>
      </c>
      <c r="E164" s="219" t="s">
        <v>167</v>
      </c>
      <c r="F164" s="220" t="s">
        <v>168</v>
      </c>
      <c r="G164" s="221" t="s">
        <v>128</v>
      </c>
      <c r="H164" s="222">
        <v>180</v>
      </c>
      <c r="I164" s="223"/>
      <c r="J164" s="224">
        <f>ROUND(I164*H164,2)</f>
        <v>0</v>
      </c>
      <c r="K164" s="220" t="s">
        <v>129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130</v>
      </c>
      <c r="AT164" s="229" t="s">
        <v>125</v>
      </c>
      <c r="AU164" s="229" t="s">
        <v>86</v>
      </c>
      <c r="AY164" s="17" t="s">
        <v>123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130</v>
      </c>
      <c r="BM164" s="229" t="s">
        <v>359</v>
      </c>
    </row>
    <row r="165" s="2" customFormat="1">
      <c r="A165" s="38"/>
      <c r="B165" s="39"/>
      <c r="C165" s="40"/>
      <c r="D165" s="231" t="s">
        <v>132</v>
      </c>
      <c r="E165" s="40"/>
      <c r="F165" s="232" t="s">
        <v>329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132</v>
      </c>
      <c r="AU165" s="17" t="s">
        <v>86</v>
      </c>
    </row>
    <row r="166" s="13" customFormat="1">
      <c r="A166" s="13"/>
      <c r="B166" s="236"/>
      <c r="C166" s="237"/>
      <c r="D166" s="231" t="s">
        <v>134</v>
      </c>
      <c r="E166" s="238" t="s">
        <v>1</v>
      </c>
      <c r="F166" s="239" t="s">
        <v>360</v>
      </c>
      <c r="G166" s="237"/>
      <c r="H166" s="240">
        <v>25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134</v>
      </c>
      <c r="AU166" s="246" t="s">
        <v>86</v>
      </c>
      <c r="AV166" s="13" t="s">
        <v>86</v>
      </c>
      <c r="AW166" s="13" t="s">
        <v>32</v>
      </c>
      <c r="AX166" s="13" t="s">
        <v>76</v>
      </c>
      <c r="AY166" s="246" t="s">
        <v>123</v>
      </c>
    </row>
    <row r="167" s="13" customFormat="1">
      <c r="A167" s="13"/>
      <c r="B167" s="236"/>
      <c r="C167" s="237"/>
      <c r="D167" s="231" t="s">
        <v>134</v>
      </c>
      <c r="E167" s="238" t="s">
        <v>1</v>
      </c>
      <c r="F167" s="239" t="s">
        <v>361</v>
      </c>
      <c r="G167" s="237"/>
      <c r="H167" s="240">
        <v>155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134</v>
      </c>
      <c r="AU167" s="246" t="s">
        <v>86</v>
      </c>
      <c r="AV167" s="13" t="s">
        <v>86</v>
      </c>
      <c r="AW167" s="13" t="s">
        <v>32</v>
      </c>
      <c r="AX167" s="13" t="s">
        <v>76</v>
      </c>
      <c r="AY167" s="246" t="s">
        <v>123</v>
      </c>
    </row>
    <row r="168" s="14" customFormat="1">
      <c r="A168" s="14"/>
      <c r="B168" s="247"/>
      <c r="C168" s="248"/>
      <c r="D168" s="231" t="s">
        <v>134</v>
      </c>
      <c r="E168" s="249" t="s">
        <v>1</v>
      </c>
      <c r="F168" s="250" t="s">
        <v>137</v>
      </c>
      <c r="G168" s="248"/>
      <c r="H168" s="251">
        <v>180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134</v>
      </c>
      <c r="AU168" s="257" t="s">
        <v>86</v>
      </c>
      <c r="AV168" s="14" t="s">
        <v>130</v>
      </c>
      <c r="AW168" s="14" t="s">
        <v>32</v>
      </c>
      <c r="AX168" s="14" t="s">
        <v>84</v>
      </c>
      <c r="AY168" s="257" t="s">
        <v>123</v>
      </c>
    </row>
    <row r="169" s="2" customFormat="1" ht="37.8" customHeight="1">
      <c r="A169" s="38"/>
      <c r="B169" s="39"/>
      <c r="C169" s="218" t="s">
        <v>186</v>
      </c>
      <c r="D169" s="218" t="s">
        <v>125</v>
      </c>
      <c r="E169" s="219" t="s">
        <v>362</v>
      </c>
      <c r="F169" s="220" t="s">
        <v>363</v>
      </c>
      <c r="G169" s="221" t="s">
        <v>128</v>
      </c>
      <c r="H169" s="222">
        <v>10815</v>
      </c>
      <c r="I169" s="223"/>
      <c r="J169" s="224">
        <f>ROUND(I169*H169,2)</f>
        <v>0</v>
      </c>
      <c r="K169" s="220" t="s">
        <v>129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130</v>
      </c>
      <c r="AT169" s="229" t="s">
        <v>125</v>
      </c>
      <c r="AU169" s="229" t="s">
        <v>86</v>
      </c>
      <c r="AY169" s="17" t="s">
        <v>123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130</v>
      </c>
      <c r="BM169" s="229" t="s">
        <v>364</v>
      </c>
    </row>
    <row r="170" s="2" customFormat="1">
      <c r="A170" s="38"/>
      <c r="B170" s="39"/>
      <c r="C170" s="40"/>
      <c r="D170" s="231" t="s">
        <v>132</v>
      </c>
      <c r="E170" s="40"/>
      <c r="F170" s="232" t="s">
        <v>365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132</v>
      </c>
      <c r="AU170" s="17" t="s">
        <v>86</v>
      </c>
    </row>
    <row r="171" s="13" customFormat="1">
      <c r="A171" s="13"/>
      <c r="B171" s="236"/>
      <c r="C171" s="237"/>
      <c r="D171" s="231" t="s">
        <v>134</v>
      </c>
      <c r="E171" s="238" t="s">
        <v>1</v>
      </c>
      <c r="F171" s="239" t="s">
        <v>366</v>
      </c>
      <c r="G171" s="237"/>
      <c r="H171" s="240">
        <v>10815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134</v>
      </c>
      <c r="AU171" s="246" t="s">
        <v>86</v>
      </c>
      <c r="AV171" s="13" t="s">
        <v>86</v>
      </c>
      <c r="AW171" s="13" t="s">
        <v>32</v>
      </c>
      <c r="AX171" s="13" t="s">
        <v>76</v>
      </c>
      <c r="AY171" s="246" t="s">
        <v>123</v>
      </c>
    </row>
    <row r="172" s="14" customFormat="1">
      <c r="A172" s="14"/>
      <c r="B172" s="247"/>
      <c r="C172" s="248"/>
      <c r="D172" s="231" t="s">
        <v>134</v>
      </c>
      <c r="E172" s="249" t="s">
        <v>1</v>
      </c>
      <c r="F172" s="250" t="s">
        <v>137</v>
      </c>
      <c r="G172" s="248"/>
      <c r="H172" s="251">
        <v>10815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134</v>
      </c>
      <c r="AU172" s="257" t="s">
        <v>86</v>
      </c>
      <c r="AV172" s="14" t="s">
        <v>130</v>
      </c>
      <c r="AW172" s="14" t="s">
        <v>32</v>
      </c>
      <c r="AX172" s="14" t="s">
        <v>84</v>
      </c>
      <c r="AY172" s="257" t="s">
        <v>123</v>
      </c>
    </row>
    <row r="173" s="2" customFormat="1" ht="44.25" customHeight="1">
      <c r="A173" s="38"/>
      <c r="B173" s="39"/>
      <c r="C173" s="218" t="s">
        <v>8</v>
      </c>
      <c r="D173" s="218" t="s">
        <v>125</v>
      </c>
      <c r="E173" s="219" t="s">
        <v>367</v>
      </c>
      <c r="F173" s="220" t="s">
        <v>368</v>
      </c>
      <c r="G173" s="221" t="s">
        <v>128</v>
      </c>
      <c r="H173" s="222">
        <v>10815</v>
      </c>
      <c r="I173" s="223"/>
      <c r="J173" s="224">
        <f>ROUND(I173*H173,2)</f>
        <v>0</v>
      </c>
      <c r="K173" s="220" t="s">
        <v>129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130</v>
      </c>
      <c r="AT173" s="229" t="s">
        <v>125</v>
      </c>
      <c r="AU173" s="229" t="s">
        <v>86</v>
      </c>
      <c r="AY173" s="17" t="s">
        <v>123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130</v>
      </c>
      <c r="BM173" s="229" t="s">
        <v>369</v>
      </c>
    </row>
    <row r="174" s="13" customFormat="1">
      <c r="A174" s="13"/>
      <c r="B174" s="236"/>
      <c r="C174" s="237"/>
      <c r="D174" s="231" t="s">
        <v>134</v>
      </c>
      <c r="E174" s="238" t="s">
        <v>1</v>
      </c>
      <c r="F174" s="239" t="s">
        <v>366</v>
      </c>
      <c r="G174" s="237"/>
      <c r="H174" s="240">
        <v>10815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134</v>
      </c>
      <c r="AU174" s="246" t="s">
        <v>86</v>
      </c>
      <c r="AV174" s="13" t="s">
        <v>86</v>
      </c>
      <c r="AW174" s="13" t="s">
        <v>32</v>
      </c>
      <c r="AX174" s="13" t="s">
        <v>76</v>
      </c>
      <c r="AY174" s="246" t="s">
        <v>123</v>
      </c>
    </row>
    <row r="175" s="14" customFormat="1">
      <c r="A175" s="14"/>
      <c r="B175" s="247"/>
      <c r="C175" s="248"/>
      <c r="D175" s="231" t="s">
        <v>134</v>
      </c>
      <c r="E175" s="249" t="s">
        <v>1</v>
      </c>
      <c r="F175" s="250" t="s">
        <v>137</v>
      </c>
      <c r="G175" s="248"/>
      <c r="H175" s="251">
        <v>10815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134</v>
      </c>
      <c r="AU175" s="257" t="s">
        <v>86</v>
      </c>
      <c r="AV175" s="14" t="s">
        <v>130</v>
      </c>
      <c r="AW175" s="14" t="s">
        <v>32</v>
      </c>
      <c r="AX175" s="14" t="s">
        <v>84</v>
      </c>
      <c r="AY175" s="257" t="s">
        <v>123</v>
      </c>
    </row>
    <row r="176" s="2" customFormat="1" ht="66.75" customHeight="1">
      <c r="A176" s="38"/>
      <c r="B176" s="39"/>
      <c r="C176" s="218" t="s">
        <v>194</v>
      </c>
      <c r="D176" s="218" t="s">
        <v>125</v>
      </c>
      <c r="E176" s="219" t="s">
        <v>370</v>
      </c>
      <c r="F176" s="220" t="s">
        <v>371</v>
      </c>
      <c r="G176" s="221" t="s">
        <v>128</v>
      </c>
      <c r="H176" s="222">
        <v>10815</v>
      </c>
      <c r="I176" s="223"/>
      <c r="J176" s="224">
        <f>ROUND(I176*H176,2)</f>
        <v>0</v>
      </c>
      <c r="K176" s="220" t="s">
        <v>129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130</v>
      </c>
      <c r="AT176" s="229" t="s">
        <v>125</v>
      </c>
      <c r="AU176" s="229" t="s">
        <v>86</v>
      </c>
      <c r="AY176" s="17" t="s">
        <v>123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130</v>
      </c>
      <c r="BM176" s="229" t="s">
        <v>372</v>
      </c>
    </row>
    <row r="177" s="2" customFormat="1">
      <c r="A177" s="38"/>
      <c r="B177" s="39"/>
      <c r="C177" s="40"/>
      <c r="D177" s="231" t="s">
        <v>132</v>
      </c>
      <c r="E177" s="40"/>
      <c r="F177" s="232" t="s">
        <v>373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132</v>
      </c>
      <c r="AU177" s="17" t="s">
        <v>86</v>
      </c>
    </row>
    <row r="178" s="13" customFormat="1">
      <c r="A178" s="13"/>
      <c r="B178" s="236"/>
      <c r="C178" s="237"/>
      <c r="D178" s="231" t="s">
        <v>134</v>
      </c>
      <c r="E178" s="238" t="s">
        <v>1</v>
      </c>
      <c r="F178" s="239" t="s">
        <v>366</v>
      </c>
      <c r="G178" s="237"/>
      <c r="H178" s="240">
        <v>10815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134</v>
      </c>
      <c r="AU178" s="246" t="s">
        <v>86</v>
      </c>
      <c r="AV178" s="13" t="s">
        <v>86</v>
      </c>
      <c r="AW178" s="13" t="s">
        <v>32</v>
      </c>
      <c r="AX178" s="13" t="s">
        <v>76</v>
      </c>
      <c r="AY178" s="246" t="s">
        <v>123</v>
      </c>
    </row>
    <row r="179" s="14" customFormat="1">
      <c r="A179" s="14"/>
      <c r="B179" s="247"/>
      <c r="C179" s="248"/>
      <c r="D179" s="231" t="s">
        <v>134</v>
      </c>
      <c r="E179" s="249" t="s">
        <v>1</v>
      </c>
      <c r="F179" s="250" t="s">
        <v>137</v>
      </c>
      <c r="G179" s="248"/>
      <c r="H179" s="251">
        <v>10815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134</v>
      </c>
      <c r="AU179" s="257" t="s">
        <v>86</v>
      </c>
      <c r="AV179" s="14" t="s">
        <v>130</v>
      </c>
      <c r="AW179" s="14" t="s">
        <v>32</v>
      </c>
      <c r="AX179" s="14" t="s">
        <v>84</v>
      </c>
      <c r="AY179" s="257" t="s">
        <v>123</v>
      </c>
    </row>
    <row r="180" s="2" customFormat="1" ht="16.5" customHeight="1">
      <c r="A180" s="38"/>
      <c r="B180" s="39"/>
      <c r="C180" s="258" t="s">
        <v>199</v>
      </c>
      <c r="D180" s="258" t="s">
        <v>251</v>
      </c>
      <c r="E180" s="259" t="s">
        <v>374</v>
      </c>
      <c r="F180" s="260" t="s">
        <v>375</v>
      </c>
      <c r="G180" s="261" t="s">
        <v>273</v>
      </c>
      <c r="H180" s="262">
        <v>248.74500000000001</v>
      </c>
      <c r="I180" s="263"/>
      <c r="J180" s="264">
        <f>ROUND(I180*H180,2)</f>
        <v>0</v>
      </c>
      <c r="K180" s="260" t="s">
        <v>129</v>
      </c>
      <c r="L180" s="265"/>
      <c r="M180" s="266" t="s">
        <v>1</v>
      </c>
      <c r="N180" s="267" t="s">
        <v>41</v>
      </c>
      <c r="O180" s="91"/>
      <c r="P180" s="227">
        <f>O180*H180</f>
        <v>0</v>
      </c>
      <c r="Q180" s="227">
        <v>1</v>
      </c>
      <c r="R180" s="227">
        <f>Q180*H180</f>
        <v>248.74500000000001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172</v>
      </c>
      <c r="AT180" s="229" t="s">
        <v>251</v>
      </c>
      <c r="AU180" s="229" t="s">
        <v>86</v>
      </c>
      <c r="AY180" s="17" t="s">
        <v>123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130</v>
      </c>
      <c r="BM180" s="229" t="s">
        <v>376</v>
      </c>
    </row>
    <row r="181" s="2" customFormat="1">
      <c r="A181" s="38"/>
      <c r="B181" s="39"/>
      <c r="C181" s="40"/>
      <c r="D181" s="231" t="s">
        <v>132</v>
      </c>
      <c r="E181" s="40"/>
      <c r="F181" s="232" t="s">
        <v>377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132</v>
      </c>
      <c r="AU181" s="17" t="s">
        <v>86</v>
      </c>
    </row>
    <row r="182" s="15" customFormat="1">
      <c r="A182" s="15"/>
      <c r="B182" s="274"/>
      <c r="C182" s="275"/>
      <c r="D182" s="231" t="s">
        <v>134</v>
      </c>
      <c r="E182" s="276" t="s">
        <v>1</v>
      </c>
      <c r="F182" s="277" t="s">
        <v>378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134</v>
      </c>
      <c r="AU182" s="283" t="s">
        <v>86</v>
      </c>
      <c r="AV182" s="15" t="s">
        <v>84</v>
      </c>
      <c r="AW182" s="15" t="s">
        <v>32</v>
      </c>
      <c r="AX182" s="15" t="s">
        <v>76</v>
      </c>
      <c r="AY182" s="283" t="s">
        <v>123</v>
      </c>
    </row>
    <row r="183" s="13" customFormat="1">
      <c r="A183" s="13"/>
      <c r="B183" s="236"/>
      <c r="C183" s="237"/>
      <c r="D183" s="231" t="s">
        <v>134</v>
      </c>
      <c r="E183" s="238" t="s">
        <v>1</v>
      </c>
      <c r="F183" s="239" t="s">
        <v>379</v>
      </c>
      <c r="G183" s="237"/>
      <c r="H183" s="240">
        <v>248.74500000000001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134</v>
      </c>
      <c r="AU183" s="246" t="s">
        <v>86</v>
      </c>
      <c r="AV183" s="13" t="s">
        <v>86</v>
      </c>
      <c r="AW183" s="13" t="s">
        <v>32</v>
      </c>
      <c r="AX183" s="13" t="s">
        <v>76</v>
      </c>
      <c r="AY183" s="246" t="s">
        <v>123</v>
      </c>
    </row>
    <row r="184" s="14" customFormat="1">
      <c r="A184" s="14"/>
      <c r="B184" s="247"/>
      <c r="C184" s="248"/>
      <c r="D184" s="231" t="s">
        <v>134</v>
      </c>
      <c r="E184" s="249" t="s">
        <v>1</v>
      </c>
      <c r="F184" s="250" t="s">
        <v>137</v>
      </c>
      <c r="G184" s="248"/>
      <c r="H184" s="251">
        <v>248.74500000000001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134</v>
      </c>
      <c r="AU184" s="257" t="s">
        <v>86</v>
      </c>
      <c r="AV184" s="14" t="s">
        <v>130</v>
      </c>
      <c r="AW184" s="14" t="s">
        <v>32</v>
      </c>
      <c r="AX184" s="14" t="s">
        <v>84</v>
      </c>
      <c r="AY184" s="257" t="s">
        <v>123</v>
      </c>
    </row>
    <row r="185" s="2" customFormat="1" ht="21.75" customHeight="1">
      <c r="A185" s="38"/>
      <c r="B185" s="39"/>
      <c r="C185" s="258" t="s">
        <v>203</v>
      </c>
      <c r="D185" s="258" t="s">
        <v>251</v>
      </c>
      <c r="E185" s="259" t="s">
        <v>380</v>
      </c>
      <c r="F185" s="260" t="s">
        <v>381</v>
      </c>
      <c r="G185" s="261" t="s">
        <v>273</v>
      </c>
      <c r="H185" s="262">
        <v>198.99600000000001</v>
      </c>
      <c r="I185" s="263"/>
      <c r="J185" s="264">
        <f>ROUND(I185*H185,2)</f>
        <v>0</v>
      </c>
      <c r="K185" s="260" t="s">
        <v>129</v>
      </c>
      <c r="L185" s="265"/>
      <c r="M185" s="266" t="s">
        <v>1</v>
      </c>
      <c r="N185" s="267" t="s">
        <v>41</v>
      </c>
      <c r="O185" s="91"/>
      <c r="P185" s="227">
        <f>O185*H185</f>
        <v>0</v>
      </c>
      <c r="Q185" s="227">
        <v>1</v>
      </c>
      <c r="R185" s="227">
        <f>Q185*H185</f>
        <v>198.99600000000001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172</v>
      </c>
      <c r="AT185" s="229" t="s">
        <v>251</v>
      </c>
      <c r="AU185" s="229" t="s">
        <v>86</v>
      </c>
      <c r="AY185" s="17" t="s">
        <v>123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130</v>
      </c>
      <c r="BM185" s="229" t="s">
        <v>382</v>
      </c>
    </row>
    <row r="186" s="2" customFormat="1">
      <c r="A186" s="38"/>
      <c r="B186" s="39"/>
      <c r="C186" s="40"/>
      <c r="D186" s="231" t="s">
        <v>132</v>
      </c>
      <c r="E186" s="40"/>
      <c r="F186" s="232" t="s">
        <v>383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132</v>
      </c>
      <c r="AU186" s="17" t="s">
        <v>86</v>
      </c>
    </row>
    <row r="187" s="15" customFormat="1">
      <c r="A187" s="15"/>
      <c r="B187" s="274"/>
      <c r="C187" s="275"/>
      <c r="D187" s="231" t="s">
        <v>134</v>
      </c>
      <c r="E187" s="276" t="s">
        <v>1</v>
      </c>
      <c r="F187" s="277" t="s">
        <v>378</v>
      </c>
      <c r="G187" s="275"/>
      <c r="H187" s="276" t="s">
        <v>1</v>
      </c>
      <c r="I187" s="278"/>
      <c r="J187" s="275"/>
      <c r="K187" s="275"/>
      <c r="L187" s="279"/>
      <c r="M187" s="280"/>
      <c r="N187" s="281"/>
      <c r="O187" s="281"/>
      <c r="P187" s="281"/>
      <c r="Q187" s="281"/>
      <c r="R187" s="281"/>
      <c r="S187" s="281"/>
      <c r="T187" s="28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3" t="s">
        <v>134</v>
      </c>
      <c r="AU187" s="283" t="s">
        <v>86</v>
      </c>
      <c r="AV187" s="15" t="s">
        <v>84</v>
      </c>
      <c r="AW187" s="15" t="s">
        <v>32</v>
      </c>
      <c r="AX187" s="15" t="s">
        <v>76</v>
      </c>
      <c r="AY187" s="283" t="s">
        <v>123</v>
      </c>
    </row>
    <row r="188" s="13" customFormat="1">
      <c r="A188" s="13"/>
      <c r="B188" s="236"/>
      <c r="C188" s="237"/>
      <c r="D188" s="231" t="s">
        <v>134</v>
      </c>
      <c r="E188" s="238" t="s">
        <v>1</v>
      </c>
      <c r="F188" s="239" t="s">
        <v>384</v>
      </c>
      <c r="G188" s="237"/>
      <c r="H188" s="240">
        <v>198.99600000000001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134</v>
      </c>
      <c r="AU188" s="246" t="s">
        <v>86</v>
      </c>
      <c r="AV188" s="13" t="s">
        <v>86</v>
      </c>
      <c r="AW188" s="13" t="s">
        <v>32</v>
      </c>
      <c r="AX188" s="13" t="s">
        <v>76</v>
      </c>
      <c r="AY188" s="246" t="s">
        <v>123</v>
      </c>
    </row>
    <row r="189" s="14" customFormat="1">
      <c r="A189" s="14"/>
      <c r="B189" s="247"/>
      <c r="C189" s="248"/>
      <c r="D189" s="231" t="s">
        <v>134</v>
      </c>
      <c r="E189" s="249" t="s">
        <v>1</v>
      </c>
      <c r="F189" s="250" t="s">
        <v>137</v>
      </c>
      <c r="G189" s="248"/>
      <c r="H189" s="251">
        <v>198.99600000000001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134</v>
      </c>
      <c r="AU189" s="257" t="s">
        <v>86</v>
      </c>
      <c r="AV189" s="14" t="s">
        <v>130</v>
      </c>
      <c r="AW189" s="14" t="s">
        <v>32</v>
      </c>
      <c r="AX189" s="14" t="s">
        <v>84</v>
      </c>
      <c r="AY189" s="257" t="s">
        <v>123</v>
      </c>
    </row>
    <row r="190" s="2" customFormat="1" ht="24.15" customHeight="1">
      <c r="A190" s="38"/>
      <c r="B190" s="39"/>
      <c r="C190" s="218" t="s">
        <v>208</v>
      </c>
      <c r="D190" s="218" t="s">
        <v>125</v>
      </c>
      <c r="E190" s="219" t="s">
        <v>385</v>
      </c>
      <c r="F190" s="220" t="s">
        <v>386</v>
      </c>
      <c r="G190" s="221" t="s">
        <v>128</v>
      </c>
      <c r="H190" s="222">
        <v>9471</v>
      </c>
      <c r="I190" s="223"/>
      <c r="J190" s="224">
        <f>ROUND(I190*H190,2)</f>
        <v>0</v>
      </c>
      <c r="K190" s="220" t="s">
        <v>129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130</v>
      </c>
      <c r="AT190" s="229" t="s">
        <v>125</v>
      </c>
      <c r="AU190" s="229" t="s">
        <v>86</v>
      </c>
      <c r="AY190" s="17" t="s">
        <v>123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130</v>
      </c>
      <c r="BM190" s="229" t="s">
        <v>387</v>
      </c>
    </row>
    <row r="191" s="13" customFormat="1">
      <c r="A191" s="13"/>
      <c r="B191" s="236"/>
      <c r="C191" s="237"/>
      <c r="D191" s="231" t="s">
        <v>134</v>
      </c>
      <c r="E191" s="238" t="s">
        <v>1</v>
      </c>
      <c r="F191" s="239" t="s">
        <v>388</v>
      </c>
      <c r="G191" s="237"/>
      <c r="H191" s="240">
        <v>9471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134</v>
      </c>
      <c r="AU191" s="246" t="s">
        <v>86</v>
      </c>
      <c r="AV191" s="13" t="s">
        <v>86</v>
      </c>
      <c r="AW191" s="13" t="s">
        <v>32</v>
      </c>
      <c r="AX191" s="13" t="s">
        <v>76</v>
      </c>
      <c r="AY191" s="246" t="s">
        <v>123</v>
      </c>
    </row>
    <row r="192" s="14" customFormat="1">
      <c r="A192" s="14"/>
      <c r="B192" s="247"/>
      <c r="C192" s="248"/>
      <c r="D192" s="231" t="s">
        <v>134</v>
      </c>
      <c r="E192" s="249" t="s">
        <v>1</v>
      </c>
      <c r="F192" s="250" t="s">
        <v>137</v>
      </c>
      <c r="G192" s="248"/>
      <c r="H192" s="251">
        <v>9471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134</v>
      </c>
      <c r="AU192" s="257" t="s">
        <v>86</v>
      </c>
      <c r="AV192" s="14" t="s">
        <v>130</v>
      </c>
      <c r="AW192" s="14" t="s">
        <v>32</v>
      </c>
      <c r="AX192" s="14" t="s">
        <v>84</v>
      </c>
      <c r="AY192" s="257" t="s">
        <v>123</v>
      </c>
    </row>
    <row r="193" s="2" customFormat="1" ht="44.25" customHeight="1">
      <c r="A193" s="38"/>
      <c r="B193" s="39"/>
      <c r="C193" s="218" t="s">
        <v>212</v>
      </c>
      <c r="D193" s="218" t="s">
        <v>125</v>
      </c>
      <c r="E193" s="219" t="s">
        <v>183</v>
      </c>
      <c r="F193" s="220" t="s">
        <v>184</v>
      </c>
      <c r="G193" s="221" t="s">
        <v>128</v>
      </c>
      <c r="H193" s="222">
        <v>157.25</v>
      </c>
      <c r="I193" s="223"/>
      <c r="J193" s="224">
        <f>ROUND(I193*H193,2)</f>
        <v>0</v>
      </c>
      <c r="K193" s="220" t="s">
        <v>129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130</v>
      </c>
      <c r="AT193" s="229" t="s">
        <v>125</v>
      </c>
      <c r="AU193" s="229" t="s">
        <v>86</v>
      </c>
      <c r="AY193" s="17" t="s">
        <v>123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130</v>
      </c>
      <c r="BM193" s="229" t="s">
        <v>389</v>
      </c>
    </row>
    <row r="194" s="13" customFormat="1">
      <c r="A194" s="13"/>
      <c r="B194" s="236"/>
      <c r="C194" s="237"/>
      <c r="D194" s="231" t="s">
        <v>134</v>
      </c>
      <c r="E194" s="238" t="s">
        <v>1</v>
      </c>
      <c r="F194" s="239" t="s">
        <v>390</v>
      </c>
      <c r="G194" s="237"/>
      <c r="H194" s="240">
        <v>157.25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134</v>
      </c>
      <c r="AU194" s="246" t="s">
        <v>86</v>
      </c>
      <c r="AV194" s="13" t="s">
        <v>86</v>
      </c>
      <c r="AW194" s="13" t="s">
        <v>32</v>
      </c>
      <c r="AX194" s="13" t="s">
        <v>76</v>
      </c>
      <c r="AY194" s="246" t="s">
        <v>123</v>
      </c>
    </row>
    <row r="195" s="14" customFormat="1">
      <c r="A195" s="14"/>
      <c r="B195" s="247"/>
      <c r="C195" s="248"/>
      <c r="D195" s="231" t="s">
        <v>134</v>
      </c>
      <c r="E195" s="249" t="s">
        <v>1</v>
      </c>
      <c r="F195" s="250" t="s">
        <v>137</v>
      </c>
      <c r="G195" s="248"/>
      <c r="H195" s="251">
        <v>157.25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134</v>
      </c>
      <c r="AU195" s="257" t="s">
        <v>86</v>
      </c>
      <c r="AV195" s="14" t="s">
        <v>130</v>
      </c>
      <c r="AW195" s="14" t="s">
        <v>32</v>
      </c>
      <c r="AX195" s="14" t="s">
        <v>84</v>
      </c>
      <c r="AY195" s="257" t="s">
        <v>123</v>
      </c>
    </row>
    <row r="196" s="2" customFormat="1" ht="44.25" customHeight="1">
      <c r="A196" s="38"/>
      <c r="B196" s="39"/>
      <c r="C196" s="218" t="s">
        <v>217</v>
      </c>
      <c r="D196" s="218" t="s">
        <v>125</v>
      </c>
      <c r="E196" s="219" t="s">
        <v>391</v>
      </c>
      <c r="F196" s="220" t="s">
        <v>392</v>
      </c>
      <c r="G196" s="221" t="s">
        <v>128</v>
      </c>
      <c r="H196" s="222">
        <v>9471</v>
      </c>
      <c r="I196" s="223"/>
      <c r="J196" s="224">
        <f>ROUND(I196*H196,2)</f>
        <v>0</v>
      </c>
      <c r="K196" s="220" t="s">
        <v>129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130</v>
      </c>
      <c r="AT196" s="229" t="s">
        <v>125</v>
      </c>
      <c r="AU196" s="229" t="s">
        <v>86</v>
      </c>
      <c r="AY196" s="17" t="s">
        <v>123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130</v>
      </c>
      <c r="BM196" s="229" t="s">
        <v>393</v>
      </c>
    </row>
    <row r="197" s="13" customFormat="1">
      <c r="A197" s="13"/>
      <c r="B197" s="236"/>
      <c r="C197" s="237"/>
      <c r="D197" s="231" t="s">
        <v>134</v>
      </c>
      <c r="E197" s="238" t="s">
        <v>1</v>
      </c>
      <c r="F197" s="239" t="s">
        <v>388</v>
      </c>
      <c r="G197" s="237"/>
      <c r="H197" s="240">
        <v>9471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134</v>
      </c>
      <c r="AU197" s="246" t="s">
        <v>86</v>
      </c>
      <c r="AV197" s="13" t="s">
        <v>86</v>
      </c>
      <c r="AW197" s="13" t="s">
        <v>32</v>
      </c>
      <c r="AX197" s="13" t="s">
        <v>76</v>
      </c>
      <c r="AY197" s="246" t="s">
        <v>123</v>
      </c>
    </row>
    <row r="198" s="14" customFormat="1">
      <c r="A198" s="14"/>
      <c r="B198" s="247"/>
      <c r="C198" s="248"/>
      <c r="D198" s="231" t="s">
        <v>134</v>
      </c>
      <c r="E198" s="249" t="s">
        <v>1</v>
      </c>
      <c r="F198" s="250" t="s">
        <v>137</v>
      </c>
      <c r="G198" s="248"/>
      <c r="H198" s="251">
        <v>9471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134</v>
      </c>
      <c r="AU198" s="257" t="s">
        <v>86</v>
      </c>
      <c r="AV198" s="14" t="s">
        <v>130</v>
      </c>
      <c r="AW198" s="14" t="s">
        <v>32</v>
      </c>
      <c r="AX198" s="14" t="s">
        <v>84</v>
      </c>
      <c r="AY198" s="257" t="s">
        <v>123</v>
      </c>
    </row>
    <row r="199" s="2" customFormat="1" ht="24.15" customHeight="1">
      <c r="A199" s="38"/>
      <c r="B199" s="39"/>
      <c r="C199" s="218" t="s">
        <v>222</v>
      </c>
      <c r="D199" s="218" t="s">
        <v>125</v>
      </c>
      <c r="E199" s="219" t="s">
        <v>187</v>
      </c>
      <c r="F199" s="220" t="s">
        <v>188</v>
      </c>
      <c r="G199" s="221" t="s">
        <v>128</v>
      </c>
      <c r="H199" s="222">
        <v>9175</v>
      </c>
      <c r="I199" s="223"/>
      <c r="J199" s="224">
        <f>ROUND(I199*H199,2)</f>
        <v>0</v>
      </c>
      <c r="K199" s="220" t="s">
        <v>129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130</v>
      </c>
      <c r="AT199" s="229" t="s">
        <v>125</v>
      </c>
      <c r="AU199" s="229" t="s">
        <v>86</v>
      </c>
      <c r="AY199" s="17" t="s">
        <v>123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130</v>
      </c>
      <c r="BM199" s="229" t="s">
        <v>394</v>
      </c>
    </row>
    <row r="200" s="13" customFormat="1">
      <c r="A200" s="13"/>
      <c r="B200" s="236"/>
      <c r="C200" s="237"/>
      <c r="D200" s="231" t="s">
        <v>134</v>
      </c>
      <c r="E200" s="238" t="s">
        <v>1</v>
      </c>
      <c r="F200" s="239" t="s">
        <v>322</v>
      </c>
      <c r="G200" s="237"/>
      <c r="H200" s="240">
        <v>9020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134</v>
      </c>
      <c r="AU200" s="246" t="s">
        <v>86</v>
      </c>
      <c r="AV200" s="13" t="s">
        <v>86</v>
      </c>
      <c r="AW200" s="13" t="s">
        <v>32</v>
      </c>
      <c r="AX200" s="13" t="s">
        <v>76</v>
      </c>
      <c r="AY200" s="246" t="s">
        <v>123</v>
      </c>
    </row>
    <row r="201" s="13" customFormat="1">
      <c r="A201" s="13"/>
      <c r="B201" s="236"/>
      <c r="C201" s="237"/>
      <c r="D201" s="231" t="s">
        <v>134</v>
      </c>
      <c r="E201" s="238" t="s">
        <v>1</v>
      </c>
      <c r="F201" s="239" t="s">
        <v>361</v>
      </c>
      <c r="G201" s="237"/>
      <c r="H201" s="240">
        <v>155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134</v>
      </c>
      <c r="AU201" s="246" t="s">
        <v>86</v>
      </c>
      <c r="AV201" s="13" t="s">
        <v>86</v>
      </c>
      <c r="AW201" s="13" t="s">
        <v>32</v>
      </c>
      <c r="AX201" s="13" t="s">
        <v>76</v>
      </c>
      <c r="AY201" s="246" t="s">
        <v>123</v>
      </c>
    </row>
    <row r="202" s="14" customFormat="1">
      <c r="A202" s="14"/>
      <c r="B202" s="247"/>
      <c r="C202" s="248"/>
      <c r="D202" s="231" t="s">
        <v>134</v>
      </c>
      <c r="E202" s="249" t="s">
        <v>1</v>
      </c>
      <c r="F202" s="250" t="s">
        <v>137</v>
      </c>
      <c r="G202" s="248"/>
      <c r="H202" s="251">
        <v>9175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134</v>
      </c>
      <c r="AU202" s="257" t="s">
        <v>86</v>
      </c>
      <c r="AV202" s="14" t="s">
        <v>130</v>
      </c>
      <c r="AW202" s="14" t="s">
        <v>32</v>
      </c>
      <c r="AX202" s="14" t="s">
        <v>84</v>
      </c>
      <c r="AY202" s="257" t="s">
        <v>123</v>
      </c>
    </row>
    <row r="203" s="2" customFormat="1" ht="44.25" customHeight="1">
      <c r="A203" s="38"/>
      <c r="B203" s="39"/>
      <c r="C203" s="218" t="s">
        <v>227</v>
      </c>
      <c r="D203" s="218" t="s">
        <v>125</v>
      </c>
      <c r="E203" s="219" t="s">
        <v>190</v>
      </c>
      <c r="F203" s="220" t="s">
        <v>191</v>
      </c>
      <c r="G203" s="221" t="s">
        <v>128</v>
      </c>
      <c r="H203" s="222">
        <v>9175</v>
      </c>
      <c r="I203" s="223"/>
      <c r="J203" s="224">
        <f>ROUND(I203*H203,2)</f>
        <v>0</v>
      </c>
      <c r="K203" s="220" t="s">
        <v>129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130</v>
      </c>
      <c r="AT203" s="229" t="s">
        <v>125</v>
      </c>
      <c r="AU203" s="229" t="s">
        <v>86</v>
      </c>
      <c r="AY203" s="17" t="s">
        <v>123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130</v>
      </c>
      <c r="BM203" s="229" t="s">
        <v>395</v>
      </c>
    </row>
    <row r="204" s="13" customFormat="1">
      <c r="A204" s="13"/>
      <c r="B204" s="236"/>
      <c r="C204" s="237"/>
      <c r="D204" s="231" t="s">
        <v>134</v>
      </c>
      <c r="E204" s="238" t="s">
        <v>1</v>
      </c>
      <c r="F204" s="239" t="s">
        <v>322</v>
      </c>
      <c r="G204" s="237"/>
      <c r="H204" s="240">
        <v>9020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134</v>
      </c>
      <c r="AU204" s="246" t="s">
        <v>86</v>
      </c>
      <c r="AV204" s="13" t="s">
        <v>86</v>
      </c>
      <c r="AW204" s="13" t="s">
        <v>32</v>
      </c>
      <c r="AX204" s="13" t="s">
        <v>76</v>
      </c>
      <c r="AY204" s="246" t="s">
        <v>123</v>
      </c>
    </row>
    <row r="205" s="13" customFormat="1">
      <c r="A205" s="13"/>
      <c r="B205" s="236"/>
      <c r="C205" s="237"/>
      <c r="D205" s="231" t="s">
        <v>134</v>
      </c>
      <c r="E205" s="238" t="s">
        <v>1</v>
      </c>
      <c r="F205" s="239" t="s">
        <v>361</v>
      </c>
      <c r="G205" s="237"/>
      <c r="H205" s="240">
        <v>155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134</v>
      </c>
      <c r="AU205" s="246" t="s">
        <v>86</v>
      </c>
      <c r="AV205" s="13" t="s">
        <v>86</v>
      </c>
      <c r="AW205" s="13" t="s">
        <v>32</v>
      </c>
      <c r="AX205" s="13" t="s">
        <v>76</v>
      </c>
      <c r="AY205" s="246" t="s">
        <v>123</v>
      </c>
    </row>
    <row r="206" s="14" customFormat="1">
      <c r="A206" s="14"/>
      <c r="B206" s="247"/>
      <c r="C206" s="248"/>
      <c r="D206" s="231" t="s">
        <v>134</v>
      </c>
      <c r="E206" s="249" t="s">
        <v>1</v>
      </c>
      <c r="F206" s="250" t="s">
        <v>137</v>
      </c>
      <c r="G206" s="248"/>
      <c r="H206" s="251">
        <v>9175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134</v>
      </c>
      <c r="AU206" s="257" t="s">
        <v>86</v>
      </c>
      <c r="AV206" s="14" t="s">
        <v>130</v>
      </c>
      <c r="AW206" s="14" t="s">
        <v>32</v>
      </c>
      <c r="AX206" s="14" t="s">
        <v>84</v>
      </c>
      <c r="AY206" s="257" t="s">
        <v>123</v>
      </c>
    </row>
    <row r="207" s="2" customFormat="1" ht="24.15" customHeight="1">
      <c r="A207" s="38"/>
      <c r="B207" s="39"/>
      <c r="C207" s="218" t="s">
        <v>7</v>
      </c>
      <c r="D207" s="218" t="s">
        <v>125</v>
      </c>
      <c r="E207" s="219" t="s">
        <v>396</v>
      </c>
      <c r="F207" s="220" t="s">
        <v>397</v>
      </c>
      <c r="G207" s="221" t="s">
        <v>128</v>
      </c>
      <c r="H207" s="222">
        <v>538.95000000000005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130</v>
      </c>
      <c r="AT207" s="229" t="s">
        <v>125</v>
      </c>
      <c r="AU207" s="229" t="s">
        <v>86</v>
      </c>
      <c r="AY207" s="17" t="s">
        <v>123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130</v>
      </c>
      <c r="BM207" s="229" t="s">
        <v>398</v>
      </c>
    </row>
    <row r="208" s="2" customFormat="1">
      <c r="A208" s="38"/>
      <c r="B208" s="39"/>
      <c r="C208" s="40"/>
      <c r="D208" s="231" t="s">
        <v>132</v>
      </c>
      <c r="E208" s="40"/>
      <c r="F208" s="232" t="s">
        <v>399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132</v>
      </c>
      <c r="AU208" s="17" t="s">
        <v>86</v>
      </c>
    </row>
    <row r="209" s="13" customFormat="1">
      <c r="A209" s="13"/>
      <c r="B209" s="236"/>
      <c r="C209" s="237"/>
      <c r="D209" s="231" t="s">
        <v>134</v>
      </c>
      <c r="E209" s="238" t="s">
        <v>1</v>
      </c>
      <c r="F209" s="239" t="s">
        <v>400</v>
      </c>
      <c r="G209" s="237"/>
      <c r="H209" s="240">
        <v>538.95000000000005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134</v>
      </c>
      <c r="AU209" s="246" t="s">
        <v>86</v>
      </c>
      <c r="AV209" s="13" t="s">
        <v>86</v>
      </c>
      <c r="AW209" s="13" t="s">
        <v>32</v>
      </c>
      <c r="AX209" s="13" t="s">
        <v>76</v>
      </c>
      <c r="AY209" s="246" t="s">
        <v>123</v>
      </c>
    </row>
    <row r="210" s="14" customFormat="1">
      <c r="A210" s="14"/>
      <c r="B210" s="247"/>
      <c r="C210" s="248"/>
      <c r="D210" s="231" t="s">
        <v>134</v>
      </c>
      <c r="E210" s="249" t="s">
        <v>1</v>
      </c>
      <c r="F210" s="250" t="s">
        <v>137</v>
      </c>
      <c r="G210" s="248"/>
      <c r="H210" s="251">
        <v>538.95000000000005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134</v>
      </c>
      <c r="AU210" s="257" t="s">
        <v>86</v>
      </c>
      <c r="AV210" s="14" t="s">
        <v>130</v>
      </c>
      <c r="AW210" s="14" t="s">
        <v>32</v>
      </c>
      <c r="AX210" s="14" t="s">
        <v>84</v>
      </c>
      <c r="AY210" s="257" t="s">
        <v>123</v>
      </c>
    </row>
    <row r="211" s="2" customFormat="1" ht="24.15" customHeight="1">
      <c r="A211" s="38"/>
      <c r="B211" s="39"/>
      <c r="C211" s="218" t="s">
        <v>234</v>
      </c>
      <c r="D211" s="218" t="s">
        <v>125</v>
      </c>
      <c r="E211" s="219" t="s">
        <v>401</v>
      </c>
      <c r="F211" s="220" t="s">
        <v>402</v>
      </c>
      <c r="G211" s="221" t="s">
        <v>128</v>
      </c>
      <c r="H211" s="222">
        <v>1077.9000000000001</v>
      </c>
      <c r="I211" s="223"/>
      <c r="J211" s="224">
        <f>ROUND(I211*H211,2)</f>
        <v>0</v>
      </c>
      <c r="K211" s="220" t="s">
        <v>129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130</v>
      </c>
      <c r="AT211" s="229" t="s">
        <v>125</v>
      </c>
      <c r="AU211" s="229" t="s">
        <v>86</v>
      </c>
      <c r="AY211" s="17" t="s">
        <v>123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130</v>
      </c>
      <c r="BM211" s="229" t="s">
        <v>403</v>
      </c>
    </row>
    <row r="212" s="2" customFormat="1">
      <c r="A212" s="38"/>
      <c r="B212" s="39"/>
      <c r="C212" s="40"/>
      <c r="D212" s="231" t="s">
        <v>132</v>
      </c>
      <c r="E212" s="40"/>
      <c r="F212" s="232" t="s">
        <v>404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132</v>
      </c>
      <c r="AU212" s="17" t="s">
        <v>86</v>
      </c>
    </row>
    <row r="213" s="13" customFormat="1">
      <c r="A213" s="13"/>
      <c r="B213" s="236"/>
      <c r="C213" s="237"/>
      <c r="D213" s="231" t="s">
        <v>134</v>
      </c>
      <c r="E213" s="238" t="s">
        <v>1</v>
      </c>
      <c r="F213" s="239" t="s">
        <v>405</v>
      </c>
      <c r="G213" s="237"/>
      <c r="H213" s="240">
        <v>1077.9000000000001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134</v>
      </c>
      <c r="AU213" s="246" t="s">
        <v>86</v>
      </c>
      <c r="AV213" s="13" t="s">
        <v>86</v>
      </c>
      <c r="AW213" s="13" t="s">
        <v>32</v>
      </c>
      <c r="AX213" s="13" t="s">
        <v>76</v>
      </c>
      <c r="AY213" s="246" t="s">
        <v>123</v>
      </c>
    </row>
    <row r="214" s="14" customFormat="1">
      <c r="A214" s="14"/>
      <c r="B214" s="247"/>
      <c r="C214" s="248"/>
      <c r="D214" s="231" t="s">
        <v>134</v>
      </c>
      <c r="E214" s="249" t="s">
        <v>1</v>
      </c>
      <c r="F214" s="250" t="s">
        <v>137</v>
      </c>
      <c r="G214" s="248"/>
      <c r="H214" s="251">
        <v>1077.9000000000001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134</v>
      </c>
      <c r="AU214" s="257" t="s">
        <v>86</v>
      </c>
      <c r="AV214" s="14" t="s">
        <v>130</v>
      </c>
      <c r="AW214" s="14" t="s">
        <v>32</v>
      </c>
      <c r="AX214" s="14" t="s">
        <v>84</v>
      </c>
      <c r="AY214" s="257" t="s">
        <v>123</v>
      </c>
    </row>
    <row r="215" s="2" customFormat="1" ht="16.5" customHeight="1">
      <c r="A215" s="38"/>
      <c r="B215" s="39"/>
      <c r="C215" s="218" t="s">
        <v>238</v>
      </c>
      <c r="D215" s="218" t="s">
        <v>125</v>
      </c>
      <c r="E215" s="219" t="s">
        <v>406</v>
      </c>
      <c r="F215" s="220" t="s">
        <v>407</v>
      </c>
      <c r="G215" s="221" t="s">
        <v>128</v>
      </c>
      <c r="H215" s="222">
        <v>1077.9000000000001</v>
      </c>
      <c r="I215" s="223"/>
      <c r="J215" s="224">
        <f>ROUND(I215*H215,2)</f>
        <v>0</v>
      </c>
      <c r="K215" s="220" t="s">
        <v>1</v>
      </c>
      <c r="L215" s="44"/>
      <c r="M215" s="225" t="s">
        <v>1</v>
      </c>
      <c r="N215" s="226" t="s">
        <v>41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130</v>
      </c>
      <c r="AT215" s="229" t="s">
        <v>125</v>
      </c>
      <c r="AU215" s="229" t="s">
        <v>86</v>
      </c>
      <c r="AY215" s="17" t="s">
        <v>123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130</v>
      </c>
      <c r="BM215" s="229" t="s">
        <v>408</v>
      </c>
    </row>
    <row r="216" s="2" customFormat="1">
      <c r="A216" s="38"/>
      <c r="B216" s="39"/>
      <c r="C216" s="40"/>
      <c r="D216" s="231" t="s">
        <v>132</v>
      </c>
      <c r="E216" s="40"/>
      <c r="F216" s="232" t="s">
        <v>404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132</v>
      </c>
      <c r="AU216" s="17" t="s">
        <v>86</v>
      </c>
    </row>
    <row r="217" s="13" customFormat="1">
      <c r="A217" s="13"/>
      <c r="B217" s="236"/>
      <c r="C217" s="237"/>
      <c r="D217" s="231" t="s">
        <v>134</v>
      </c>
      <c r="E217" s="238" t="s">
        <v>1</v>
      </c>
      <c r="F217" s="239" t="s">
        <v>405</v>
      </c>
      <c r="G217" s="237"/>
      <c r="H217" s="240">
        <v>1077.9000000000001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134</v>
      </c>
      <c r="AU217" s="246" t="s">
        <v>86</v>
      </c>
      <c r="AV217" s="13" t="s">
        <v>86</v>
      </c>
      <c r="AW217" s="13" t="s">
        <v>32</v>
      </c>
      <c r="AX217" s="13" t="s">
        <v>76</v>
      </c>
      <c r="AY217" s="246" t="s">
        <v>123</v>
      </c>
    </row>
    <row r="218" s="14" customFormat="1">
      <c r="A218" s="14"/>
      <c r="B218" s="247"/>
      <c r="C218" s="248"/>
      <c r="D218" s="231" t="s">
        <v>134</v>
      </c>
      <c r="E218" s="249" t="s">
        <v>1</v>
      </c>
      <c r="F218" s="250" t="s">
        <v>137</v>
      </c>
      <c r="G218" s="248"/>
      <c r="H218" s="251">
        <v>1077.9000000000001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134</v>
      </c>
      <c r="AU218" s="257" t="s">
        <v>86</v>
      </c>
      <c r="AV218" s="14" t="s">
        <v>130</v>
      </c>
      <c r="AW218" s="14" t="s">
        <v>32</v>
      </c>
      <c r="AX218" s="14" t="s">
        <v>84</v>
      </c>
      <c r="AY218" s="257" t="s">
        <v>123</v>
      </c>
    </row>
    <row r="219" s="2" customFormat="1" ht="37.8" customHeight="1">
      <c r="A219" s="38"/>
      <c r="B219" s="39"/>
      <c r="C219" s="218" t="s">
        <v>242</v>
      </c>
      <c r="D219" s="218" t="s">
        <v>125</v>
      </c>
      <c r="E219" s="219" t="s">
        <v>162</v>
      </c>
      <c r="F219" s="220" t="s">
        <v>163</v>
      </c>
      <c r="G219" s="221" t="s">
        <v>128</v>
      </c>
      <c r="H219" s="222">
        <v>1796.5</v>
      </c>
      <c r="I219" s="223"/>
      <c r="J219" s="224">
        <f>ROUND(I219*H219,2)</f>
        <v>0</v>
      </c>
      <c r="K219" s="220" t="s">
        <v>129</v>
      </c>
      <c r="L219" s="44"/>
      <c r="M219" s="225" t="s">
        <v>1</v>
      </c>
      <c r="N219" s="226" t="s">
        <v>41</v>
      </c>
      <c r="O219" s="91"/>
      <c r="P219" s="227">
        <f>O219*H219</f>
        <v>0</v>
      </c>
      <c r="Q219" s="227">
        <v>0.23799999999999999</v>
      </c>
      <c r="R219" s="227">
        <f>Q219*H219</f>
        <v>427.56700000000001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130</v>
      </c>
      <c r="AT219" s="229" t="s">
        <v>125</v>
      </c>
      <c r="AU219" s="229" t="s">
        <v>86</v>
      </c>
      <c r="AY219" s="17" t="s">
        <v>123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84</v>
      </c>
      <c r="BK219" s="230">
        <f>ROUND(I219*H219,2)</f>
        <v>0</v>
      </c>
      <c r="BL219" s="17" t="s">
        <v>130</v>
      </c>
      <c r="BM219" s="229" t="s">
        <v>409</v>
      </c>
    </row>
    <row r="220" s="13" customFormat="1">
      <c r="A220" s="13"/>
      <c r="B220" s="236"/>
      <c r="C220" s="237"/>
      <c r="D220" s="231" t="s">
        <v>134</v>
      </c>
      <c r="E220" s="238" t="s">
        <v>1</v>
      </c>
      <c r="F220" s="239" t="s">
        <v>410</v>
      </c>
      <c r="G220" s="237"/>
      <c r="H220" s="240">
        <v>1796.5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134</v>
      </c>
      <c r="AU220" s="246" t="s">
        <v>86</v>
      </c>
      <c r="AV220" s="13" t="s">
        <v>86</v>
      </c>
      <c r="AW220" s="13" t="s">
        <v>32</v>
      </c>
      <c r="AX220" s="13" t="s">
        <v>76</v>
      </c>
      <c r="AY220" s="246" t="s">
        <v>123</v>
      </c>
    </row>
    <row r="221" s="14" customFormat="1">
      <c r="A221" s="14"/>
      <c r="B221" s="247"/>
      <c r="C221" s="248"/>
      <c r="D221" s="231" t="s">
        <v>134</v>
      </c>
      <c r="E221" s="249" t="s">
        <v>1</v>
      </c>
      <c r="F221" s="250" t="s">
        <v>137</v>
      </c>
      <c r="G221" s="248"/>
      <c r="H221" s="251">
        <v>1796.5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134</v>
      </c>
      <c r="AU221" s="257" t="s">
        <v>86</v>
      </c>
      <c r="AV221" s="14" t="s">
        <v>130</v>
      </c>
      <c r="AW221" s="14" t="s">
        <v>32</v>
      </c>
      <c r="AX221" s="14" t="s">
        <v>84</v>
      </c>
      <c r="AY221" s="257" t="s">
        <v>123</v>
      </c>
    </row>
    <row r="222" s="2" customFormat="1" ht="37.8" customHeight="1">
      <c r="A222" s="38"/>
      <c r="B222" s="39"/>
      <c r="C222" s="218" t="s">
        <v>246</v>
      </c>
      <c r="D222" s="218" t="s">
        <v>125</v>
      </c>
      <c r="E222" s="219" t="s">
        <v>411</v>
      </c>
      <c r="F222" s="220" t="s">
        <v>412</v>
      </c>
      <c r="G222" s="221" t="s">
        <v>128</v>
      </c>
      <c r="H222" s="222">
        <v>25</v>
      </c>
      <c r="I222" s="223"/>
      <c r="J222" s="224">
        <f>ROUND(I222*H222,2)</f>
        <v>0</v>
      </c>
      <c r="K222" s="220" t="s">
        <v>129</v>
      </c>
      <c r="L222" s="44"/>
      <c r="M222" s="225" t="s">
        <v>1</v>
      </c>
      <c r="N222" s="226" t="s">
        <v>41</v>
      </c>
      <c r="O222" s="91"/>
      <c r="P222" s="227">
        <f>O222*H222</f>
        <v>0</v>
      </c>
      <c r="Q222" s="227">
        <v>0.71255000000000002</v>
      </c>
      <c r="R222" s="227">
        <f>Q222*H222</f>
        <v>17.813749999999999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130</v>
      </c>
      <c r="AT222" s="229" t="s">
        <v>125</v>
      </c>
      <c r="AU222" s="229" t="s">
        <v>86</v>
      </c>
      <c r="AY222" s="17" t="s">
        <v>123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84</v>
      </c>
      <c r="BK222" s="230">
        <f>ROUND(I222*H222,2)</f>
        <v>0</v>
      </c>
      <c r="BL222" s="17" t="s">
        <v>130</v>
      </c>
      <c r="BM222" s="229" t="s">
        <v>413</v>
      </c>
    </row>
    <row r="223" s="13" customFormat="1">
      <c r="A223" s="13"/>
      <c r="B223" s="236"/>
      <c r="C223" s="237"/>
      <c r="D223" s="231" t="s">
        <v>134</v>
      </c>
      <c r="E223" s="238" t="s">
        <v>1</v>
      </c>
      <c r="F223" s="239" t="s">
        <v>246</v>
      </c>
      <c r="G223" s="237"/>
      <c r="H223" s="240">
        <v>25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134</v>
      </c>
      <c r="AU223" s="246" t="s">
        <v>86</v>
      </c>
      <c r="AV223" s="13" t="s">
        <v>86</v>
      </c>
      <c r="AW223" s="13" t="s">
        <v>32</v>
      </c>
      <c r="AX223" s="13" t="s">
        <v>76</v>
      </c>
      <c r="AY223" s="246" t="s">
        <v>123</v>
      </c>
    </row>
    <row r="224" s="14" customFormat="1">
      <c r="A224" s="14"/>
      <c r="B224" s="247"/>
      <c r="C224" s="248"/>
      <c r="D224" s="231" t="s">
        <v>134</v>
      </c>
      <c r="E224" s="249" t="s">
        <v>1</v>
      </c>
      <c r="F224" s="250" t="s">
        <v>137</v>
      </c>
      <c r="G224" s="248"/>
      <c r="H224" s="251">
        <v>25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134</v>
      </c>
      <c r="AU224" s="257" t="s">
        <v>86</v>
      </c>
      <c r="AV224" s="14" t="s">
        <v>130</v>
      </c>
      <c r="AW224" s="14" t="s">
        <v>32</v>
      </c>
      <c r="AX224" s="14" t="s">
        <v>84</v>
      </c>
      <c r="AY224" s="257" t="s">
        <v>123</v>
      </c>
    </row>
    <row r="225" s="12" customFormat="1" ht="22.8" customHeight="1">
      <c r="A225" s="12"/>
      <c r="B225" s="202"/>
      <c r="C225" s="203"/>
      <c r="D225" s="204" t="s">
        <v>75</v>
      </c>
      <c r="E225" s="216" t="s">
        <v>172</v>
      </c>
      <c r="F225" s="216" t="s">
        <v>193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SUM(P226:P246)</f>
        <v>0</v>
      </c>
      <c r="Q225" s="210"/>
      <c r="R225" s="211">
        <f>SUM(R226:R246)</f>
        <v>1.1653800000000001</v>
      </c>
      <c r="S225" s="210"/>
      <c r="T225" s="212">
        <f>SUM(T226:T246)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84</v>
      </c>
      <c r="AT225" s="214" t="s">
        <v>75</v>
      </c>
      <c r="AU225" s="214" t="s">
        <v>84</v>
      </c>
      <c r="AY225" s="213" t="s">
        <v>123</v>
      </c>
      <c r="BK225" s="215">
        <f>SUM(BK226:BK246)</f>
        <v>0</v>
      </c>
    </row>
    <row r="226" s="2" customFormat="1" ht="44.25" customHeight="1">
      <c r="A226" s="38"/>
      <c r="B226" s="39"/>
      <c r="C226" s="218" t="s">
        <v>250</v>
      </c>
      <c r="D226" s="218" t="s">
        <v>125</v>
      </c>
      <c r="E226" s="219" t="s">
        <v>414</v>
      </c>
      <c r="F226" s="220" t="s">
        <v>415</v>
      </c>
      <c r="G226" s="221" t="s">
        <v>146</v>
      </c>
      <c r="H226" s="222">
        <v>6</v>
      </c>
      <c r="I226" s="223"/>
      <c r="J226" s="224">
        <f>ROUND(I226*H226,2)</f>
        <v>0</v>
      </c>
      <c r="K226" s="220" t="s">
        <v>1</v>
      </c>
      <c r="L226" s="44"/>
      <c r="M226" s="225" t="s">
        <v>1</v>
      </c>
      <c r="N226" s="226" t="s">
        <v>41</v>
      </c>
      <c r="O226" s="91"/>
      <c r="P226" s="227">
        <f>O226*H226</f>
        <v>0</v>
      </c>
      <c r="Q226" s="227">
        <v>0.0074700000000000001</v>
      </c>
      <c r="R226" s="227">
        <f>Q226*H226</f>
        <v>0.044819999999999999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130</v>
      </c>
      <c r="AT226" s="229" t="s">
        <v>125</v>
      </c>
      <c r="AU226" s="229" t="s">
        <v>86</v>
      </c>
      <c r="AY226" s="17" t="s">
        <v>123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84</v>
      </c>
      <c r="BK226" s="230">
        <f>ROUND(I226*H226,2)</f>
        <v>0</v>
      </c>
      <c r="BL226" s="17" t="s">
        <v>130</v>
      </c>
      <c r="BM226" s="229" t="s">
        <v>416</v>
      </c>
    </row>
    <row r="227" s="13" customFormat="1">
      <c r="A227" s="13"/>
      <c r="B227" s="236"/>
      <c r="C227" s="237"/>
      <c r="D227" s="231" t="s">
        <v>134</v>
      </c>
      <c r="E227" s="238" t="s">
        <v>1</v>
      </c>
      <c r="F227" s="239" t="s">
        <v>161</v>
      </c>
      <c r="G227" s="237"/>
      <c r="H227" s="240">
        <v>6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134</v>
      </c>
      <c r="AU227" s="246" t="s">
        <v>86</v>
      </c>
      <c r="AV227" s="13" t="s">
        <v>86</v>
      </c>
      <c r="AW227" s="13" t="s">
        <v>32</v>
      </c>
      <c r="AX227" s="13" t="s">
        <v>76</v>
      </c>
      <c r="AY227" s="246" t="s">
        <v>123</v>
      </c>
    </row>
    <row r="228" s="14" customFormat="1">
      <c r="A228" s="14"/>
      <c r="B228" s="247"/>
      <c r="C228" s="248"/>
      <c r="D228" s="231" t="s">
        <v>134</v>
      </c>
      <c r="E228" s="249" t="s">
        <v>1</v>
      </c>
      <c r="F228" s="250" t="s">
        <v>137</v>
      </c>
      <c r="G228" s="248"/>
      <c r="H228" s="251">
        <v>6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134</v>
      </c>
      <c r="AU228" s="257" t="s">
        <v>86</v>
      </c>
      <c r="AV228" s="14" t="s">
        <v>130</v>
      </c>
      <c r="AW228" s="14" t="s">
        <v>32</v>
      </c>
      <c r="AX228" s="14" t="s">
        <v>84</v>
      </c>
      <c r="AY228" s="257" t="s">
        <v>123</v>
      </c>
    </row>
    <row r="229" s="2" customFormat="1" ht="49.05" customHeight="1">
      <c r="A229" s="38"/>
      <c r="B229" s="39"/>
      <c r="C229" s="218" t="s">
        <v>255</v>
      </c>
      <c r="D229" s="218" t="s">
        <v>125</v>
      </c>
      <c r="E229" s="219" t="s">
        <v>417</v>
      </c>
      <c r="F229" s="220" t="s">
        <v>418</v>
      </c>
      <c r="G229" s="221" t="s">
        <v>197</v>
      </c>
      <c r="H229" s="222">
        <v>3</v>
      </c>
      <c r="I229" s="223"/>
      <c r="J229" s="224">
        <f>ROUND(I229*H229,2)</f>
        <v>0</v>
      </c>
      <c r="K229" s="220" t="s">
        <v>129</v>
      </c>
      <c r="L229" s="44"/>
      <c r="M229" s="225" t="s">
        <v>1</v>
      </c>
      <c r="N229" s="226" t="s">
        <v>41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130</v>
      </c>
      <c r="AT229" s="229" t="s">
        <v>125</v>
      </c>
      <c r="AU229" s="229" t="s">
        <v>86</v>
      </c>
      <c r="AY229" s="17" t="s">
        <v>123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84</v>
      </c>
      <c r="BK229" s="230">
        <f>ROUND(I229*H229,2)</f>
        <v>0</v>
      </c>
      <c r="BL229" s="17" t="s">
        <v>130</v>
      </c>
      <c r="BM229" s="229" t="s">
        <v>419</v>
      </c>
    </row>
    <row r="230" s="13" customFormat="1">
      <c r="A230" s="13"/>
      <c r="B230" s="236"/>
      <c r="C230" s="237"/>
      <c r="D230" s="231" t="s">
        <v>134</v>
      </c>
      <c r="E230" s="238" t="s">
        <v>1</v>
      </c>
      <c r="F230" s="239" t="s">
        <v>420</v>
      </c>
      <c r="G230" s="237"/>
      <c r="H230" s="240">
        <v>3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134</v>
      </c>
      <c r="AU230" s="246" t="s">
        <v>86</v>
      </c>
      <c r="AV230" s="13" t="s">
        <v>86</v>
      </c>
      <c r="AW230" s="13" t="s">
        <v>32</v>
      </c>
      <c r="AX230" s="13" t="s">
        <v>76</v>
      </c>
      <c r="AY230" s="246" t="s">
        <v>123</v>
      </c>
    </row>
    <row r="231" s="14" customFormat="1">
      <c r="A231" s="14"/>
      <c r="B231" s="247"/>
      <c r="C231" s="248"/>
      <c r="D231" s="231" t="s">
        <v>134</v>
      </c>
      <c r="E231" s="249" t="s">
        <v>1</v>
      </c>
      <c r="F231" s="250" t="s">
        <v>137</v>
      </c>
      <c r="G231" s="248"/>
      <c r="H231" s="251">
        <v>3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134</v>
      </c>
      <c r="AU231" s="257" t="s">
        <v>86</v>
      </c>
      <c r="AV231" s="14" t="s">
        <v>130</v>
      </c>
      <c r="AW231" s="14" t="s">
        <v>32</v>
      </c>
      <c r="AX231" s="14" t="s">
        <v>84</v>
      </c>
      <c r="AY231" s="257" t="s">
        <v>123</v>
      </c>
    </row>
    <row r="232" s="2" customFormat="1" ht="16.5" customHeight="1">
      <c r="A232" s="38"/>
      <c r="B232" s="39"/>
      <c r="C232" s="258" t="s">
        <v>260</v>
      </c>
      <c r="D232" s="258" t="s">
        <v>251</v>
      </c>
      <c r="E232" s="259" t="s">
        <v>421</v>
      </c>
      <c r="F232" s="260" t="s">
        <v>422</v>
      </c>
      <c r="G232" s="261" t="s">
        <v>197</v>
      </c>
      <c r="H232" s="262">
        <v>3</v>
      </c>
      <c r="I232" s="263"/>
      <c r="J232" s="264">
        <f>ROUND(I232*H232,2)</f>
        <v>0</v>
      </c>
      <c r="K232" s="260" t="s">
        <v>129</v>
      </c>
      <c r="L232" s="265"/>
      <c r="M232" s="266" t="s">
        <v>1</v>
      </c>
      <c r="N232" s="267" t="s">
        <v>41</v>
      </c>
      <c r="O232" s="91"/>
      <c r="P232" s="227">
        <f>O232*H232</f>
        <v>0</v>
      </c>
      <c r="Q232" s="227">
        <v>0.0025999999999999999</v>
      </c>
      <c r="R232" s="227">
        <f>Q232*H232</f>
        <v>0.0077999999999999996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172</v>
      </c>
      <c r="AT232" s="229" t="s">
        <v>251</v>
      </c>
      <c r="AU232" s="229" t="s">
        <v>86</v>
      </c>
      <c r="AY232" s="17" t="s">
        <v>123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84</v>
      </c>
      <c r="BK232" s="230">
        <f>ROUND(I232*H232,2)</f>
        <v>0</v>
      </c>
      <c r="BL232" s="17" t="s">
        <v>130</v>
      </c>
      <c r="BM232" s="229" t="s">
        <v>423</v>
      </c>
    </row>
    <row r="233" s="13" customFormat="1">
      <c r="A233" s="13"/>
      <c r="B233" s="236"/>
      <c r="C233" s="237"/>
      <c r="D233" s="231" t="s">
        <v>134</v>
      </c>
      <c r="E233" s="238" t="s">
        <v>1</v>
      </c>
      <c r="F233" s="239" t="s">
        <v>143</v>
      </c>
      <c r="G233" s="237"/>
      <c r="H233" s="240">
        <v>3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134</v>
      </c>
      <c r="AU233" s="246" t="s">
        <v>86</v>
      </c>
      <c r="AV233" s="13" t="s">
        <v>86</v>
      </c>
      <c r="AW233" s="13" t="s">
        <v>32</v>
      </c>
      <c r="AX233" s="13" t="s">
        <v>76</v>
      </c>
      <c r="AY233" s="246" t="s">
        <v>123</v>
      </c>
    </row>
    <row r="234" s="14" customFormat="1">
      <c r="A234" s="14"/>
      <c r="B234" s="247"/>
      <c r="C234" s="248"/>
      <c r="D234" s="231" t="s">
        <v>134</v>
      </c>
      <c r="E234" s="249" t="s">
        <v>1</v>
      </c>
      <c r="F234" s="250" t="s">
        <v>137</v>
      </c>
      <c r="G234" s="248"/>
      <c r="H234" s="251">
        <v>3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134</v>
      </c>
      <c r="AU234" s="257" t="s">
        <v>86</v>
      </c>
      <c r="AV234" s="14" t="s">
        <v>130</v>
      </c>
      <c r="AW234" s="14" t="s">
        <v>32</v>
      </c>
      <c r="AX234" s="14" t="s">
        <v>84</v>
      </c>
      <c r="AY234" s="257" t="s">
        <v>123</v>
      </c>
    </row>
    <row r="235" s="2" customFormat="1" ht="24.15" customHeight="1">
      <c r="A235" s="38"/>
      <c r="B235" s="39"/>
      <c r="C235" s="218" t="s">
        <v>264</v>
      </c>
      <c r="D235" s="218" t="s">
        <v>125</v>
      </c>
      <c r="E235" s="219" t="s">
        <v>424</v>
      </c>
      <c r="F235" s="220" t="s">
        <v>425</v>
      </c>
      <c r="G235" s="221" t="s">
        <v>197</v>
      </c>
      <c r="H235" s="222">
        <v>1</v>
      </c>
      <c r="I235" s="223"/>
      <c r="J235" s="224">
        <f>ROUND(I235*H235,2)</f>
        <v>0</v>
      </c>
      <c r="K235" s="220" t="s">
        <v>129</v>
      </c>
      <c r="L235" s="44"/>
      <c r="M235" s="225" t="s">
        <v>1</v>
      </c>
      <c r="N235" s="226" t="s">
        <v>41</v>
      </c>
      <c r="O235" s="91"/>
      <c r="P235" s="227">
        <f>O235*H235</f>
        <v>0</v>
      </c>
      <c r="Q235" s="227">
        <v>0.12422</v>
      </c>
      <c r="R235" s="227">
        <f>Q235*H235</f>
        <v>0.12422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130</v>
      </c>
      <c r="AT235" s="229" t="s">
        <v>125</v>
      </c>
      <c r="AU235" s="229" t="s">
        <v>86</v>
      </c>
      <c r="AY235" s="17" t="s">
        <v>123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84</v>
      </c>
      <c r="BK235" s="230">
        <f>ROUND(I235*H235,2)</f>
        <v>0</v>
      </c>
      <c r="BL235" s="17" t="s">
        <v>130</v>
      </c>
      <c r="BM235" s="229" t="s">
        <v>426</v>
      </c>
    </row>
    <row r="236" s="2" customFormat="1" ht="24.15" customHeight="1">
      <c r="A236" s="38"/>
      <c r="B236" s="39"/>
      <c r="C236" s="258" t="s">
        <v>270</v>
      </c>
      <c r="D236" s="258" t="s">
        <v>251</v>
      </c>
      <c r="E236" s="259" t="s">
        <v>427</v>
      </c>
      <c r="F236" s="260" t="s">
        <v>428</v>
      </c>
      <c r="G236" s="261" t="s">
        <v>197</v>
      </c>
      <c r="H236" s="262">
        <v>1</v>
      </c>
      <c r="I236" s="263"/>
      <c r="J236" s="264">
        <f>ROUND(I236*H236,2)</f>
        <v>0</v>
      </c>
      <c r="K236" s="260" t="s">
        <v>129</v>
      </c>
      <c r="L236" s="265"/>
      <c r="M236" s="266" t="s">
        <v>1</v>
      </c>
      <c r="N236" s="267" t="s">
        <v>41</v>
      </c>
      <c r="O236" s="91"/>
      <c r="P236" s="227">
        <f>O236*H236</f>
        <v>0</v>
      </c>
      <c r="Q236" s="227">
        <v>0.071999999999999995</v>
      </c>
      <c r="R236" s="227">
        <f>Q236*H236</f>
        <v>0.071999999999999995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172</v>
      </c>
      <c r="AT236" s="229" t="s">
        <v>251</v>
      </c>
      <c r="AU236" s="229" t="s">
        <v>86</v>
      </c>
      <c r="AY236" s="17" t="s">
        <v>123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84</v>
      </c>
      <c r="BK236" s="230">
        <f>ROUND(I236*H236,2)</f>
        <v>0</v>
      </c>
      <c r="BL236" s="17" t="s">
        <v>130</v>
      </c>
      <c r="BM236" s="229" t="s">
        <v>429</v>
      </c>
    </row>
    <row r="237" s="2" customFormat="1" ht="24.15" customHeight="1">
      <c r="A237" s="38"/>
      <c r="B237" s="39"/>
      <c r="C237" s="218" t="s">
        <v>276</v>
      </c>
      <c r="D237" s="218" t="s">
        <v>125</v>
      </c>
      <c r="E237" s="219" t="s">
        <v>430</v>
      </c>
      <c r="F237" s="220" t="s">
        <v>431</v>
      </c>
      <c r="G237" s="221" t="s">
        <v>197</v>
      </c>
      <c r="H237" s="222">
        <v>1</v>
      </c>
      <c r="I237" s="223"/>
      <c r="J237" s="224">
        <f>ROUND(I237*H237,2)</f>
        <v>0</v>
      </c>
      <c r="K237" s="220" t="s">
        <v>129</v>
      </c>
      <c r="L237" s="44"/>
      <c r="M237" s="225" t="s">
        <v>1</v>
      </c>
      <c r="N237" s="226" t="s">
        <v>41</v>
      </c>
      <c r="O237" s="91"/>
      <c r="P237" s="227">
        <f>O237*H237</f>
        <v>0</v>
      </c>
      <c r="Q237" s="227">
        <v>0.02972</v>
      </c>
      <c r="R237" s="227">
        <f>Q237*H237</f>
        <v>0.02972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130</v>
      </c>
      <c r="AT237" s="229" t="s">
        <v>125</v>
      </c>
      <c r="AU237" s="229" t="s">
        <v>86</v>
      </c>
      <c r="AY237" s="17" t="s">
        <v>123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84</v>
      </c>
      <c r="BK237" s="230">
        <f>ROUND(I237*H237,2)</f>
        <v>0</v>
      </c>
      <c r="BL237" s="17" t="s">
        <v>130</v>
      </c>
      <c r="BM237" s="229" t="s">
        <v>432</v>
      </c>
    </row>
    <row r="238" s="2" customFormat="1" ht="24.15" customHeight="1">
      <c r="A238" s="38"/>
      <c r="B238" s="39"/>
      <c r="C238" s="258" t="s">
        <v>282</v>
      </c>
      <c r="D238" s="258" t="s">
        <v>251</v>
      </c>
      <c r="E238" s="259" t="s">
        <v>433</v>
      </c>
      <c r="F238" s="260" t="s">
        <v>434</v>
      </c>
      <c r="G238" s="261" t="s">
        <v>197</v>
      </c>
      <c r="H238" s="262">
        <v>1</v>
      </c>
      <c r="I238" s="263"/>
      <c r="J238" s="264">
        <f>ROUND(I238*H238,2)</f>
        <v>0</v>
      </c>
      <c r="K238" s="260" t="s">
        <v>129</v>
      </c>
      <c r="L238" s="265"/>
      <c r="M238" s="266" t="s">
        <v>1</v>
      </c>
      <c r="N238" s="267" t="s">
        <v>41</v>
      </c>
      <c r="O238" s="91"/>
      <c r="P238" s="227">
        <f>O238*H238</f>
        <v>0</v>
      </c>
      <c r="Q238" s="227">
        <v>0.055</v>
      </c>
      <c r="R238" s="227">
        <f>Q238*H238</f>
        <v>0.055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172</v>
      </c>
      <c r="AT238" s="229" t="s">
        <v>251</v>
      </c>
      <c r="AU238" s="229" t="s">
        <v>86</v>
      </c>
      <c r="AY238" s="17" t="s">
        <v>123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84</v>
      </c>
      <c r="BK238" s="230">
        <f>ROUND(I238*H238,2)</f>
        <v>0</v>
      </c>
      <c r="BL238" s="17" t="s">
        <v>130</v>
      </c>
      <c r="BM238" s="229" t="s">
        <v>435</v>
      </c>
    </row>
    <row r="239" s="2" customFormat="1" ht="24.15" customHeight="1">
      <c r="A239" s="38"/>
      <c r="B239" s="39"/>
      <c r="C239" s="218" t="s">
        <v>287</v>
      </c>
      <c r="D239" s="218" t="s">
        <v>125</v>
      </c>
      <c r="E239" s="219" t="s">
        <v>436</v>
      </c>
      <c r="F239" s="220" t="s">
        <v>437</v>
      </c>
      <c r="G239" s="221" t="s">
        <v>197</v>
      </c>
      <c r="H239" s="222">
        <v>1</v>
      </c>
      <c r="I239" s="223"/>
      <c r="J239" s="224">
        <f>ROUND(I239*H239,2)</f>
        <v>0</v>
      </c>
      <c r="K239" s="220" t="s">
        <v>129</v>
      </c>
      <c r="L239" s="44"/>
      <c r="M239" s="225" t="s">
        <v>1</v>
      </c>
      <c r="N239" s="226" t="s">
        <v>41</v>
      </c>
      <c r="O239" s="91"/>
      <c r="P239" s="227">
        <f>O239*H239</f>
        <v>0</v>
      </c>
      <c r="Q239" s="227">
        <v>0.02972</v>
      </c>
      <c r="R239" s="227">
        <f>Q239*H239</f>
        <v>0.02972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130</v>
      </c>
      <c r="AT239" s="229" t="s">
        <v>125</v>
      </c>
      <c r="AU239" s="229" t="s">
        <v>86</v>
      </c>
      <c r="AY239" s="17" t="s">
        <v>123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84</v>
      </c>
      <c r="BK239" s="230">
        <f>ROUND(I239*H239,2)</f>
        <v>0</v>
      </c>
      <c r="BL239" s="17" t="s">
        <v>130</v>
      </c>
      <c r="BM239" s="229" t="s">
        <v>438</v>
      </c>
    </row>
    <row r="240" s="2" customFormat="1" ht="33" customHeight="1">
      <c r="A240" s="38"/>
      <c r="B240" s="39"/>
      <c r="C240" s="258" t="s">
        <v>293</v>
      </c>
      <c r="D240" s="258" t="s">
        <v>251</v>
      </c>
      <c r="E240" s="259" t="s">
        <v>439</v>
      </c>
      <c r="F240" s="260" t="s">
        <v>440</v>
      </c>
      <c r="G240" s="261" t="s">
        <v>197</v>
      </c>
      <c r="H240" s="262">
        <v>1</v>
      </c>
      <c r="I240" s="263"/>
      <c r="J240" s="264">
        <f>ROUND(I240*H240,2)</f>
        <v>0</v>
      </c>
      <c r="K240" s="260" t="s">
        <v>129</v>
      </c>
      <c r="L240" s="265"/>
      <c r="M240" s="266" t="s">
        <v>1</v>
      </c>
      <c r="N240" s="267" t="s">
        <v>41</v>
      </c>
      <c r="O240" s="91"/>
      <c r="P240" s="227">
        <f>O240*H240</f>
        <v>0</v>
      </c>
      <c r="Q240" s="227">
        <v>0.29799999999999999</v>
      </c>
      <c r="R240" s="227">
        <f>Q240*H240</f>
        <v>0.29799999999999999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172</v>
      </c>
      <c r="AT240" s="229" t="s">
        <v>251</v>
      </c>
      <c r="AU240" s="229" t="s">
        <v>86</v>
      </c>
      <c r="AY240" s="17" t="s">
        <v>123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84</v>
      </c>
      <c r="BK240" s="230">
        <f>ROUND(I240*H240,2)</f>
        <v>0</v>
      </c>
      <c r="BL240" s="17" t="s">
        <v>130</v>
      </c>
      <c r="BM240" s="229" t="s">
        <v>441</v>
      </c>
    </row>
    <row r="241" s="2" customFormat="1" ht="24.15" customHeight="1">
      <c r="A241" s="38"/>
      <c r="B241" s="39"/>
      <c r="C241" s="218" t="s">
        <v>298</v>
      </c>
      <c r="D241" s="218" t="s">
        <v>125</v>
      </c>
      <c r="E241" s="219" t="s">
        <v>442</v>
      </c>
      <c r="F241" s="220" t="s">
        <v>443</v>
      </c>
      <c r="G241" s="221" t="s">
        <v>197</v>
      </c>
      <c r="H241" s="222">
        <v>1</v>
      </c>
      <c r="I241" s="223"/>
      <c r="J241" s="224">
        <f>ROUND(I241*H241,2)</f>
        <v>0</v>
      </c>
      <c r="K241" s="220" t="s">
        <v>129</v>
      </c>
      <c r="L241" s="44"/>
      <c r="M241" s="225" t="s">
        <v>1</v>
      </c>
      <c r="N241" s="226" t="s">
        <v>41</v>
      </c>
      <c r="O241" s="91"/>
      <c r="P241" s="227">
        <f>O241*H241</f>
        <v>0</v>
      </c>
      <c r="Q241" s="227">
        <v>0.030759999999999999</v>
      </c>
      <c r="R241" s="227">
        <f>Q241*H241</f>
        <v>0.030759999999999999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130</v>
      </c>
      <c r="AT241" s="229" t="s">
        <v>125</v>
      </c>
      <c r="AU241" s="229" t="s">
        <v>86</v>
      </c>
      <c r="AY241" s="17" t="s">
        <v>123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84</v>
      </c>
      <c r="BK241" s="230">
        <f>ROUND(I241*H241,2)</f>
        <v>0</v>
      </c>
      <c r="BL241" s="17" t="s">
        <v>130</v>
      </c>
      <c r="BM241" s="229" t="s">
        <v>444</v>
      </c>
    </row>
    <row r="242" s="2" customFormat="1" ht="24.15" customHeight="1">
      <c r="A242" s="38"/>
      <c r="B242" s="39"/>
      <c r="C242" s="258" t="s">
        <v>305</v>
      </c>
      <c r="D242" s="258" t="s">
        <v>251</v>
      </c>
      <c r="E242" s="259" t="s">
        <v>445</v>
      </c>
      <c r="F242" s="260" t="s">
        <v>446</v>
      </c>
      <c r="G242" s="261" t="s">
        <v>197</v>
      </c>
      <c r="H242" s="262">
        <v>1</v>
      </c>
      <c r="I242" s="263"/>
      <c r="J242" s="264">
        <f>ROUND(I242*H242,2)</f>
        <v>0</v>
      </c>
      <c r="K242" s="260" t="s">
        <v>129</v>
      </c>
      <c r="L242" s="265"/>
      <c r="M242" s="266" t="s">
        <v>1</v>
      </c>
      <c r="N242" s="267" t="s">
        <v>41</v>
      </c>
      <c r="O242" s="91"/>
      <c r="P242" s="227">
        <f>O242*H242</f>
        <v>0</v>
      </c>
      <c r="Q242" s="227">
        <v>0.155</v>
      </c>
      <c r="R242" s="227">
        <f>Q242*H242</f>
        <v>0.155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172</v>
      </c>
      <c r="AT242" s="229" t="s">
        <v>251</v>
      </c>
      <c r="AU242" s="229" t="s">
        <v>86</v>
      </c>
      <c r="AY242" s="17" t="s">
        <v>123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84</v>
      </c>
      <c r="BK242" s="230">
        <f>ROUND(I242*H242,2)</f>
        <v>0</v>
      </c>
      <c r="BL242" s="17" t="s">
        <v>130</v>
      </c>
      <c r="BM242" s="229" t="s">
        <v>447</v>
      </c>
    </row>
    <row r="243" s="2" customFormat="1" ht="24.15" customHeight="1">
      <c r="A243" s="38"/>
      <c r="B243" s="39"/>
      <c r="C243" s="218" t="s">
        <v>448</v>
      </c>
      <c r="D243" s="218" t="s">
        <v>125</v>
      </c>
      <c r="E243" s="219" t="s">
        <v>449</v>
      </c>
      <c r="F243" s="220" t="s">
        <v>450</v>
      </c>
      <c r="G243" s="221" t="s">
        <v>197</v>
      </c>
      <c r="H243" s="222">
        <v>1</v>
      </c>
      <c r="I243" s="223"/>
      <c r="J243" s="224">
        <f>ROUND(I243*H243,2)</f>
        <v>0</v>
      </c>
      <c r="K243" s="220" t="s">
        <v>129</v>
      </c>
      <c r="L243" s="44"/>
      <c r="M243" s="225" t="s">
        <v>1</v>
      </c>
      <c r="N243" s="226" t="s">
        <v>41</v>
      </c>
      <c r="O243" s="91"/>
      <c r="P243" s="227">
        <f>O243*H243</f>
        <v>0</v>
      </c>
      <c r="Q243" s="227">
        <v>0.21734000000000001</v>
      </c>
      <c r="R243" s="227">
        <f>Q243*H243</f>
        <v>0.21734000000000001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130</v>
      </c>
      <c r="AT243" s="229" t="s">
        <v>125</v>
      </c>
      <c r="AU243" s="229" t="s">
        <v>86</v>
      </c>
      <c r="AY243" s="17" t="s">
        <v>123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84</v>
      </c>
      <c r="BK243" s="230">
        <f>ROUND(I243*H243,2)</f>
        <v>0</v>
      </c>
      <c r="BL243" s="17" t="s">
        <v>130</v>
      </c>
      <c r="BM243" s="229" t="s">
        <v>451</v>
      </c>
    </row>
    <row r="244" s="2" customFormat="1" ht="24.15" customHeight="1">
      <c r="A244" s="38"/>
      <c r="B244" s="39"/>
      <c r="C244" s="258" t="s">
        <v>452</v>
      </c>
      <c r="D244" s="258" t="s">
        <v>251</v>
      </c>
      <c r="E244" s="259" t="s">
        <v>453</v>
      </c>
      <c r="F244" s="260" t="s">
        <v>454</v>
      </c>
      <c r="G244" s="261" t="s">
        <v>197</v>
      </c>
      <c r="H244" s="262">
        <v>1</v>
      </c>
      <c r="I244" s="263"/>
      <c r="J244" s="264">
        <f>ROUND(I244*H244,2)</f>
        <v>0</v>
      </c>
      <c r="K244" s="260" t="s">
        <v>129</v>
      </c>
      <c r="L244" s="265"/>
      <c r="M244" s="266" t="s">
        <v>1</v>
      </c>
      <c r="N244" s="267" t="s">
        <v>41</v>
      </c>
      <c r="O244" s="91"/>
      <c r="P244" s="227">
        <f>O244*H244</f>
        <v>0</v>
      </c>
      <c r="Q244" s="227">
        <v>0.073999999999999996</v>
      </c>
      <c r="R244" s="227">
        <f>Q244*H244</f>
        <v>0.073999999999999996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172</v>
      </c>
      <c r="AT244" s="229" t="s">
        <v>251</v>
      </c>
      <c r="AU244" s="229" t="s">
        <v>86</v>
      </c>
      <c r="AY244" s="17" t="s">
        <v>123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84</v>
      </c>
      <c r="BK244" s="230">
        <f>ROUND(I244*H244,2)</f>
        <v>0</v>
      </c>
      <c r="BL244" s="17" t="s">
        <v>130</v>
      </c>
      <c r="BM244" s="229" t="s">
        <v>455</v>
      </c>
    </row>
    <row r="245" s="2" customFormat="1" ht="24.15" customHeight="1">
      <c r="A245" s="38"/>
      <c r="B245" s="39"/>
      <c r="C245" s="258" t="s">
        <v>456</v>
      </c>
      <c r="D245" s="258" t="s">
        <v>251</v>
      </c>
      <c r="E245" s="259" t="s">
        <v>457</v>
      </c>
      <c r="F245" s="260" t="s">
        <v>458</v>
      </c>
      <c r="G245" s="261" t="s">
        <v>197</v>
      </c>
      <c r="H245" s="262">
        <v>1</v>
      </c>
      <c r="I245" s="263"/>
      <c r="J245" s="264">
        <f>ROUND(I245*H245,2)</f>
        <v>0</v>
      </c>
      <c r="K245" s="260" t="s">
        <v>1</v>
      </c>
      <c r="L245" s="265"/>
      <c r="M245" s="266" t="s">
        <v>1</v>
      </c>
      <c r="N245" s="267" t="s">
        <v>41</v>
      </c>
      <c r="O245" s="91"/>
      <c r="P245" s="227">
        <f>O245*H245</f>
        <v>0</v>
      </c>
      <c r="Q245" s="227">
        <v>0.0040000000000000001</v>
      </c>
      <c r="R245" s="227">
        <f>Q245*H245</f>
        <v>0.0040000000000000001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172</v>
      </c>
      <c r="AT245" s="229" t="s">
        <v>251</v>
      </c>
      <c r="AU245" s="229" t="s">
        <v>86</v>
      </c>
      <c r="AY245" s="17" t="s">
        <v>123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84</v>
      </c>
      <c r="BK245" s="230">
        <f>ROUND(I245*H245,2)</f>
        <v>0</v>
      </c>
      <c r="BL245" s="17" t="s">
        <v>130</v>
      </c>
      <c r="BM245" s="229" t="s">
        <v>459</v>
      </c>
    </row>
    <row r="246" s="2" customFormat="1" ht="24.15" customHeight="1">
      <c r="A246" s="38"/>
      <c r="B246" s="39"/>
      <c r="C246" s="258" t="s">
        <v>460</v>
      </c>
      <c r="D246" s="258" t="s">
        <v>251</v>
      </c>
      <c r="E246" s="259" t="s">
        <v>461</v>
      </c>
      <c r="F246" s="260" t="s">
        <v>462</v>
      </c>
      <c r="G246" s="261" t="s">
        <v>197</v>
      </c>
      <c r="H246" s="262">
        <v>1</v>
      </c>
      <c r="I246" s="263"/>
      <c r="J246" s="264">
        <f>ROUND(I246*H246,2)</f>
        <v>0</v>
      </c>
      <c r="K246" s="260" t="s">
        <v>1</v>
      </c>
      <c r="L246" s="265"/>
      <c r="M246" s="266" t="s">
        <v>1</v>
      </c>
      <c r="N246" s="267" t="s">
        <v>41</v>
      </c>
      <c r="O246" s="91"/>
      <c r="P246" s="227">
        <f>O246*H246</f>
        <v>0</v>
      </c>
      <c r="Q246" s="227">
        <v>0.023</v>
      </c>
      <c r="R246" s="227">
        <f>Q246*H246</f>
        <v>0.023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172</v>
      </c>
      <c r="AT246" s="229" t="s">
        <v>251</v>
      </c>
      <c r="AU246" s="229" t="s">
        <v>86</v>
      </c>
      <c r="AY246" s="17" t="s">
        <v>123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84</v>
      </c>
      <c r="BK246" s="230">
        <f>ROUND(I246*H246,2)</f>
        <v>0</v>
      </c>
      <c r="BL246" s="17" t="s">
        <v>130</v>
      </c>
      <c r="BM246" s="229" t="s">
        <v>463</v>
      </c>
    </row>
    <row r="247" s="12" customFormat="1" ht="22.8" customHeight="1">
      <c r="A247" s="12"/>
      <c r="B247" s="202"/>
      <c r="C247" s="203"/>
      <c r="D247" s="204" t="s">
        <v>75</v>
      </c>
      <c r="E247" s="216" t="s">
        <v>176</v>
      </c>
      <c r="F247" s="216" t="s">
        <v>207</v>
      </c>
      <c r="G247" s="203"/>
      <c r="H247" s="203"/>
      <c r="I247" s="206"/>
      <c r="J247" s="217">
        <f>BK247</f>
        <v>0</v>
      </c>
      <c r="K247" s="203"/>
      <c r="L247" s="208"/>
      <c r="M247" s="209"/>
      <c r="N247" s="210"/>
      <c r="O247" s="210"/>
      <c r="P247" s="211">
        <f>SUM(P248:P281)</f>
        <v>0</v>
      </c>
      <c r="Q247" s="210"/>
      <c r="R247" s="211">
        <f>SUM(R248:R281)</f>
        <v>104.87019000000001</v>
      </c>
      <c r="S247" s="210"/>
      <c r="T247" s="212">
        <f>SUM(T248:T281)</f>
        <v>923.40100000000007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84</v>
      </c>
      <c r="AT247" s="214" t="s">
        <v>75</v>
      </c>
      <c r="AU247" s="214" t="s">
        <v>84</v>
      </c>
      <c r="AY247" s="213" t="s">
        <v>123</v>
      </c>
      <c r="BK247" s="215">
        <f>SUM(BK248:BK281)</f>
        <v>0</v>
      </c>
    </row>
    <row r="248" s="2" customFormat="1" ht="33" customHeight="1">
      <c r="A248" s="38"/>
      <c r="B248" s="39"/>
      <c r="C248" s="218" t="s">
        <v>464</v>
      </c>
      <c r="D248" s="218" t="s">
        <v>125</v>
      </c>
      <c r="E248" s="219" t="s">
        <v>465</v>
      </c>
      <c r="F248" s="220" t="s">
        <v>466</v>
      </c>
      <c r="G248" s="221" t="s">
        <v>197</v>
      </c>
      <c r="H248" s="222">
        <v>24</v>
      </c>
      <c r="I248" s="223"/>
      <c r="J248" s="224">
        <f>ROUND(I248*H248,2)</f>
        <v>0</v>
      </c>
      <c r="K248" s="220" t="s">
        <v>129</v>
      </c>
      <c r="L248" s="44"/>
      <c r="M248" s="225" t="s">
        <v>1</v>
      </c>
      <c r="N248" s="226" t="s">
        <v>41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130</v>
      </c>
      <c r="AT248" s="229" t="s">
        <v>125</v>
      </c>
      <c r="AU248" s="229" t="s">
        <v>86</v>
      </c>
      <c r="AY248" s="17" t="s">
        <v>123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84</v>
      </c>
      <c r="BK248" s="230">
        <f>ROUND(I248*H248,2)</f>
        <v>0</v>
      </c>
      <c r="BL248" s="17" t="s">
        <v>130</v>
      </c>
      <c r="BM248" s="229" t="s">
        <v>467</v>
      </c>
    </row>
    <row r="249" s="13" customFormat="1">
      <c r="A249" s="13"/>
      <c r="B249" s="236"/>
      <c r="C249" s="237"/>
      <c r="D249" s="231" t="s">
        <v>134</v>
      </c>
      <c r="E249" s="238" t="s">
        <v>1</v>
      </c>
      <c r="F249" s="239" t="s">
        <v>468</v>
      </c>
      <c r="G249" s="237"/>
      <c r="H249" s="240">
        <v>24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134</v>
      </c>
      <c r="AU249" s="246" t="s">
        <v>86</v>
      </c>
      <c r="AV249" s="13" t="s">
        <v>86</v>
      </c>
      <c r="AW249" s="13" t="s">
        <v>32</v>
      </c>
      <c r="AX249" s="13" t="s">
        <v>76</v>
      </c>
      <c r="AY249" s="246" t="s">
        <v>123</v>
      </c>
    </row>
    <row r="250" s="14" customFormat="1">
      <c r="A250" s="14"/>
      <c r="B250" s="247"/>
      <c r="C250" s="248"/>
      <c r="D250" s="231" t="s">
        <v>134</v>
      </c>
      <c r="E250" s="249" t="s">
        <v>1</v>
      </c>
      <c r="F250" s="250" t="s">
        <v>137</v>
      </c>
      <c r="G250" s="248"/>
      <c r="H250" s="251">
        <v>24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134</v>
      </c>
      <c r="AU250" s="257" t="s">
        <v>86</v>
      </c>
      <c r="AV250" s="14" t="s">
        <v>130</v>
      </c>
      <c r="AW250" s="14" t="s">
        <v>32</v>
      </c>
      <c r="AX250" s="14" t="s">
        <v>84</v>
      </c>
      <c r="AY250" s="257" t="s">
        <v>123</v>
      </c>
    </row>
    <row r="251" s="2" customFormat="1" ht="16.5" customHeight="1">
      <c r="A251" s="38"/>
      <c r="B251" s="39"/>
      <c r="C251" s="258" t="s">
        <v>469</v>
      </c>
      <c r="D251" s="258" t="s">
        <v>251</v>
      </c>
      <c r="E251" s="259" t="s">
        <v>470</v>
      </c>
      <c r="F251" s="260" t="s">
        <v>471</v>
      </c>
      <c r="G251" s="261" t="s">
        <v>197</v>
      </c>
      <c r="H251" s="262">
        <v>24</v>
      </c>
      <c r="I251" s="263"/>
      <c r="J251" s="264">
        <f>ROUND(I251*H251,2)</f>
        <v>0</v>
      </c>
      <c r="K251" s="260" t="s">
        <v>1</v>
      </c>
      <c r="L251" s="265"/>
      <c r="M251" s="266" t="s">
        <v>1</v>
      </c>
      <c r="N251" s="267" t="s">
        <v>41</v>
      </c>
      <c r="O251" s="91"/>
      <c r="P251" s="227">
        <f>O251*H251</f>
        <v>0</v>
      </c>
      <c r="Q251" s="227">
        <v>0.0020999999999999999</v>
      </c>
      <c r="R251" s="227">
        <f>Q251*H251</f>
        <v>0.0504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172</v>
      </c>
      <c r="AT251" s="229" t="s">
        <v>251</v>
      </c>
      <c r="AU251" s="229" t="s">
        <v>86</v>
      </c>
      <c r="AY251" s="17" t="s">
        <v>123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84</v>
      </c>
      <c r="BK251" s="230">
        <f>ROUND(I251*H251,2)</f>
        <v>0</v>
      </c>
      <c r="BL251" s="17" t="s">
        <v>130</v>
      </c>
      <c r="BM251" s="229" t="s">
        <v>472</v>
      </c>
    </row>
    <row r="252" s="13" customFormat="1">
      <c r="A252" s="13"/>
      <c r="B252" s="236"/>
      <c r="C252" s="237"/>
      <c r="D252" s="231" t="s">
        <v>134</v>
      </c>
      <c r="E252" s="238" t="s">
        <v>1</v>
      </c>
      <c r="F252" s="239" t="s">
        <v>468</v>
      </c>
      <c r="G252" s="237"/>
      <c r="H252" s="240">
        <v>24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134</v>
      </c>
      <c r="AU252" s="246" t="s">
        <v>86</v>
      </c>
      <c r="AV252" s="13" t="s">
        <v>86</v>
      </c>
      <c r="AW252" s="13" t="s">
        <v>32</v>
      </c>
      <c r="AX252" s="13" t="s">
        <v>76</v>
      </c>
      <c r="AY252" s="246" t="s">
        <v>123</v>
      </c>
    </row>
    <row r="253" s="14" customFormat="1">
      <c r="A253" s="14"/>
      <c r="B253" s="247"/>
      <c r="C253" s="248"/>
      <c r="D253" s="231" t="s">
        <v>134</v>
      </c>
      <c r="E253" s="249" t="s">
        <v>1</v>
      </c>
      <c r="F253" s="250" t="s">
        <v>137</v>
      </c>
      <c r="G253" s="248"/>
      <c r="H253" s="251">
        <v>24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134</v>
      </c>
      <c r="AU253" s="257" t="s">
        <v>86</v>
      </c>
      <c r="AV253" s="14" t="s">
        <v>130</v>
      </c>
      <c r="AW253" s="14" t="s">
        <v>32</v>
      </c>
      <c r="AX253" s="14" t="s">
        <v>84</v>
      </c>
      <c r="AY253" s="257" t="s">
        <v>123</v>
      </c>
    </row>
    <row r="254" s="2" customFormat="1" ht="24.15" customHeight="1">
      <c r="A254" s="38"/>
      <c r="B254" s="39"/>
      <c r="C254" s="218" t="s">
        <v>473</v>
      </c>
      <c r="D254" s="218" t="s">
        <v>125</v>
      </c>
      <c r="E254" s="219" t="s">
        <v>474</v>
      </c>
      <c r="F254" s="220" t="s">
        <v>475</v>
      </c>
      <c r="G254" s="221" t="s">
        <v>197</v>
      </c>
      <c r="H254" s="222">
        <v>219</v>
      </c>
      <c r="I254" s="223"/>
      <c r="J254" s="224">
        <f>ROUND(I254*H254,2)</f>
        <v>0</v>
      </c>
      <c r="K254" s="220" t="s">
        <v>129</v>
      </c>
      <c r="L254" s="44"/>
      <c r="M254" s="225" t="s">
        <v>1</v>
      </c>
      <c r="N254" s="226" t="s">
        <v>41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130</v>
      </c>
      <c r="AT254" s="229" t="s">
        <v>125</v>
      </c>
      <c r="AU254" s="229" t="s">
        <v>86</v>
      </c>
      <c r="AY254" s="17" t="s">
        <v>123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84</v>
      </c>
      <c r="BK254" s="230">
        <f>ROUND(I254*H254,2)</f>
        <v>0</v>
      </c>
      <c r="BL254" s="17" t="s">
        <v>130</v>
      </c>
      <c r="BM254" s="229" t="s">
        <v>476</v>
      </c>
    </row>
    <row r="255" s="13" customFormat="1">
      <c r="A255" s="13"/>
      <c r="B255" s="236"/>
      <c r="C255" s="237"/>
      <c r="D255" s="231" t="s">
        <v>134</v>
      </c>
      <c r="E255" s="238" t="s">
        <v>1</v>
      </c>
      <c r="F255" s="239" t="s">
        <v>477</v>
      </c>
      <c r="G255" s="237"/>
      <c r="H255" s="240">
        <v>219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134</v>
      </c>
      <c r="AU255" s="246" t="s">
        <v>86</v>
      </c>
      <c r="AV255" s="13" t="s">
        <v>86</v>
      </c>
      <c r="AW255" s="13" t="s">
        <v>32</v>
      </c>
      <c r="AX255" s="13" t="s">
        <v>76</v>
      </c>
      <c r="AY255" s="246" t="s">
        <v>123</v>
      </c>
    </row>
    <row r="256" s="14" customFormat="1">
      <c r="A256" s="14"/>
      <c r="B256" s="247"/>
      <c r="C256" s="248"/>
      <c r="D256" s="231" t="s">
        <v>134</v>
      </c>
      <c r="E256" s="249" t="s">
        <v>1</v>
      </c>
      <c r="F256" s="250" t="s">
        <v>137</v>
      </c>
      <c r="G256" s="248"/>
      <c r="H256" s="251">
        <v>219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134</v>
      </c>
      <c r="AU256" s="257" t="s">
        <v>86</v>
      </c>
      <c r="AV256" s="14" t="s">
        <v>130</v>
      </c>
      <c r="AW256" s="14" t="s">
        <v>32</v>
      </c>
      <c r="AX256" s="14" t="s">
        <v>84</v>
      </c>
      <c r="AY256" s="257" t="s">
        <v>123</v>
      </c>
    </row>
    <row r="257" s="2" customFormat="1" ht="16.5" customHeight="1">
      <c r="A257" s="38"/>
      <c r="B257" s="39"/>
      <c r="C257" s="258" t="s">
        <v>478</v>
      </c>
      <c r="D257" s="258" t="s">
        <v>251</v>
      </c>
      <c r="E257" s="259" t="s">
        <v>479</v>
      </c>
      <c r="F257" s="260" t="s">
        <v>480</v>
      </c>
      <c r="G257" s="261" t="s">
        <v>197</v>
      </c>
      <c r="H257" s="262">
        <v>219</v>
      </c>
      <c r="I257" s="263"/>
      <c r="J257" s="264">
        <f>ROUND(I257*H257,2)</f>
        <v>0</v>
      </c>
      <c r="K257" s="260" t="s">
        <v>129</v>
      </c>
      <c r="L257" s="265"/>
      <c r="M257" s="266" t="s">
        <v>1</v>
      </c>
      <c r="N257" s="267" t="s">
        <v>41</v>
      </c>
      <c r="O257" s="91"/>
      <c r="P257" s="227">
        <f>O257*H257</f>
        <v>0</v>
      </c>
      <c r="Q257" s="227">
        <v>0.0014499999999999999</v>
      </c>
      <c r="R257" s="227">
        <f>Q257*H257</f>
        <v>0.31755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172</v>
      </c>
      <c r="AT257" s="229" t="s">
        <v>251</v>
      </c>
      <c r="AU257" s="229" t="s">
        <v>86</v>
      </c>
      <c r="AY257" s="17" t="s">
        <v>123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84</v>
      </c>
      <c r="BK257" s="230">
        <f>ROUND(I257*H257,2)</f>
        <v>0</v>
      </c>
      <c r="BL257" s="17" t="s">
        <v>130</v>
      </c>
      <c r="BM257" s="229" t="s">
        <v>481</v>
      </c>
    </row>
    <row r="258" s="13" customFormat="1">
      <c r="A258" s="13"/>
      <c r="B258" s="236"/>
      <c r="C258" s="237"/>
      <c r="D258" s="231" t="s">
        <v>134</v>
      </c>
      <c r="E258" s="238" t="s">
        <v>1</v>
      </c>
      <c r="F258" s="239" t="s">
        <v>477</v>
      </c>
      <c r="G258" s="237"/>
      <c r="H258" s="240">
        <v>219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134</v>
      </c>
      <c r="AU258" s="246" t="s">
        <v>86</v>
      </c>
      <c r="AV258" s="13" t="s">
        <v>86</v>
      </c>
      <c r="AW258" s="13" t="s">
        <v>32</v>
      </c>
      <c r="AX258" s="13" t="s">
        <v>76</v>
      </c>
      <c r="AY258" s="246" t="s">
        <v>123</v>
      </c>
    </row>
    <row r="259" s="14" customFormat="1">
      <c r="A259" s="14"/>
      <c r="B259" s="247"/>
      <c r="C259" s="248"/>
      <c r="D259" s="231" t="s">
        <v>134</v>
      </c>
      <c r="E259" s="249" t="s">
        <v>1</v>
      </c>
      <c r="F259" s="250" t="s">
        <v>137</v>
      </c>
      <c r="G259" s="248"/>
      <c r="H259" s="251">
        <v>219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134</v>
      </c>
      <c r="AU259" s="257" t="s">
        <v>86</v>
      </c>
      <c r="AV259" s="14" t="s">
        <v>130</v>
      </c>
      <c r="AW259" s="14" t="s">
        <v>32</v>
      </c>
      <c r="AX259" s="14" t="s">
        <v>84</v>
      </c>
      <c r="AY259" s="257" t="s">
        <v>123</v>
      </c>
    </row>
    <row r="260" s="2" customFormat="1" ht="44.25" customHeight="1">
      <c r="A260" s="38"/>
      <c r="B260" s="39"/>
      <c r="C260" s="218" t="s">
        <v>482</v>
      </c>
      <c r="D260" s="218" t="s">
        <v>125</v>
      </c>
      <c r="E260" s="219" t="s">
        <v>483</v>
      </c>
      <c r="F260" s="220" t="s">
        <v>484</v>
      </c>
      <c r="G260" s="221" t="s">
        <v>197</v>
      </c>
      <c r="H260" s="222">
        <v>1</v>
      </c>
      <c r="I260" s="223"/>
      <c r="J260" s="224">
        <f>ROUND(I260*H260,2)</f>
        <v>0</v>
      </c>
      <c r="K260" s="220" t="s">
        <v>1</v>
      </c>
      <c r="L260" s="44"/>
      <c r="M260" s="225" t="s">
        <v>1</v>
      </c>
      <c r="N260" s="226" t="s">
        <v>41</v>
      </c>
      <c r="O260" s="91"/>
      <c r="P260" s="227">
        <f>O260*H260</f>
        <v>0</v>
      </c>
      <c r="Q260" s="227">
        <v>7.0056599999999998</v>
      </c>
      <c r="R260" s="227">
        <f>Q260*H260</f>
        <v>7.0056599999999998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130</v>
      </c>
      <c r="AT260" s="229" t="s">
        <v>125</v>
      </c>
      <c r="AU260" s="229" t="s">
        <v>86</v>
      </c>
      <c r="AY260" s="17" t="s">
        <v>123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84</v>
      </c>
      <c r="BK260" s="230">
        <f>ROUND(I260*H260,2)</f>
        <v>0</v>
      </c>
      <c r="BL260" s="17" t="s">
        <v>130</v>
      </c>
      <c r="BM260" s="229" t="s">
        <v>485</v>
      </c>
    </row>
    <row r="261" s="2" customFormat="1" ht="78" customHeight="1">
      <c r="A261" s="38"/>
      <c r="B261" s="39"/>
      <c r="C261" s="218" t="s">
        <v>486</v>
      </c>
      <c r="D261" s="218" t="s">
        <v>125</v>
      </c>
      <c r="E261" s="219" t="s">
        <v>487</v>
      </c>
      <c r="F261" s="220" t="s">
        <v>488</v>
      </c>
      <c r="G261" s="221" t="s">
        <v>197</v>
      </c>
      <c r="H261" s="222">
        <v>12</v>
      </c>
      <c r="I261" s="223"/>
      <c r="J261" s="224">
        <f>ROUND(I261*H261,2)</f>
        <v>0</v>
      </c>
      <c r="K261" s="220" t="s">
        <v>1</v>
      </c>
      <c r="L261" s="44"/>
      <c r="M261" s="225" t="s">
        <v>1</v>
      </c>
      <c r="N261" s="226" t="s">
        <v>41</v>
      </c>
      <c r="O261" s="91"/>
      <c r="P261" s="227">
        <f>O261*H261</f>
        <v>0</v>
      </c>
      <c r="Q261" s="227">
        <v>7.9956100000000001</v>
      </c>
      <c r="R261" s="227">
        <f>Q261*H261</f>
        <v>95.947320000000005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130</v>
      </c>
      <c r="AT261" s="229" t="s">
        <v>125</v>
      </c>
      <c r="AU261" s="229" t="s">
        <v>86</v>
      </c>
      <c r="AY261" s="17" t="s">
        <v>123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84</v>
      </c>
      <c r="BK261" s="230">
        <f>ROUND(I261*H261,2)</f>
        <v>0</v>
      </c>
      <c r="BL261" s="17" t="s">
        <v>130</v>
      </c>
      <c r="BM261" s="229" t="s">
        <v>489</v>
      </c>
    </row>
    <row r="262" s="13" customFormat="1">
      <c r="A262" s="13"/>
      <c r="B262" s="236"/>
      <c r="C262" s="237"/>
      <c r="D262" s="231" t="s">
        <v>134</v>
      </c>
      <c r="E262" s="238" t="s">
        <v>1</v>
      </c>
      <c r="F262" s="239" t="s">
        <v>8</v>
      </c>
      <c r="G262" s="237"/>
      <c r="H262" s="240">
        <v>12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134</v>
      </c>
      <c r="AU262" s="246" t="s">
        <v>86</v>
      </c>
      <c r="AV262" s="13" t="s">
        <v>86</v>
      </c>
      <c r="AW262" s="13" t="s">
        <v>32</v>
      </c>
      <c r="AX262" s="13" t="s">
        <v>76</v>
      </c>
      <c r="AY262" s="246" t="s">
        <v>123</v>
      </c>
    </row>
    <row r="263" s="14" customFormat="1">
      <c r="A263" s="14"/>
      <c r="B263" s="247"/>
      <c r="C263" s="248"/>
      <c r="D263" s="231" t="s">
        <v>134</v>
      </c>
      <c r="E263" s="249" t="s">
        <v>1</v>
      </c>
      <c r="F263" s="250" t="s">
        <v>137</v>
      </c>
      <c r="G263" s="248"/>
      <c r="H263" s="251">
        <v>12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134</v>
      </c>
      <c r="AU263" s="257" t="s">
        <v>86</v>
      </c>
      <c r="AV263" s="14" t="s">
        <v>130</v>
      </c>
      <c r="AW263" s="14" t="s">
        <v>32</v>
      </c>
      <c r="AX263" s="14" t="s">
        <v>84</v>
      </c>
      <c r="AY263" s="257" t="s">
        <v>123</v>
      </c>
    </row>
    <row r="264" s="2" customFormat="1" ht="90" customHeight="1">
      <c r="A264" s="38"/>
      <c r="B264" s="39"/>
      <c r="C264" s="218" t="s">
        <v>490</v>
      </c>
      <c r="D264" s="218" t="s">
        <v>125</v>
      </c>
      <c r="E264" s="219" t="s">
        <v>491</v>
      </c>
      <c r="F264" s="220" t="s">
        <v>492</v>
      </c>
      <c r="G264" s="221" t="s">
        <v>146</v>
      </c>
      <c r="H264" s="222">
        <v>3593</v>
      </c>
      <c r="I264" s="223"/>
      <c r="J264" s="224">
        <f>ROUND(I264*H264,2)</f>
        <v>0</v>
      </c>
      <c r="K264" s="220" t="s">
        <v>129</v>
      </c>
      <c r="L264" s="44"/>
      <c r="M264" s="225" t="s">
        <v>1</v>
      </c>
      <c r="N264" s="226" t="s">
        <v>41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0.19400000000000001</v>
      </c>
      <c r="T264" s="228">
        <f>S264*H264</f>
        <v>697.04200000000003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130</v>
      </c>
      <c r="AT264" s="229" t="s">
        <v>125</v>
      </c>
      <c r="AU264" s="229" t="s">
        <v>86</v>
      </c>
      <c r="AY264" s="17" t="s">
        <v>123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84</v>
      </c>
      <c r="BK264" s="230">
        <f>ROUND(I264*H264,2)</f>
        <v>0</v>
      </c>
      <c r="BL264" s="17" t="s">
        <v>130</v>
      </c>
      <c r="BM264" s="229" t="s">
        <v>493</v>
      </c>
    </row>
    <row r="265" s="13" customFormat="1">
      <c r="A265" s="13"/>
      <c r="B265" s="236"/>
      <c r="C265" s="237"/>
      <c r="D265" s="231" t="s">
        <v>134</v>
      </c>
      <c r="E265" s="238" t="s">
        <v>1</v>
      </c>
      <c r="F265" s="239" t="s">
        <v>494</v>
      </c>
      <c r="G265" s="237"/>
      <c r="H265" s="240">
        <v>3593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134</v>
      </c>
      <c r="AU265" s="246" t="s">
        <v>86</v>
      </c>
      <c r="AV265" s="13" t="s">
        <v>86</v>
      </c>
      <c r="AW265" s="13" t="s">
        <v>32</v>
      </c>
      <c r="AX265" s="13" t="s">
        <v>76</v>
      </c>
      <c r="AY265" s="246" t="s">
        <v>123</v>
      </c>
    </row>
    <row r="266" s="14" customFormat="1">
      <c r="A266" s="14"/>
      <c r="B266" s="247"/>
      <c r="C266" s="248"/>
      <c r="D266" s="231" t="s">
        <v>134</v>
      </c>
      <c r="E266" s="249" t="s">
        <v>1</v>
      </c>
      <c r="F266" s="250" t="s">
        <v>137</v>
      </c>
      <c r="G266" s="248"/>
      <c r="H266" s="251">
        <v>3593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134</v>
      </c>
      <c r="AU266" s="257" t="s">
        <v>86</v>
      </c>
      <c r="AV266" s="14" t="s">
        <v>130</v>
      </c>
      <c r="AW266" s="14" t="s">
        <v>32</v>
      </c>
      <c r="AX266" s="14" t="s">
        <v>84</v>
      </c>
      <c r="AY266" s="257" t="s">
        <v>123</v>
      </c>
    </row>
    <row r="267" s="2" customFormat="1" ht="66.75" customHeight="1">
      <c r="A267" s="38"/>
      <c r="B267" s="39"/>
      <c r="C267" s="218" t="s">
        <v>495</v>
      </c>
      <c r="D267" s="218" t="s">
        <v>125</v>
      </c>
      <c r="E267" s="219" t="s">
        <v>209</v>
      </c>
      <c r="F267" s="220" t="s">
        <v>210</v>
      </c>
      <c r="G267" s="221" t="s">
        <v>128</v>
      </c>
      <c r="H267" s="222">
        <v>1796.5</v>
      </c>
      <c r="I267" s="223"/>
      <c r="J267" s="224">
        <f>ROUND(I267*H267,2)</f>
        <v>0</v>
      </c>
      <c r="K267" s="220" t="s">
        <v>129</v>
      </c>
      <c r="L267" s="44"/>
      <c r="M267" s="225" t="s">
        <v>1</v>
      </c>
      <c r="N267" s="226" t="s">
        <v>41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0.126</v>
      </c>
      <c r="T267" s="228">
        <f>S267*H267</f>
        <v>226.35900000000001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130</v>
      </c>
      <c r="AT267" s="229" t="s">
        <v>125</v>
      </c>
      <c r="AU267" s="229" t="s">
        <v>86</v>
      </c>
      <c r="AY267" s="17" t="s">
        <v>123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84</v>
      </c>
      <c r="BK267" s="230">
        <f>ROUND(I267*H267,2)</f>
        <v>0</v>
      </c>
      <c r="BL267" s="17" t="s">
        <v>130</v>
      </c>
      <c r="BM267" s="229" t="s">
        <v>496</v>
      </c>
    </row>
    <row r="268" s="13" customFormat="1">
      <c r="A268" s="13"/>
      <c r="B268" s="236"/>
      <c r="C268" s="237"/>
      <c r="D268" s="231" t="s">
        <v>134</v>
      </c>
      <c r="E268" s="238" t="s">
        <v>1</v>
      </c>
      <c r="F268" s="239" t="s">
        <v>410</v>
      </c>
      <c r="G268" s="237"/>
      <c r="H268" s="240">
        <v>1796.5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134</v>
      </c>
      <c r="AU268" s="246" t="s">
        <v>86</v>
      </c>
      <c r="AV268" s="13" t="s">
        <v>86</v>
      </c>
      <c r="AW268" s="13" t="s">
        <v>32</v>
      </c>
      <c r="AX268" s="13" t="s">
        <v>76</v>
      </c>
      <c r="AY268" s="246" t="s">
        <v>123</v>
      </c>
    </row>
    <row r="269" s="14" customFormat="1">
      <c r="A269" s="14"/>
      <c r="B269" s="247"/>
      <c r="C269" s="248"/>
      <c r="D269" s="231" t="s">
        <v>134</v>
      </c>
      <c r="E269" s="249" t="s">
        <v>1</v>
      </c>
      <c r="F269" s="250" t="s">
        <v>137</v>
      </c>
      <c r="G269" s="248"/>
      <c r="H269" s="251">
        <v>1796.5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134</v>
      </c>
      <c r="AU269" s="257" t="s">
        <v>86</v>
      </c>
      <c r="AV269" s="14" t="s">
        <v>130</v>
      </c>
      <c r="AW269" s="14" t="s">
        <v>32</v>
      </c>
      <c r="AX269" s="14" t="s">
        <v>84</v>
      </c>
      <c r="AY269" s="257" t="s">
        <v>123</v>
      </c>
    </row>
    <row r="270" s="2" customFormat="1" ht="24.15" customHeight="1">
      <c r="A270" s="38"/>
      <c r="B270" s="39"/>
      <c r="C270" s="218" t="s">
        <v>497</v>
      </c>
      <c r="D270" s="218" t="s">
        <v>125</v>
      </c>
      <c r="E270" s="219" t="s">
        <v>223</v>
      </c>
      <c r="F270" s="220" t="s">
        <v>224</v>
      </c>
      <c r="G270" s="221" t="s">
        <v>146</v>
      </c>
      <c r="H270" s="222">
        <v>3593</v>
      </c>
      <c r="I270" s="223"/>
      <c r="J270" s="224">
        <f>ROUND(I270*H270,2)</f>
        <v>0</v>
      </c>
      <c r="K270" s="220" t="s">
        <v>129</v>
      </c>
      <c r="L270" s="44"/>
      <c r="M270" s="225" t="s">
        <v>1</v>
      </c>
      <c r="N270" s="226" t="s">
        <v>41</v>
      </c>
      <c r="O270" s="91"/>
      <c r="P270" s="227">
        <f>O270*H270</f>
        <v>0</v>
      </c>
      <c r="Q270" s="227">
        <v>0.00010000000000000001</v>
      </c>
      <c r="R270" s="227">
        <f>Q270*H270</f>
        <v>0.35930000000000001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130</v>
      </c>
      <c r="AT270" s="229" t="s">
        <v>125</v>
      </c>
      <c r="AU270" s="229" t="s">
        <v>86</v>
      </c>
      <c r="AY270" s="17" t="s">
        <v>123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84</v>
      </c>
      <c r="BK270" s="230">
        <f>ROUND(I270*H270,2)</f>
        <v>0</v>
      </c>
      <c r="BL270" s="17" t="s">
        <v>130</v>
      </c>
      <c r="BM270" s="229" t="s">
        <v>498</v>
      </c>
    </row>
    <row r="271" s="13" customFormat="1">
      <c r="A271" s="13"/>
      <c r="B271" s="236"/>
      <c r="C271" s="237"/>
      <c r="D271" s="231" t="s">
        <v>134</v>
      </c>
      <c r="E271" s="238" t="s">
        <v>1</v>
      </c>
      <c r="F271" s="239" t="s">
        <v>494</v>
      </c>
      <c r="G271" s="237"/>
      <c r="H271" s="240">
        <v>3593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134</v>
      </c>
      <c r="AU271" s="246" t="s">
        <v>86</v>
      </c>
      <c r="AV271" s="13" t="s">
        <v>86</v>
      </c>
      <c r="AW271" s="13" t="s">
        <v>32</v>
      </c>
      <c r="AX271" s="13" t="s">
        <v>76</v>
      </c>
      <c r="AY271" s="246" t="s">
        <v>123</v>
      </c>
    </row>
    <row r="272" s="14" customFormat="1">
      <c r="A272" s="14"/>
      <c r="B272" s="247"/>
      <c r="C272" s="248"/>
      <c r="D272" s="231" t="s">
        <v>134</v>
      </c>
      <c r="E272" s="249" t="s">
        <v>1</v>
      </c>
      <c r="F272" s="250" t="s">
        <v>137</v>
      </c>
      <c r="G272" s="248"/>
      <c r="H272" s="251">
        <v>3593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134</v>
      </c>
      <c r="AU272" s="257" t="s">
        <v>86</v>
      </c>
      <c r="AV272" s="14" t="s">
        <v>130</v>
      </c>
      <c r="AW272" s="14" t="s">
        <v>32</v>
      </c>
      <c r="AX272" s="14" t="s">
        <v>84</v>
      </c>
      <c r="AY272" s="257" t="s">
        <v>123</v>
      </c>
    </row>
    <row r="273" s="2" customFormat="1" ht="33" customHeight="1">
      <c r="A273" s="38"/>
      <c r="B273" s="39"/>
      <c r="C273" s="218" t="s">
        <v>499</v>
      </c>
      <c r="D273" s="218" t="s">
        <v>125</v>
      </c>
      <c r="E273" s="219" t="s">
        <v>235</v>
      </c>
      <c r="F273" s="220" t="s">
        <v>236</v>
      </c>
      <c r="G273" s="221" t="s">
        <v>146</v>
      </c>
      <c r="H273" s="222">
        <v>3593</v>
      </c>
      <c r="I273" s="223"/>
      <c r="J273" s="224">
        <f>ROUND(I273*H273,2)</f>
        <v>0</v>
      </c>
      <c r="K273" s="220" t="s">
        <v>129</v>
      </c>
      <c r="L273" s="44"/>
      <c r="M273" s="225" t="s">
        <v>1</v>
      </c>
      <c r="N273" s="226" t="s">
        <v>41</v>
      </c>
      <c r="O273" s="91"/>
      <c r="P273" s="227">
        <f>O273*H273</f>
        <v>0</v>
      </c>
      <c r="Q273" s="227">
        <v>0.00033</v>
      </c>
      <c r="R273" s="227">
        <f>Q273*H273</f>
        <v>1.1856899999999999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130</v>
      </c>
      <c r="AT273" s="229" t="s">
        <v>125</v>
      </c>
      <c r="AU273" s="229" t="s">
        <v>86</v>
      </c>
      <c r="AY273" s="17" t="s">
        <v>123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84</v>
      </c>
      <c r="BK273" s="230">
        <f>ROUND(I273*H273,2)</f>
        <v>0</v>
      </c>
      <c r="BL273" s="17" t="s">
        <v>130</v>
      </c>
      <c r="BM273" s="229" t="s">
        <v>500</v>
      </c>
    </row>
    <row r="274" s="13" customFormat="1">
      <c r="A274" s="13"/>
      <c r="B274" s="236"/>
      <c r="C274" s="237"/>
      <c r="D274" s="231" t="s">
        <v>134</v>
      </c>
      <c r="E274" s="238" t="s">
        <v>1</v>
      </c>
      <c r="F274" s="239" t="s">
        <v>494</v>
      </c>
      <c r="G274" s="237"/>
      <c r="H274" s="240">
        <v>3593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134</v>
      </c>
      <c r="AU274" s="246" t="s">
        <v>86</v>
      </c>
      <c r="AV274" s="13" t="s">
        <v>86</v>
      </c>
      <c r="AW274" s="13" t="s">
        <v>32</v>
      </c>
      <c r="AX274" s="13" t="s">
        <v>76</v>
      </c>
      <c r="AY274" s="246" t="s">
        <v>123</v>
      </c>
    </row>
    <row r="275" s="14" customFormat="1">
      <c r="A275" s="14"/>
      <c r="B275" s="247"/>
      <c r="C275" s="248"/>
      <c r="D275" s="231" t="s">
        <v>134</v>
      </c>
      <c r="E275" s="249" t="s">
        <v>1</v>
      </c>
      <c r="F275" s="250" t="s">
        <v>137</v>
      </c>
      <c r="G275" s="248"/>
      <c r="H275" s="251">
        <v>3593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134</v>
      </c>
      <c r="AU275" s="257" t="s">
        <v>86</v>
      </c>
      <c r="AV275" s="14" t="s">
        <v>130</v>
      </c>
      <c r="AW275" s="14" t="s">
        <v>32</v>
      </c>
      <c r="AX275" s="14" t="s">
        <v>84</v>
      </c>
      <c r="AY275" s="257" t="s">
        <v>123</v>
      </c>
    </row>
    <row r="276" s="2" customFormat="1" ht="62.7" customHeight="1">
      <c r="A276" s="38"/>
      <c r="B276" s="39"/>
      <c r="C276" s="218" t="s">
        <v>501</v>
      </c>
      <c r="D276" s="218" t="s">
        <v>125</v>
      </c>
      <c r="E276" s="219" t="s">
        <v>261</v>
      </c>
      <c r="F276" s="220" t="s">
        <v>262</v>
      </c>
      <c r="G276" s="221" t="s">
        <v>146</v>
      </c>
      <c r="H276" s="222">
        <v>7</v>
      </c>
      <c r="I276" s="223"/>
      <c r="J276" s="224">
        <f>ROUND(I276*H276,2)</f>
        <v>0</v>
      </c>
      <c r="K276" s="220" t="s">
        <v>129</v>
      </c>
      <c r="L276" s="44"/>
      <c r="M276" s="225" t="s">
        <v>1</v>
      </c>
      <c r="N276" s="226" t="s">
        <v>41</v>
      </c>
      <c r="O276" s="91"/>
      <c r="P276" s="227">
        <f>O276*H276</f>
        <v>0</v>
      </c>
      <c r="Q276" s="227">
        <v>0.00060999999999999997</v>
      </c>
      <c r="R276" s="227">
        <f>Q276*H276</f>
        <v>0.0042699999999999995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130</v>
      </c>
      <c r="AT276" s="229" t="s">
        <v>125</v>
      </c>
      <c r="AU276" s="229" t="s">
        <v>86</v>
      </c>
      <c r="AY276" s="17" t="s">
        <v>123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84</v>
      </c>
      <c r="BK276" s="230">
        <f>ROUND(I276*H276,2)</f>
        <v>0</v>
      </c>
      <c r="BL276" s="17" t="s">
        <v>130</v>
      </c>
      <c r="BM276" s="229" t="s">
        <v>502</v>
      </c>
    </row>
    <row r="277" s="13" customFormat="1">
      <c r="A277" s="13"/>
      <c r="B277" s="236"/>
      <c r="C277" s="237"/>
      <c r="D277" s="231" t="s">
        <v>134</v>
      </c>
      <c r="E277" s="238" t="s">
        <v>1</v>
      </c>
      <c r="F277" s="239" t="s">
        <v>166</v>
      </c>
      <c r="G277" s="237"/>
      <c r="H277" s="240">
        <v>7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134</v>
      </c>
      <c r="AU277" s="246" t="s">
        <v>86</v>
      </c>
      <c r="AV277" s="13" t="s">
        <v>86</v>
      </c>
      <c r="AW277" s="13" t="s">
        <v>32</v>
      </c>
      <c r="AX277" s="13" t="s">
        <v>76</v>
      </c>
      <c r="AY277" s="246" t="s">
        <v>123</v>
      </c>
    </row>
    <row r="278" s="14" customFormat="1">
      <c r="A278" s="14"/>
      <c r="B278" s="247"/>
      <c r="C278" s="248"/>
      <c r="D278" s="231" t="s">
        <v>134</v>
      </c>
      <c r="E278" s="249" t="s">
        <v>1</v>
      </c>
      <c r="F278" s="250" t="s">
        <v>137</v>
      </c>
      <c r="G278" s="248"/>
      <c r="H278" s="251">
        <v>7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134</v>
      </c>
      <c r="AU278" s="257" t="s">
        <v>86</v>
      </c>
      <c r="AV278" s="14" t="s">
        <v>130</v>
      </c>
      <c r="AW278" s="14" t="s">
        <v>32</v>
      </c>
      <c r="AX278" s="14" t="s">
        <v>84</v>
      </c>
      <c r="AY278" s="257" t="s">
        <v>123</v>
      </c>
    </row>
    <row r="279" s="2" customFormat="1" ht="24.15" customHeight="1">
      <c r="A279" s="38"/>
      <c r="B279" s="39"/>
      <c r="C279" s="218" t="s">
        <v>503</v>
      </c>
      <c r="D279" s="218" t="s">
        <v>125</v>
      </c>
      <c r="E279" s="219" t="s">
        <v>265</v>
      </c>
      <c r="F279" s="220" t="s">
        <v>266</v>
      </c>
      <c r="G279" s="221" t="s">
        <v>146</v>
      </c>
      <c r="H279" s="222">
        <v>7</v>
      </c>
      <c r="I279" s="223"/>
      <c r="J279" s="224">
        <f>ROUND(I279*H279,2)</f>
        <v>0</v>
      </c>
      <c r="K279" s="220" t="s">
        <v>129</v>
      </c>
      <c r="L279" s="44"/>
      <c r="M279" s="225" t="s">
        <v>1</v>
      </c>
      <c r="N279" s="226" t="s">
        <v>41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130</v>
      </c>
      <c r="AT279" s="229" t="s">
        <v>125</v>
      </c>
      <c r="AU279" s="229" t="s">
        <v>86</v>
      </c>
      <c r="AY279" s="17" t="s">
        <v>123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84</v>
      </c>
      <c r="BK279" s="230">
        <f>ROUND(I279*H279,2)</f>
        <v>0</v>
      </c>
      <c r="BL279" s="17" t="s">
        <v>130</v>
      </c>
      <c r="BM279" s="229" t="s">
        <v>504</v>
      </c>
    </row>
    <row r="280" s="13" customFormat="1">
      <c r="A280" s="13"/>
      <c r="B280" s="236"/>
      <c r="C280" s="237"/>
      <c r="D280" s="231" t="s">
        <v>134</v>
      </c>
      <c r="E280" s="238" t="s">
        <v>1</v>
      </c>
      <c r="F280" s="239" t="s">
        <v>166</v>
      </c>
      <c r="G280" s="237"/>
      <c r="H280" s="240">
        <v>7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134</v>
      </c>
      <c r="AU280" s="246" t="s">
        <v>86</v>
      </c>
      <c r="AV280" s="13" t="s">
        <v>86</v>
      </c>
      <c r="AW280" s="13" t="s">
        <v>32</v>
      </c>
      <c r="AX280" s="13" t="s">
        <v>76</v>
      </c>
      <c r="AY280" s="246" t="s">
        <v>123</v>
      </c>
    </row>
    <row r="281" s="14" customFormat="1">
      <c r="A281" s="14"/>
      <c r="B281" s="247"/>
      <c r="C281" s="248"/>
      <c r="D281" s="231" t="s">
        <v>134</v>
      </c>
      <c r="E281" s="249" t="s">
        <v>1</v>
      </c>
      <c r="F281" s="250" t="s">
        <v>137</v>
      </c>
      <c r="G281" s="248"/>
      <c r="H281" s="251">
        <v>7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134</v>
      </c>
      <c r="AU281" s="257" t="s">
        <v>86</v>
      </c>
      <c r="AV281" s="14" t="s">
        <v>130</v>
      </c>
      <c r="AW281" s="14" t="s">
        <v>32</v>
      </c>
      <c r="AX281" s="14" t="s">
        <v>84</v>
      </c>
      <c r="AY281" s="257" t="s">
        <v>123</v>
      </c>
    </row>
    <row r="282" s="12" customFormat="1" ht="22.8" customHeight="1">
      <c r="A282" s="12"/>
      <c r="B282" s="202"/>
      <c r="C282" s="203"/>
      <c r="D282" s="204" t="s">
        <v>75</v>
      </c>
      <c r="E282" s="216" t="s">
        <v>268</v>
      </c>
      <c r="F282" s="216" t="s">
        <v>269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SUM(P283:P302)</f>
        <v>0</v>
      </c>
      <c r="Q282" s="210"/>
      <c r="R282" s="211">
        <f>SUM(R283:R302)</f>
        <v>0</v>
      </c>
      <c r="S282" s="210"/>
      <c r="T282" s="212">
        <f>SUM(T283:T302)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84</v>
      </c>
      <c r="AT282" s="214" t="s">
        <v>75</v>
      </c>
      <c r="AU282" s="214" t="s">
        <v>84</v>
      </c>
      <c r="AY282" s="213" t="s">
        <v>123</v>
      </c>
      <c r="BK282" s="215">
        <f>SUM(BK283:BK302)</f>
        <v>0</v>
      </c>
    </row>
    <row r="283" s="2" customFormat="1" ht="33" customHeight="1">
      <c r="A283" s="38"/>
      <c r="B283" s="39"/>
      <c r="C283" s="218" t="s">
        <v>505</v>
      </c>
      <c r="D283" s="218" t="s">
        <v>125</v>
      </c>
      <c r="E283" s="219" t="s">
        <v>271</v>
      </c>
      <c r="F283" s="220" t="s">
        <v>272</v>
      </c>
      <c r="G283" s="221" t="s">
        <v>273</v>
      </c>
      <c r="H283" s="222">
        <v>923.40099999999995</v>
      </c>
      <c r="I283" s="223"/>
      <c r="J283" s="224">
        <f>ROUND(I283*H283,2)</f>
        <v>0</v>
      </c>
      <c r="K283" s="220" t="s">
        <v>1</v>
      </c>
      <c r="L283" s="44"/>
      <c r="M283" s="225" t="s">
        <v>1</v>
      </c>
      <c r="N283" s="226" t="s">
        <v>41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130</v>
      </c>
      <c r="AT283" s="229" t="s">
        <v>125</v>
      </c>
      <c r="AU283" s="229" t="s">
        <v>86</v>
      </c>
      <c r="AY283" s="17" t="s">
        <v>123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84</v>
      </c>
      <c r="BK283" s="230">
        <f>ROUND(I283*H283,2)</f>
        <v>0</v>
      </c>
      <c r="BL283" s="17" t="s">
        <v>130</v>
      </c>
      <c r="BM283" s="229" t="s">
        <v>506</v>
      </c>
    </row>
    <row r="284" s="2" customFormat="1">
      <c r="A284" s="38"/>
      <c r="B284" s="39"/>
      <c r="C284" s="40"/>
      <c r="D284" s="231" t="s">
        <v>132</v>
      </c>
      <c r="E284" s="40"/>
      <c r="F284" s="232" t="s">
        <v>507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132</v>
      </c>
      <c r="AU284" s="17" t="s">
        <v>86</v>
      </c>
    </row>
    <row r="285" s="13" customFormat="1">
      <c r="A285" s="13"/>
      <c r="B285" s="236"/>
      <c r="C285" s="237"/>
      <c r="D285" s="231" t="s">
        <v>134</v>
      </c>
      <c r="E285" s="238" t="s">
        <v>1</v>
      </c>
      <c r="F285" s="239" t="s">
        <v>508</v>
      </c>
      <c r="G285" s="237"/>
      <c r="H285" s="240">
        <v>923.40099999999995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134</v>
      </c>
      <c r="AU285" s="246" t="s">
        <v>86</v>
      </c>
      <c r="AV285" s="13" t="s">
        <v>86</v>
      </c>
      <c r="AW285" s="13" t="s">
        <v>32</v>
      </c>
      <c r="AX285" s="13" t="s">
        <v>76</v>
      </c>
      <c r="AY285" s="246" t="s">
        <v>123</v>
      </c>
    </row>
    <row r="286" s="14" customFormat="1">
      <c r="A286" s="14"/>
      <c r="B286" s="247"/>
      <c r="C286" s="248"/>
      <c r="D286" s="231" t="s">
        <v>134</v>
      </c>
      <c r="E286" s="249" t="s">
        <v>1</v>
      </c>
      <c r="F286" s="250" t="s">
        <v>137</v>
      </c>
      <c r="G286" s="248"/>
      <c r="H286" s="251">
        <v>923.40099999999995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134</v>
      </c>
      <c r="AU286" s="257" t="s">
        <v>86</v>
      </c>
      <c r="AV286" s="14" t="s">
        <v>130</v>
      </c>
      <c r="AW286" s="14" t="s">
        <v>32</v>
      </c>
      <c r="AX286" s="14" t="s">
        <v>84</v>
      </c>
      <c r="AY286" s="257" t="s">
        <v>123</v>
      </c>
    </row>
    <row r="287" s="2" customFormat="1" ht="44.25" customHeight="1">
      <c r="A287" s="38"/>
      <c r="B287" s="39"/>
      <c r="C287" s="218" t="s">
        <v>509</v>
      </c>
      <c r="D287" s="218" t="s">
        <v>125</v>
      </c>
      <c r="E287" s="219" t="s">
        <v>277</v>
      </c>
      <c r="F287" s="220" t="s">
        <v>278</v>
      </c>
      <c r="G287" s="221" t="s">
        <v>273</v>
      </c>
      <c r="H287" s="222">
        <v>1037.3</v>
      </c>
      <c r="I287" s="223"/>
      <c r="J287" s="224">
        <f>ROUND(I287*H287,2)</f>
        <v>0</v>
      </c>
      <c r="K287" s="220" t="s">
        <v>1</v>
      </c>
      <c r="L287" s="44"/>
      <c r="M287" s="225" t="s">
        <v>1</v>
      </c>
      <c r="N287" s="226" t="s">
        <v>41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130</v>
      </c>
      <c r="AT287" s="229" t="s">
        <v>125</v>
      </c>
      <c r="AU287" s="229" t="s">
        <v>86</v>
      </c>
      <c r="AY287" s="17" t="s">
        <v>123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84</v>
      </c>
      <c r="BK287" s="230">
        <f>ROUND(I287*H287,2)</f>
        <v>0</v>
      </c>
      <c r="BL287" s="17" t="s">
        <v>130</v>
      </c>
      <c r="BM287" s="229" t="s">
        <v>510</v>
      </c>
    </row>
    <row r="288" s="2" customFormat="1">
      <c r="A288" s="38"/>
      <c r="B288" s="39"/>
      <c r="C288" s="40"/>
      <c r="D288" s="231" t="s">
        <v>132</v>
      </c>
      <c r="E288" s="40"/>
      <c r="F288" s="232" t="s">
        <v>280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132</v>
      </c>
      <c r="AU288" s="17" t="s">
        <v>86</v>
      </c>
    </row>
    <row r="289" s="13" customFormat="1">
      <c r="A289" s="13"/>
      <c r="B289" s="236"/>
      <c r="C289" s="237"/>
      <c r="D289" s="231" t="s">
        <v>134</v>
      </c>
      <c r="E289" s="238" t="s">
        <v>1</v>
      </c>
      <c r="F289" s="239" t="s">
        <v>511</v>
      </c>
      <c r="G289" s="237"/>
      <c r="H289" s="240">
        <v>1037.3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134</v>
      </c>
      <c r="AU289" s="246" t="s">
        <v>86</v>
      </c>
      <c r="AV289" s="13" t="s">
        <v>86</v>
      </c>
      <c r="AW289" s="13" t="s">
        <v>32</v>
      </c>
      <c r="AX289" s="13" t="s">
        <v>76</v>
      </c>
      <c r="AY289" s="246" t="s">
        <v>123</v>
      </c>
    </row>
    <row r="290" s="14" customFormat="1">
      <c r="A290" s="14"/>
      <c r="B290" s="247"/>
      <c r="C290" s="248"/>
      <c r="D290" s="231" t="s">
        <v>134</v>
      </c>
      <c r="E290" s="249" t="s">
        <v>1</v>
      </c>
      <c r="F290" s="250" t="s">
        <v>137</v>
      </c>
      <c r="G290" s="248"/>
      <c r="H290" s="251">
        <v>1037.3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134</v>
      </c>
      <c r="AU290" s="257" t="s">
        <v>86</v>
      </c>
      <c r="AV290" s="14" t="s">
        <v>130</v>
      </c>
      <c r="AW290" s="14" t="s">
        <v>32</v>
      </c>
      <c r="AX290" s="14" t="s">
        <v>84</v>
      </c>
      <c r="AY290" s="257" t="s">
        <v>123</v>
      </c>
    </row>
    <row r="291" s="2" customFormat="1" ht="37.8" customHeight="1">
      <c r="A291" s="38"/>
      <c r="B291" s="39"/>
      <c r="C291" s="218" t="s">
        <v>148</v>
      </c>
      <c r="D291" s="218" t="s">
        <v>125</v>
      </c>
      <c r="E291" s="219" t="s">
        <v>283</v>
      </c>
      <c r="F291" s="220" t="s">
        <v>284</v>
      </c>
      <c r="G291" s="221" t="s">
        <v>273</v>
      </c>
      <c r="H291" s="222">
        <v>5.7999999999999998</v>
      </c>
      <c r="I291" s="223"/>
      <c r="J291" s="224">
        <f>ROUND(I291*H291,2)</f>
        <v>0</v>
      </c>
      <c r="K291" s="220" t="s">
        <v>1</v>
      </c>
      <c r="L291" s="44"/>
      <c r="M291" s="225" t="s">
        <v>1</v>
      </c>
      <c r="N291" s="226" t="s">
        <v>41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130</v>
      </c>
      <c r="AT291" s="229" t="s">
        <v>125</v>
      </c>
      <c r="AU291" s="229" t="s">
        <v>86</v>
      </c>
      <c r="AY291" s="17" t="s">
        <v>123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84</v>
      </c>
      <c r="BK291" s="230">
        <f>ROUND(I291*H291,2)</f>
        <v>0</v>
      </c>
      <c r="BL291" s="17" t="s">
        <v>130</v>
      </c>
      <c r="BM291" s="229" t="s">
        <v>512</v>
      </c>
    </row>
    <row r="292" s="2" customFormat="1">
      <c r="A292" s="38"/>
      <c r="B292" s="39"/>
      <c r="C292" s="40"/>
      <c r="D292" s="231" t="s">
        <v>132</v>
      </c>
      <c r="E292" s="40"/>
      <c r="F292" s="232" t="s">
        <v>513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132</v>
      </c>
      <c r="AU292" s="17" t="s">
        <v>86</v>
      </c>
    </row>
    <row r="293" s="2" customFormat="1" ht="44.25" customHeight="1">
      <c r="A293" s="38"/>
      <c r="B293" s="39"/>
      <c r="C293" s="218" t="s">
        <v>514</v>
      </c>
      <c r="D293" s="218" t="s">
        <v>125</v>
      </c>
      <c r="E293" s="219" t="s">
        <v>288</v>
      </c>
      <c r="F293" s="220" t="s">
        <v>289</v>
      </c>
      <c r="G293" s="221" t="s">
        <v>273</v>
      </c>
      <c r="H293" s="222">
        <v>1972.711</v>
      </c>
      <c r="I293" s="223"/>
      <c r="J293" s="224">
        <f>ROUND(I293*H293,2)</f>
        <v>0</v>
      </c>
      <c r="K293" s="220" t="s">
        <v>1</v>
      </c>
      <c r="L293" s="44"/>
      <c r="M293" s="225" t="s">
        <v>1</v>
      </c>
      <c r="N293" s="226" t="s">
        <v>41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130</v>
      </c>
      <c r="AT293" s="229" t="s">
        <v>125</v>
      </c>
      <c r="AU293" s="229" t="s">
        <v>86</v>
      </c>
      <c r="AY293" s="17" t="s">
        <v>123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84</v>
      </c>
      <c r="BK293" s="230">
        <f>ROUND(I293*H293,2)</f>
        <v>0</v>
      </c>
      <c r="BL293" s="17" t="s">
        <v>130</v>
      </c>
      <c r="BM293" s="229" t="s">
        <v>515</v>
      </c>
    </row>
    <row r="294" s="2" customFormat="1">
      <c r="A294" s="38"/>
      <c r="B294" s="39"/>
      <c r="C294" s="40"/>
      <c r="D294" s="231" t="s">
        <v>132</v>
      </c>
      <c r="E294" s="40"/>
      <c r="F294" s="232" t="s">
        <v>516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132</v>
      </c>
      <c r="AU294" s="17" t="s">
        <v>86</v>
      </c>
    </row>
    <row r="295" s="13" customFormat="1">
      <c r="A295" s="13"/>
      <c r="B295" s="236"/>
      <c r="C295" s="237"/>
      <c r="D295" s="231" t="s">
        <v>134</v>
      </c>
      <c r="E295" s="238" t="s">
        <v>1</v>
      </c>
      <c r="F295" s="239" t="s">
        <v>517</v>
      </c>
      <c r="G295" s="237"/>
      <c r="H295" s="240">
        <v>1972.711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134</v>
      </c>
      <c r="AU295" s="246" t="s">
        <v>86</v>
      </c>
      <c r="AV295" s="13" t="s">
        <v>86</v>
      </c>
      <c r="AW295" s="13" t="s">
        <v>32</v>
      </c>
      <c r="AX295" s="13" t="s">
        <v>76</v>
      </c>
      <c r="AY295" s="246" t="s">
        <v>123</v>
      </c>
    </row>
    <row r="296" s="14" customFormat="1">
      <c r="A296" s="14"/>
      <c r="B296" s="247"/>
      <c r="C296" s="248"/>
      <c r="D296" s="231" t="s">
        <v>134</v>
      </c>
      <c r="E296" s="249" t="s">
        <v>1</v>
      </c>
      <c r="F296" s="250" t="s">
        <v>137</v>
      </c>
      <c r="G296" s="248"/>
      <c r="H296" s="251">
        <v>1972.711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134</v>
      </c>
      <c r="AU296" s="257" t="s">
        <v>86</v>
      </c>
      <c r="AV296" s="14" t="s">
        <v>130</v>
      </c>
      <c r="AW296" s="14" t="s">
        <v>32</v>
      </c>
      <c r="AX296" s="14" t="s">
        <v>84</v>
      </c>
      <c r="AY296" s="257" t="s">
        <v>123</v>
      </c>
    </row>
    <row r="297" s="2" customFormat="1" ht="24.15" customHeight="1">
      <c r="A297" s="38"/>
      <c r="B297" s="39"/>
      <c r="C297" s="218" t="s">
        <v>518</v>
      </c>
      <c r="D297" s="218" t="s">
        <v>125</v>
      </c>
      <c r="E297" s="219" t="s">
        <v>294</v>
      </c>
      <c r="F297" s="220" t="s">
        <v>295</v>
      </c>
      <c r="G297" s="221" t="s">
        <v>273</v>
      </c>
      <c r="H297" s="222">
        <v>1037.3</v>
      </c>
      <c r="I297" s="223"/>
      <c r="J297" s="224">
        <f>ROUND(I297*H297,2)</f>
        <v>0</v>
      </c>
      <c r="K297" s="220" t="s">
        <v>1</v>
      </c>
      <c r="L297" s="44"/>
      <c r="M297" s="225" t="s">
        <v>1</v>
      </c>
      <c r="N297" s="226" t="s">
        <v>41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130</v>
      </c>
      <c r="AT297" s="229" t="s">
        <v>125</v>
      </c>
      <c r="AU297" s="229" t="s">
        <v>86</v>
      </c>
      <c r="AY297" s="17" t="s">
        <v>123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84</v>
      </c>
      <c r="BK297" s="230">
        <f>ROUND(I297*H297,2)</f>
        <v>0</v>
      </c>
      <c r="BL297" s="17" t="s">
        <v>130</v>
      </c>
      <c r="BM297" s="229" t="s">
        <v>519</v>
      </c>
    </row>
    <row r="298" s="2" customFormat="1">
      <c r="A298" s="38"/>
      <c r="B298" s="39"/>
      <c r="C298" s="40"/>
      <c r="D298" s="231" t="s">
        <v>132</v>
      </c>
      <c r="E298" s="40"/>
      <c r="F298" s="232" t="s">
        <v>297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132</v>
      </c>
      <c r="AU298" s="17" t="s">
        <v>86</v>
      </c>
    </row>
    <row r="299" s="13" customFormat="1">
      <c r="A299" s="13"/>
      <c r="B299" s="236"/>
      <c r="C299" s="237"/>
      <c r="D299" s="231" t="s">
        <v>134</v>
      </c>
      <c r="E299" s="238" t="s">
        <v>1</v>
      </c>
      <c r="F299" s="239" t="s">
        <v>511</v>
      </c>
      <c r="G299" s="237"/>
      <c r="H299" s="240">
        <v>1037.3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134</v>
      </c>
      <c r="AU299" s="246" t="s">
        <v>86</v>
      </c>
      <c r="AV299" s="13" t="s">
        <v>86</v>
      </c>
      <c r="AW299" s="13" t="s">
        <v>32</v>
      </c>
      <c r="AX299" s="13" t="s">
        <v>76</v>
      </c>
      <c r="AY299" s="246" t="s">
        <v>123</v>
      </c>
    </row>
    <row r="300" s="14" customFormat="1">
      <c r="A300" s="14"/>
      <c r="B300" s="247"/>
      <c r="C300" s="248"/>
      <c r="D300" s="231" t="s">
        <v>134</v>
      </c>
      <c r="E300" s="249" t="s">
        <v>1</v>
      </c>
      <c r="F300" s="250" t="s">
        <v>137</v>
      </c>
      <c r="G300" s="248"/>
      <c r="H300" s="251">
        <v>1037.3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134</v>
      </c>
      <c r="AU300" s="257" t="s">
        <v>86</v>
      </c>
      <c r="AV300" s="14" t="s">
        <v>130</v>
      </c>
      <c r="AW300" s="14" t="s">
        <v>32</v>
      </c>
      <c r="AX300" s="14" t="s">
        <v>84</v>
      </c>
      <c r="AY300" s="257" t="s">
        <v>123</v>
      </c>
    </row>
    <row r="301" s="2" customFormat="1" ht="44.25" customHeight="1">
      <c r="A301" s="38"/>
      <c r="B301" s="39"/>
      <c r="C301" s="218" t="s">
        <v>520</v>
      </c>
      <c r="D301" s="218" t="s">
        <v>125</v>
      </c>
      <c r="E301" s="219" t="s">
        <v>299</v>
      </c>
      <c r="F301" s="220" t="s">
        <v>300</v>
      </c>
      <c r="G301" s="221" t="s">
        <v>273</v>
      </c>
      <c r="H301" s="222">
        <v>5.7999999999999998</v>
      </c>
      <c r="I301" s="223"/>
      <c r="J301" s="224">
        <f>ROUND(I301*H301,2)</f>
        <v>0</v>
      </c>
      <c r="K301" s="220" t="s">
        <v>1</v>
      </c>
      <c r="L301" s="44"/>
      <c r="M301" s="225" t="s">
        <v>1</v>
      </c>
      <c r="N301" s="226" t="s">
        <v>41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130</v>
      </c>
      <c r="AT301" s="229" t="s">
        <v>125</v>
      </c>
      <c r="AU301" s="229" t="s">
        <v>86</v>
      </c>
      <c r="AY301" s="17" t="s">
        <v>123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84</v>
      </c>
      <c r="BK301" s="230">
        <f>ROUND(I301*H301,2)</f>
        <v>0</v>
      </c>
      <c r="BL301" s="17" t="s">
        <v>130</v>
      </c>
      <c r="BM301" s="229" t="s">
        <v>521</v>
      </c>
    </row>
    <row r="302" s="2" customFormat="1">
      <c r="A302" s="38"/>
      <c r="B302" s="39"/>
      <c r="C302" s="40"/>
      <c r="D302" s="231" t="s">
        <v>132</v>
      </c>
      <c r="E302" s="40"/>
      <c r="F302" s="232" t="s">
        <v>522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132</v>
      </c>
      <c r="AU302" s="17" t="s">
        <v>86</v>
      </c>
    </row>
    <row r="303" s="12" customFormat="1" ht="22.8" customHeight="1">
      <c r="A303" s="12"/>
      <c r="B303" s="202"/>
      <c r="C303" s="203"/>
      <c r="D303" s="204" t="s">
        <v>75</v>
      </c>
      <c r="E303" s="216" t="s">
        <v>303</v>
      </c>
      <c r="F303" s="216" t="s">
        <v>304</v>
      </c>
      <c r="G303" s="203"/>
      <c r="H303" s="203"/>
      <c r="I303" s="206"/>
      <c r="J303" s="217">
        <f>BK303</f>
        <v>0</v>
      </c>
      <c r="K303" s="203"/>
      <c r="L303" s="208"/>
      <c r="M303" s="209"/>
      <c r="N303" s="210"/>
      <c r="O303" s="210"/>
      <c r="P303" s="211">
        <f>P304</f>
        <v>0</v>
      </c>
      <c r="Q303" s="210"/>
      <c r="R303" s="211">
        <f>R304</f>
        <v>0</v>
      </c>
      <c r="S303" s="210"/>
      <c r="T303" s="212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3" t="s">
        <v>84</v>
      </c>
      <c r="AT303" s="214" t="s">
        <v>75</v>
      </c>
      <c r="AU303" s="214" t="s">
        <v>84</v>
      </c>
      <c r="AY303" s="213" t="s">
        <v>123</v>
      </c>
      <c r="BK303" s="215">
        <f>BK304</f>
        <v>0</v>
      </c>
    </row>
    <row r="304" s="2" customFormat="1" ht="44.25" customHeight="1">
      <c r="A304" s="38"/>
      <c r="B304" s="39"/>
      <c r="C304" s="218" t="s">
        <v>523</v>
      </c>
      <c r="D304" s="218" t="s">
        <v>125</v>
      </c>
      <c r="E304" s="219" t="s">
        <v>306</v>
      </c>
      <c r="F304" s="220" t="s">
        <v>307</v>
      </c>
      <c r="G304" s="221" t="s">
        <v>273</v>
      </c>
      <c r="H304" s="222">
        <v>1004.048</v>
      </c>
      <c r="I304" s="223"/>
      <c r="J304" s="224">
        <f>ROUND(I304*H304,2)</f>
        <v>0</v>
      </c>
      <c r="K304" s="220" t="s">
        <v>129</v>
      </c>
      <c r="L304" s="44"/>
      <c r="M304" s="268" t="s">
        <v>1</v>
      </c>
      <c r="N304" s="269" t="s">
        <v>41</v>
      </c>
      <c r="O304" s="270"/>
      <c r="P304" s="271">
        <f>O304*H304</f>
        <v>0</v>
      </c>
      <c r="Q304" s="271">
        <v>0</v>
      </c>
      <c r="R304" s="271">
        <f>Q304*H304</f>
        <v>0</v>
      </c>
      <c r="S304" s="271">
        <v>0</v>
      </c>
      <c r="T304" s="27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130</v>
      </c>
      <c r="AT304" s="229" t="s">
        <v>125</v>
      </c>
      <c r="AU304" s="229" t="s">
        <v>86</v>
      </c>
      <c r="AY304" s="17" t="s">
        <v>123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84</v>
      </c>
      <c r="BK304" s="230">
        <f>ROUND(I304*H304,2)</f>
        <v>0</v>
      </c>
      <c r="BL304" s="17" t="s">
        <v>130</v>
      </c>
      <c r="BM304" s="229" t="s">
        <v>524</v>
      </c>
    </row>
    <row r="305" s="2" customFormat="1" ht="6.96" customHeight="1">
      <c r="A305" s="38"/>
      <c r="B305" s="66"/>
      <c r="C305" s="67"/>
      <c r="D305" s="67"/>
      <c r="E305" s="67"/>
      <c r="F305" s="67"/>
      <c r="G305" s="67"/>
      <c r="H305" s="67"/>
      <c r="I305" s="67"/>
      <c r="J305" s="67"/>
      <c r="K305" s="67"/>
      <c r="L305" s="44"/>
      <c r="M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</sheetData>
  <sheetProtection sheet="1" autoFilter="0" formatColumns="0" formatRows="0" objects="1" scenarios="1" spinCount="100000" saltValue="d/lBlOvhm+eK92tnPJ9mbDJeu1knvEYwzdWUWWCLw6SH6qZHetk51xQ1SsoyjwkBRPv1GxGCC/Vzp8y8oDLeFg==" hashValue="eq4X4UOiQmlyg76sz9BdZO3iOEkFNoRh3OMtrqhkuxNQVXG2pMRAfGWxP1nMOK5UyyqfowNaIOwyXXuPnIXQMQ==" algorithmName="SHA-512" password="CC35"/>
  <autoFilter ref="C123:K30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SILNICE III/17717 PŘEŠÍN - ŽELEZNÝ ÚJEZD -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21. 11. 2023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ROUND((SUM(BE120:BE132)),  2)</f>
        <v>0</v>
      </c>
      <c r="G33" s="38"/>
      <c r="H33" s="38"/>
      <c r="I33" s="155">
        <v>0.20999999999999999</v>
      </c>
      <c r="J33" s="154">
        <f>ROUND(((SUM(BE120:BE132))*I33),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ROUND((SUM(BF120:BF132)),  2)</f>
        <v>0</v>
      </c>
      <c r="G34" s="38"/>
      <c r="H34" s="38"/>
      <c r="I34" s="155">
        <v>0.12</v>
      </c>
      <c r="J34" s="154">
        <f>ROUND(((SUM(BF120:BF132))*I34),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ROUND((SUM(BG120:BG132)),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ROUND((SUM(BH120:BH132)),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ROUND((SUM(BI120:BI132)),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SILNICE III/17717 PŘEŠÍN - ŽELEZNÝ ÚJEZD -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VRN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21. 11. 2023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526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527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528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529</v>
      </c>
      <c r="E100" s="188"/>
      <c r="F100" s="188"/>
      <c r="G100" s="188"/>
      <c r="H100" s="188"/>
      <c r="I100" s="188"/>
      <c r="J100" s="189">
        <f>J131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SILNICE III/17717 PŘEŠÍN - ŽELEZNÝ ÚJEZD - OPRAVA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VRN - VRN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21. 11. 2023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SÚS PK</v>
      </c>
      <c r="G116" s="40"/>
      <c r="H116" s="40"/>
      <c r="I116" s="32" t="s">
        <v>30</v>
      </c>
      <c r="J116" s="36" t="str">
        <f>E21</f>
        <v>MACÁN PROJEKCE DS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Žižkovský Petr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109</v>
      </c>
      <c r="D119" s="194" t="s">
        <v>61</v>
      </c>
      <c r="E119" s="194" t="s">
        <v>57</v>
      </c>
      <c r="F119" s="194" t="s">
        <v>58</v>
      </c>
      <c r="G119" s="194" t="s">
        <v>110</v>
      </c>
      <c r="H119" s="194" t="s">
        <v>111</v>
      </c>
      <c r="I119" s="194" t="s">
        <v>112</v>
      </c>
      <c r="J119" s="194" t="s">
        <v>98</v>
      </c>
      <c r="K119" s="195" t="s">
        <v>113</v>
      </c>
      <c r="L119" s="196"/>
      <c r="M119" s="100" t="s">
        <v>1</v>
      </c>
      <c r="N119" s="101" t="s">
        <v>40</v>
      </c>
      <c r="O119" s="101" t="s">
        <v>114</v>
      </c>
      <c r="P119" s="101" t="s">
        <v>115</v>
      </c>
      <c r="Q119" s="101" t="s">
        <v>116</v>
      </c>
      <c r="R119" s="101" t="s">
        <v>117</v>
      </c>
      <c r="S119" s="101" t="s">
        <v>118</v>
      </c>
      <c r="T119" s="102" t="s">
        <v>119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120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100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91</v>
      </c>
      <c r="F121" s="205" t="s">
        <v>530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P122+P128+P131</f>
        <v>0</v>
      </c>
      <c r="Q121" s="210"/>
      <c r="R121" s="211">
        <f>R122+R128+R131</f>
        <v>0</v>
      </c>
      <c r="S121" s="210"/>
      <c r="T121" s="212">
        <f>T122+T128+T131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155</v>
      </c>
      <c r="AT121" s="214" t="s">
        <v>75</v>
      </c>
      <c r="AU121" s="214" t="s">
        <v>76</v>
      </c>
      <c r="AY121" s="213" t="s">
        <v>123</v>
      </c>
      <c r="BK121" s="215">
        <f>BK122+BK128+BK131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531</v>
      </c>
      <c r="F122" s="216" t="s">
        <v>532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SUM(P123:P127)</f>
        <v>0</v>
      </c>
      <c r="Q122" s="210"/>
      <c r="R122" s="211">
        <f>SUM(R123:R127)</f>
        <v>0</v>
      </c>
      <c r="S122" s="210"/>
      <c r="T122" s="212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155</v>
      </c>
      <c r="AT122" s="214" t="s">
        <v>75</v>
      </c>
      <c r="AU122" s="214" t="s">
        <v>84</v>
      </c>
      <c r="AY122" s="213" t="s">
        <v>123</v>
      </c>
      <c r="BK122" s="215">
        <f>SUM(BK123:BK127)</f>
        <v>0</v>
      </c>
    </row>
    <row r="123" s="2" customFormat="1" ht="21.75" customHeight="1">
      <c r="A123" s="38"/>
      <c r="B123" s="39"/>
      <c r="C123" s="218" t="s">
        <v>84</v>
      </c>
      <c r="D123" s="218" t="s">
        <v>125</v>
      </c>
      <c r="E123" s="219" t="s">
        <v>533</v>
      </c>
      <c r="F123" s="220" t="s">
        <v>534</v>
      </c>
      <c r="G123" s="221" t="s">
        <v>535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41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536</v>
      </c>
      <c r="AT123" s="229" t="s">
        <v>125</v>
      </c>
      <c r="AU123" s="229" t="s">
        <v>86</v>
      </c>
      <c r="AY123" s="17" t="s">
        <v>123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84</v>
      </c>
      <c r="BK123" s="230">
        <f>ROUND(I123*H123,2)</f>
        <v>0</v>
      </c>
      <c r="BL123" s="17" t="s">
        <v>536</v>
      </c>
      <c r="BM123" s="229" t="s">
        <v>537</v>
      </c>
    </row>
    <row r="124" s="2" customFormat="1" ht="37.8" customHeight="1">
      <c r="A124" s="38"/>
      <c r="B124" s="39"/>
      <c r="C124" s="218" t="s">
        <v>86</v>
      </c>
      <c r="D124" s="218" t="s">
        <v>125</v>
      </c>
      <c r="E124" s="219" t="s">
        <v>538</v>
      </c>
      <c r="F124" s="220" t="s">
        <v>539</v>
      </c>
      <c r="G124" s="221" t="s">
        <v>535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536</v>
      </c>
      <c r="AT124" s="229" t="s">
        <v>125</v>
      </c>
      <c r="AU124" s="229" t="s">
        <v>86</v>
      </c>
      <c r="AY124" s="17" t="s">
        <v>123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536</v>
      </c>
      <c r="BM124" s="229" t="s">
        <v>540</v>
      </c>
    </row>
    <row r="125" s="2" customFormat="1" ht="33" customHeight="1">
      <c r="A125" s="38"/>
      <c r="B125" s="39"/>
      <c r="C125" s="218" t="s">
        <v>143</v>
      </c>
      <c r="D125" s="218" t="s">
        <v>125</v>
      </c>
      <c r="E125" s="219" t="s">
        <v>541</v>
      </c>
      <c r="F125" s="220" t="s">
        <v>542</v>
      </c>
      <c r="G125" s="221" t="s">
        <v>535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536</v>
      </c>
      <c r="AT125" s="229" t="s">
        <v>125</v>
      </c>
      <c r="AU125" s="229" t="s">
        <v>86</v>
      </c>
      <c r="AY125" s="17" t="s">
        <v>123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536</v>
      </c>
      <c r="BM125" s="229" t="s">
        <v>543</v>
      </c>
    </row>
    <row r="126" s="2" customFormat="1" ht="37.8" customHeight="1">
      <c r="A126" s="38"/>
      <c r="B126" s="39"/>
      <c r="C126" s="218" t="s">
        <v>130</v>
      </c>
      <c r="D126" s="218" t="s">
        <v>125</v>
      </c>
      <c r="E126" s="219" t="s">
        <v>544</v>
      </c>
      <c r="F126" s="220" t="s">
        <v>545</v>
      </c>
      <c r="G126" s="221" t="s">
        <v>535</v>
      </c>
      <c r="H126" s="222">
        <v>1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536</v>
      </c>
      <c r="AT126" s="229" t="s">
        <v>125</v>
      </c>
      <c r="AU126" s="229" t="s">
        <v>86</v>
      </c>
      <c r="AY126" s="17" t="s">
        <v>123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536</v>
      </c>
      <c r="BM126" s="229" t="s">
        <v>546</v>
      </c>
    </row>
    <row r="127" s="2" customFormat="1">
      <c r="A127" s="38"/>
      <c r="B127" s="39"/>
      <c r="C127" s="40"/>
      <c r="D127" s="231" t="s">
        <v>132</v>
      </c>
      <c r="E127" s="40"/>
      <c r="F127" s="232" t="s">
        <v>547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132</v>
      </c>
      <c r="AU127" s="17" t="s">
        <v>86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548</v>
      </c>
      <c r="F128" s="216" t="s">
        <v>549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155</v>
      </c>
      <c r="AT128" s="214" t="s">
        <v>75</v>
      </c>
      <c r="AU128" s="214" t="s">
        <v>84</v>
      </c>
      <c r="AY128" s="213" t="s">
        <v>123</v>
      </c>
      <c r="BK128" s="215">
        <f>SUM(BK129:BK130)</f>
        <v>0</v>
      </c>
    </row>
    <row r="129" s="2" customFormat="1" ht="49.05" customHeight="1">
      <c r="A129" s="38"/>
      <c r="B129" s="39"/>
      <c r="C129" s="218" t="s">
        <v>155</v>
      </c>
      <c r="D129" s="218" t="s">
        <v>125</v>
      </c>
      <c r="E129" s="219" t="s">
        <v>550</v>
      </c>
      <c r="F129" s="220" t="s">
        <v>551</v>
      </c>
      <c r="G129" s="221" t="s">
        <v>535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536</v>
      </c>
      <c r="AT129" s="229" t="s">
        <v>125</v>
      </c>
      <c r="AU129" s="229" t="s">
        <v>86</v>
      </c>
      <c r="AY129" s="17" t="s">
        <v>123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536</v>
      </c>
      <c r="BM129" s="229" t="s">
        <v>552</v>
      </c>
    </row>
    <row r="130" s="2" customFormat="1" ht="24.15" customHeight="1">
      <c r="A130" s="38"/>
      <c r="B130" s="39"/>
      <c r="C130" s="218" t="s">
        <v>161</v>
      </c>
      <c r="D130" s="218" t="s">
        <v>125</v>
      </c>
      <c r="E130" s="219" t="s">
        <v>553</v>
      </c>
      <c r="F130" s="220" t="s">
        <v>554</v>
      </c>
      <c r="G130" s="221" t="s">
        <v>535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536</v>
      </c>
      <c r="AT130" s="229" t="s">
        <v>125</v>
      </c>
      <c r="AU130" s="229" t="s">
        <v>86</v>
      </c>
      <c r="AY130" s="17" t="s">
        <v>123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536</v>
      </c>
      <c r="BM130" s="229" t="s">
        <v>555</v>
      </c>
    </row>
    <row r="131" s="12" customFormat="1" ht="22.8" customHeight="1">
      <c r="A131" s="12"/>
      <c r="B131" s="202"/>
      <c r="C131" s="203"/>
      <c r="D131" s="204" t="s">
        <v>75</v>
      </c>
      <c r="E131" s="216" t="s">
        <v>556</v>
      </c>
      <c r="F131" s="216" t="s">
        <v>557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P132</f>
        <v>0</v>
      </c>
      <c r="Q131" s="210"/>
      <c r="R131" s="211">
        <f>R132</f>
        <v>0</v>
      </c>
      <c r="S131" s="210"/>
      <c r="T131" s="21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155</v>
      </c>
      <c r="AT131" s="214" t="s">
        <v>75</v>
      </c>
      <c r="AU131" s="214" t="s">
        <v>84</v>
      </c>
      <c r="AY131" s="213" t="s">
        <v>123</v>
      </c>
      <c r="BK131" s="215">
        <f>BK132</f>
        <v>0</v>
      </c>
    </row>
    <row r="132" s="2" customFormat="1" ht="16.5" customHeight="1">
      <c r="A132" s="38"/>
      <c r="B132" s="39"/>
      <c r="C132" s="218" t="s">
        <v>166</v>
      </c>
      <c r="D132" s="218" t="s">
        <v>125</v>
      </c>
      <c r="E132" s="219" t="s">
        <v>558</v>
      </c>
      <c r="F132" s="220" t="s">
        <v>559</v>
      </c>
      <c r="G132" s="221" t="s">
        <v>535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68" t="s">
        <v>1</v>
      </c>
      <c r="N132" s="269" t="s">
        <v>41</v>
      </c>
      <c r="O132" s="270"/>
      <c r="P132" s="271">
        <f>O132*H132</f>
        <v>0</v>
      </c>
      <c r="Q132" s="271">
        <v>0</v>
      </c>
      <c r="R132" s="271">
        <f>Q132*H132</f>
        <v>0</v>
      </c>
      <c r="S132" s="271">
        <v>0</v>
      </c>
      <c r="T132" s="27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536</v>
      </c>
      <c r="AT132" s="229" t="s">
        <v>125</v>
      </c>
      <c r="AU132" s="229" t="s">
        <v>86</v>
      </c>
      <c r="AY132" s="17" t="s">
        <v>123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536</v>
      </c>
      <c r="BM132" s="229" t="s">
        <v>560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fvI4f39fNgjPUSrwSw4LX9AQGqqWJI6RCioyiGMwZA8/0VvPlYebTeVCXaa6D0aMX72MlNEM2uL1IyVrPaeYVg==" hashValue="QzxkzZ89/0XWfyXwLW/1iacDgRE/zXpNjVoytKd7iRnLvjTpYDXCcvESgggFsVSIWi3tONnr8zevXL0uvb9Dmw==" algorithmName="SHA-512" password="CC35"/>
  <autoFilter ref="C119:K13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561</v>
      </c>
      <c r="H4" s="20"/>
    </row>
    <row r="5" s="1" customFormat="1" ht="12" customHeight="1">
      <c r="B5" s="20"/>
      <c r="C5" s="284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85" t="s">
        <v>16</v>
      </c>
      <c r="D6" s="286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21. 11. 2023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1"/>
      <c r="B9" s="287"/>
      <c r="C9" s="288" t="s">
        <v>57</v>
      </c>
      <c r="D9" s="289" t="s">
        <v>58</v>
      </c>
      <c r="E9" s="289" t="s">
        <v>110</v>
      </c>
      <c r="F9" s="290" t="s">
        <v>562</v>
      </c>
      <c r="G9" s="191"/>
      <c r="H9" s="287"/>
    </row>
    <row r="10" s="2" customFormat="1" ht="26.4" customHeight="1">
      <c r="A10" s="38"/>
      <c r="B10" s="44"/>
      <c r="C10" s="291" t="s">
        <v>81</v>
      </c>
      <c r="D10" s="291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2" t="s">
        <v>563</v>
      </c>
      <c r="D11" s="293" t="s">
        <v>563</v>
      </c>
      <c r="E11" s="294" t="s">
        <v>273</v>
      </c>
      <c r="F11" s="295">
        <v>276.92000000000002</v>
      </c>
      <c r="G11" s="38"/>
      <c r="H11" s="44"/>
    </row>
    <row r="12" s="2" customFormat="1" ht="16.8" customHeight="1">
      <c r="A12" s="38"/>
      <c r="B12" s="44"/>
      <c r="C12" s="296" t="s">
        <v>1</v>
      </c>
      <c r="D12" s="296" t="s">
        <v>281</v>
      </c>
      <c r="E12" s="17" t="s">
        <v>1</v>
      </c>
      <c r="F12" s="297">
        <v>276.92000000000002</v>
      </c>
      <c r="G12" s="38"/>
      <c r="H12" s="44"/>
    </row>
    <row r="13" s="2" customFormat="1" ht="16.8" customHeight="1">
      <c r="A13" s="38"/>
      <c r="B13" s="44"/>
      <c r="C13" s="296" t="s">
        <v>563</v>
      </c>
      <c r="D13" s="296" t="s">
        <v>137</v>
      </c>
      <c r="E13" s="17" t="s">
        <v>1</v>
      </c>
      <c r="F13" s="297">
        <v>276.92000000000002</v>
      </c>
      <c r="G13" s="38"/>
      <c r="H13" s="44"/>
    </row>
    <row r="14" s="2" customFormat="1" ht="26.4" customHeight="1">
      <c r="A14" s="38"/>
      <c r="B14" s="44"/>
      <c r="C14" s="291" t="s">
        <v>87</v>
      </c>
      <c r="D14" s="291" t="s">
        <v>88</v>
      </c>
      <c r="E14" s="38"/>
      <c r="F14" s="38"/>
      <c r="G14" s="38"/>
      <c r="H14" s="44"/>
    </row>
    <row r="15" s="2" customFormat="1" ht="16.8" customHeight="1">
      <c r="A15" s="38"/>
      <c r="B15" s="44"/>
      <c r="C15" s="292" t="s">
        <v>309</v>
      </c>
      <c r="D15" s="293" t="s">
        <v>309</v>
      </c>
      <c r="E15" s="294" t="s">
        <v>151</v>
      </c>
      <c r="F15" s="295">
        <v>560.95000000000005</v>
      </c>
      <c r="G15" s="38"/>
      <c r="H15" s="44"/>
    </row>
    <row r="16" s="2" customFormat="1" ht="16.8" customHeight="1">
      <c r="A16" s="38"/>
      <c r="B16" s="44"/>
      <c r="C16" s="296" t="s">
        <v>1</v>
      </c>
      <c r="D16" s="296" t="s">
        <v>335</v>
      </c>
      <c r="E16" s="17" t="s">
        <v>1</v>
      </c>
      <c r="F16" s="297">
        <v>10</v>
      </c>
      <c r="G16" s="38"/>
      <c r="H16" s="44"/>
    </row>
    <row r="17" s="2" customFormat="1" ht="16.8" customHeight="1">
      <c r="A17" s="38"/>
      <c r="B17" s="44"/>
      <c r="C17" s="296" t="s">
        <v>1</v>
      </c>
      <c r="D17" s="296" t="s">
        <v>336</v>
      </c>
      <c r="E17" s="17" t="s">
        <v>1</v>
      </c>
      <c r="F17" s="297">
        <v>12</v>
      </c>
      <c r="G17" s="38"/>
      <c r="H17" s="44"/>
    </row>
    <row r="18" s="2" customFormat="1" ht="16.8" customHeight="1">
      <c r="A18" s="38"/>
      <c r="B18" s="44"/>
      <c r="C18" s="296" t="s">
        <v>1</v>
      </c>
      <c r="D18" s="296" t="s">
        <v>337</v>
      </c>
      <c r="E18" s="17" t="s">
        <v>1</v>
      </c>
      <c r="F18" s="297">
        <v>538.95000000000005</v>
      </c>
      <c r="G18" s="38"/>
      <c r="H18" s="44"/>
    </row>
    <row r="19" s="2" customFormat="1" ht="16.8" customHeight="1">
      <c r="A19" s="38"/>
      <c r="B19" s="44"/>
      <c r="C19" s="296" t="s">
        <v>309</v>
      </c>
      <c r="D19" s="296" t="s">
        <v>137</v>
      </c>
      <c r="E19" s="17" t="s">
        <v>1</v>
      </c>
      <c r="F19" s="297">
        <v>560.95000000000005</v>
      </c>
      <c r="G19" s="38"/>
      <c r="H19" s="44"/>
    </row>
    <row r="20" s="2" customFormat="1" ht="16.8" customHeight="1">
      <c r="A20" s="38"/>
      <c r="B20" s="44"/>
      <c r="C20" s="298" t="s">
        <v>564</v>
      </c>
      <c r="D20" s="38"/>
      <c r="E20" s="38"/>
      <c r="F20" s="38"/>
      <c r="G20" s="38"/>
      <c r="H20" s="44"/>
    </row>
    <row r="21" s="2" customFormat="1">
      <c r="A21" s="38"/>
      <c r="B21" s="44"/>
      <c r="C21" s="296" t="s">
        <v>331</v>
      </c>
      <c r="D21" s="296" t="s">
        <v>565</v>
      </c>
      <c r="E21" s="17" t="s">
        <v>151</v>
      </c>
      <c r="F21" s="297">
        <v>560.95000000000005</v>
      </c>
      <c r="G21" s="38"/>
      <c r="H21" s="44"/>
    </row>
    <row r="22" s="2" customFormat="1">
      <c r="A22" s="38"/>
      <c r="B22" s="44"/>
      <c r="C22" s="296" t="s">
        <v>156</v>
      </c>
      <c r="D22" s="296" t="s">
        <v>157</v>
      </c>
      <c r="E22" s="17" t="s">
        <v>151</v>
      </c>
      <c r="F22" s="297">
        <v>582.95000000000005</v>
      </c>
      <c r="G22" s="38"/>
      <c r="H22" s="44"/>
    </row>
    <row r="23" s="2" customFormat="1" ht="16.8" customHeight="1">
      <c r="A23" s="38"/>
      <c r="B23" s="44"/>
      <c r="C23" s="292" t="s">
        <v>311</v>
      </c>
      <c r="D23" s="293" t="s">
        <v>311</v>
      </c>
      <c r="E23" s="294" t="s">
        <v>151</v>
      </c>
      <c r="F23" s="295">
        <v>0.59999999999999998</v>
      </c>
      <c r="G23" s="38"/>
      <c r="H23" s="44"/>
    </row>
    <row r="24" s="2" customFormat="1" ht="16.8" customHeight="1">
      <c r="A24" s="38"/>
      <c r="B24" s="44"/>
      <c r="C24" s="296" t="s">
        <v>1</v>
      </c>
      <c r="D24" s="296" t="s">
        <v>358</v>
      </c>
      <c r="E24" s="17" t="s">
        <v>1</v>
      </c>
      <c r="F24" s="297">
        <v>0.59999999999999998</v>
      </c>
      <c r="G24" s="38"/>
      <c r="H24" s="44"/>
    </row>
    <row r="25" s="2" customFormat="1" ht="16.8" customHeight="1">
      <c r="A25" s="38"/>
      <c r="B25" s="44"/>
      <c r="C25" s="296" t="s">
        <v>311</v>
      </c>
      <c r="D25" s="296" t="s">
        <v>137</v>
      </c>
      <c r="E25" s="17" t="s">
        <v>1</v>
      </c>
      <c r="F25" s="297">
        <v>0.59999999999999998</v>
      </c>
      <c r="G25" s="38"/>
      <c r="H25" s="44"/>
    </row>
    <row r="26" s="2" customFormat="1" ht="16.8" customHeight="1">
      <c r="A26" s="38"/>
      <c r="B26" s="44"/>
      <c r="C26" s="298" t="s">
        <v>564</v>
      </c>
      <c r="D26" s="38"/>
      <c r="E26" s="38"/>
      <c r="F26" s="38"/>
      <c r="G26" s="38"/>
      <c r="H26" s="44"/>
    </row>
    <row r="27" s="2" customFormat="1" ht="16.8" customHeight="1">
      <c r="A27" s="38"/>
      <c r="B27" s="44"/>
      <c r="C27" s="296" t="s">
        <v>355</v>
      </c>
      <c r="D27" s="296" t="s">
        <v>566</v>
      </c>
      <c r="E27" s="17" t="s">
        <v>151</v>
      </c>
      <c r="F27" s="297">
        <v>0.59999999999999998</v>
      </c>
      <c r="G27" s="38"/>
      <c r="H27" s="44"/>
    </row>
    <row r="28" s="2" customFormat="1" ht="16.8" customHeight="1">
      <c r="A28" s="38"/>
      <c r="B28" s="44"/>
      <c r="C28" s="296" t="s">
        <v>341</v>
      </c>
      <c r="D28" s="296" t="s">
        <v>567</v>
      </c>
      <c r="E28" s="17" t="s">
        <v>151</v>
      </c>
      <c r="F28" s="297">
        <v>9</v>
      </c>
      <c r="G28" s="38"/>
      <c r="H28" s="44"/>
    </row>
    <row r="29" s="2" customFormat="1" ht="16.8" customHeight="1">
      <c r="A29" s="38"/>
      <c r="B29" s="44"/>
      <c r="C29" s="292" t="s">
        <v>313</v>
      </c>
      <c r="D29" s="293" t="s">
        <v>313</v>
      </c>
      <c r="E29" s="294" t="s">
        <v>151</v>
      </c>
      <c r="F29" s="295">
        <v>2.3999999999999999</v>
      </c>
      <c r="G29" s="38"/>
      <c r="H29" s="44"/>
    </row>
    <row r="30" s="2" customFormat="1" ht="16.8" customHeight="1">
      <c r="A30" s="38"/>
      <c r="B30" s="44"/>
      <c r="C30" s="296" t="s">
        <v>1</v>
      </c>
      <c r="D30" s="296" t="s">
        <v>349</v>
      </c>
      <c r="E30" s="17" t="s">
        <v>1</v>
      </c>
      <c r="F30" s="297">
        <v>2.3999999999999999</v>
      </c>
      <c r="G30" s="38"/>
      <c r="H30" s="44"/>
    </row>
    <row r="31" s="2" customFormat="1" ht="16.8" customHeight="1">
      <c r="A31" s="38"/>
      <c r="B31" s="44"/>
      <c r="C31" s="296" t="s">
        <v>313</v>
      </c>
      <c r="D31" s="296" t="s">
        <v>137</v>
      </c>
      <c r="E31" s="17" t="s">
        <v>1</v>
      </c>
      <c r="F31" s="297">
        <v>2.3999999999999999</v>
      </c>
      <c r="G31" s="38"/>
      <c r="H31" s="44"/>
    </row>
    <row r="32" s="2" customFormat="1" ht="16.8" customHeight="1">
      <c r="A32" s="38"/>
      <c r="B32" s="44"/>
      <c r="C32" s="298" t="s">
        <v>564</v>
      </c>
      <c r="D32" s="38"/>
      <c r="E32" s="38"/>
      <c r="F32" s="38"/>
      <c r="G32" s="38"/>
      <c r="H32" s="44"/>
    </row>
    <row r="33" s="2" customFormat="1" ht="16.8" customHeight="1">
      <c r="A33" s="38"/>
      <c r="B33" s="44"/>
      <c r="C33" s="296" t="s">
        <v>346</v>
      </c>
      <c r="D33" s="296" t="s">
        <v>568</v>
      </c>
      <c r="E33" s="17" t="s">
        <v>151</v>
      </c>
      <c r="F33" s="297">
        <v>2.3999999999999999</v>
      </c>
      <c r="G33" s="38"/>
      <c r="H33" s="44"/>
    </row>
    <row r="34" s="2" customFormat="1" ht="16.8" customHeight="1">
      <c r="A34" s="38"/>
      <c r="B34" s="44"/>
      <c r="C34" s="296" t="s">
        <v>341</v>
      </c>
      <c r="D34" s="296" t="s">
        <v>567</v>
      </c>
      <c r="E34" s="17" t="s">
        <v>151</v>
      </c>
      <c r="F34" s="297">
        <v>9</v>
      </c>
      <c r="G34" s="38"/>
      <c r="H34" s="44"/>
    </row>
    <row r="35" s="2" customFormat="1" ht="16.8" customHeight="1">
      <c r="A35" s="38"/>
      <c r="B35" s="44"/>
      <c r="C35" s="292" t="s">
        <v>315</v>
      </c>
      <c r="D35" s="293" t="s">
        <v>315</v>
      </c>
      <c r="E35" s="294" t="s">
        <v>151</v>
      </c>
      <c r="F35" s="295">
        <v>31</v>
      </c>
      <c r="G35" s="38"/>
      <c r="H35" s="44"/>
    </row>
    <row r="36" s="2" customFormat="1" ht="16.8" customHeight="1">
      <c r="A36" s="38"/>
      <c r="B36" s="44"/>
      <c r="C36" s="296" t="s">
        <v>1</v>
      </c>
      <c r="D36" s="296" t="s">
        <v>330</v>
      </c>
      <c r="E36" s="17" t="s">
        <v>1</v>
      </c>
      <c r="F36" s="297">
        <v>31</v>
      </c>
      <c r="G36" s="38"/>
      <c r="H36" s="44"/>
    </row>
    <row r="37" s="2" customFormat="1" ht="16.8" customHeight="1">
      <c r="A37" s="38"/>
      <c r="B37" s="44"/>
      <c r="C37" s="296" t="s">
        <v>315</v>
      </c>
      <c r="D37" s="296" t="s">
        <v>137</v>
      </c>
      <c r="E37" s="17" t="s">
        <v>1</v>
      </c>
      <c r="F37" s="297">
        <v>31</v>
      </c>
      <c r="G37" s="38"/>
      <c r="H37" s="44"/>
    </row>
    <row r="38" s="2" customFormat="1" ht="16.8" customHeight="1">
      <c r="A38" s="38"/>
      <c r="B38" s="44"/>
      <c r="C38" s="298" t="s">
        <v>564</v>
      </c>
      <c r="D38" s="38"/>
      <c r="E38" s="38"/>
      <c r="F38" s="38"/>
      <c r="G38" s="38"/>
      <c r="H38" s="44"/>
    </row>
    <row r="39" s="2" customFormat="1">
      <c r="A39" s="38"/>
      <c r="B39" s="44"/>
      <c r="C39" s="296" t="s">
        <v>326</v>
      </c>
      <c r="D39" s="296" t="s">
        <v>569</v>
      </c>
      <c r="E39" s="17" t="s">
        <v>151</v>
      </c>
      <c r="F39" s="297">
        <v>31</v>
      </c>
      <c r="G39" s="38"/>
      <c r="H39" s="44"/>
    </row>
    <row r="40" s="2" customFormat="1">
      <c r="A40" s="38"/>
      <c r="B40" s="44"/>
      <c r="C40" s="296" t="s">
        <v>156</v>
      </c>
      <c r="D40" s="296" t="s">
        <v>157</v>
      </c>
      <c r="E40" s="17" t="s">
        <v>151</v>
      </c>
      <c r="F40" s="297">
        <v>582.95000000000005</v>
      </c>
      <c r="G40" s="38"/>
      <c r="H40" s="44"/>
    </row>
    <row r="41" s="2" customFormat="1" ht="16.8" customHeight="1">
      <c r="A41" s="38"/>
      <c r="B41" s="44"/>
      <c r="C41" s="292" t="s">
        <v>563</v>
      </c>
      <c r="D41" s="293" t="s">
        <v>563</v>
      </c>
      <c r="E41" s="294" t="s">
        <v>273</v>
      </c>
      <c r="F41" s="295">
        <v>1037.3</v>
      </c>
      <c r="G41" s="38"/>
      <c r="H41" s="44"/>
    </row>
    <row r="42" s="2" customFormat="1" ht="16.8" customHeight="1">
      <c r="A42" s="38"/>
      <c r="B42" s="44"/>
      <c r="C42" s="296" t="s">
        <v>1</v>
      </c>
      <c r="D42" s="296" t="s">
        <v>511</v>
      </c>
      <c r="E42" s="17" t="s">
        <v>1</v>
      </c>
      <c r="F42" s="297">
        <v>1037.3</v>
      </c>
      <c r="G42" s="38"/>
      <c r="H42" s="44"/>
    </row>
    <row r="43" s="2" customFormat="1" ht="16.8" customHeight="1">
      <c r="A43" s="38"/>
      <c r="B43" s="44"/>
      <c r="C43" s="296" t="s">
        <v>563</v>
      </c>
      <c r="D43" s="296" t="s">
        <v>137</v>
      </c>
      <c r="E43" s="17" t="s">
        <v>1</v>
      </c>
      <c r="F43" s="297">
        <v>1037.3</v>
      </c>
      <c r="G43" s="38"/>
      <c r="H43" s="44"/>
    </row>
    <row r="44" s="2" customFormat="1" ht="16.8" customHeight="1">
      <c r="A44" s="38"/>
      <c r="B44" s="44"/>
      <c r="C44" s="292" t="s">
        <v>316</v>
      </c>
      <c r="D44" s="293" t="s">
        <v>316</v>
      </c>
      <c r="E44" s="294" t="s">
        <v>151</v>
      </c>
      <c r="F44" s="295">
        <v>9</v>
      </c>
      <c r="G44" s="38"/>
      <c r="H44" s="44"/>
    </row>
    <row r="45" s="2" customFormat="1" ht="16.8" customHeight="1">
      <c r="A45" s="38"/>
      <c r="B45" s="44"/>
      <c r="C45" s="296" t="s">
        <v>1</v>
      </c>
      <c r="D45" s="296" t="s">
        <v>345</v>
      </c>
      <c r="E45" s="17" t="s">
        <v>1</v>
      </c>
      <c r="F45" s="297">
        <v>9</v>
      </c>
      <c r="G45" s="38"/>
      <c r="H45" s="44"/>
    </row>
    <row r="46" s="2" customFormat="1" ht="16.8" customHeight="1">
      <c r="A46" s="38"/>
      <c r="B46" s="44"/>
      <c r="C46" s="296" t="s">
        <v>316</v>
      </c>
      <c r="D46" s="296" t="s">
        <v>137</v>
      </c>
      <c r="E46" s="17" t="s">
        <v>1</v>
      </c>
      <c r="F46" s="297">
        <v>9</v>
      </c>
      <c r="G46" s="38"/>
      <c r="H46" s="44"/>
    </row>
    <row r="47" s="2" customFormat="1" ht="16.8" customHeight="1">
      <c r="A47" s="38"/>
      <c r="B47" s="44"/>
      <c r="C47" s="298" t="s">
        <v>564</v>
      </c>
      <c r="D47" s="38"/>
      <c r="E47" s="38"/>
      <c r="F47" s="38"/>
      <c r="G47" s="38"/>
      <c r="H47" s="44"/>
    </row>
    <row r="48" s="2" customFormat="1" ht="16.8" customHeight="1">
      <c r="A48" s="38"/>
      <c r="B48" s="44"/>
      <c r="C48" s="296" t="s">
        <v>341</v>
      </c>
      <c r="D48" s="296" t="s">
        <v>567</v>
      </c>
      <c r="E48" s="17" t="s">
        <v>151</v>
      </c>
      <c r="F48" s="297">
        <v>9</v>
      </c>
      <c r="G48" s="38"/>
      <c r="H48" s="44"/>
    </row>
    <row r="49" s="2" customFormat="1">
      <c r="A49" s="38"/>
      <c r="B49" s="44"/>
      <c r="C49" s="296" t="s">
        <v>156</v>
      </c>
      <c r="D49" s="296" t="s">
        <v>157</v>
      </c>
      <c r="E49" s="17" t="s">
        <v>151</v>
      </c>
      <c r="F49" s="297">
        <v>582.95000000000005</v>
      </c>
      <c r="G49" s="38"/>
      <c r="H49" s="44"/>
    </row>
    <row r="50" s="2" customFormat="1" ht="7.44" customHeight="1">
      <c r="A50" s="38"/>
      <c r="B50" s="170"/>
      <c r="C50" s="171"/>
      <c r="D50" s="171"/>
      <c r="E50" s="171"/>
      <c r="F50" s="171"/>
      <c r="G50" s="171"/>
      <c r="H50" s="44"/>
    </row>
    <row r="51" s="2" customFormat="1">
      <c r="A51" s="38"/>
      <c r="B51" s="38"/>
      <c r="C51" s="38"/>
      <c r="D51" s="38"/>
      <c r="E51" s="38"/>
      <c r="F51" s="38"/>
      <c r="G51" s="38"/>
      <c r="H51" s="38"/>
    </row>
  </sheetData>
  <sheetProtection sheet="1" formatColumns="0" formatRows="0" objects="1" scenarios="1" spinCount="100000" saltValue="J7nVfV89sa9Ir+LQJOCb7Tyt9pWA8+G6P87c6oqREU8k/K8pYDPzmcpQjTL3TkHxItM3OR6fdcZjA1/rWdzq5A==" hashValue="6jpIeL2Me3mfMyWAssQKrPNclyUOLVN62KDiwdg7ZxGusaXAuhOEgeAKkqZyVgC7jP8xgXB+YUVjky7jsPnT1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DESKTOP-HEO79GD\tomas</dc:creator>
  <cp:lastModifiedBy>DESKTOP-HEO79GD\tomas</cp:lastModifiedBy>
  <dcterms:created xsi:type="dcterms:W3CDTF">2025-01-13T08:03:49Z</dcterms:created>
  <dcterms:modified xsi:type="dcterms:W3CDTF">2025-01-13T08:03:54Z</dcterms:modified>
</cp:coreProperties>
</file>