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A AKCE\SUSPK PŘEDSLAV MĚČÍN\ROZPOČE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102 - KOMUNIKACE" sheetId="3" r:id="rId3"/>
    <sheet name="VRN - VEDLEJŠÍ ROZPOČTOVÉ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'101 - KOMUNIKACE'!$C$121:$K$206</definedName>
    <definedName name="_xlnm.Print_Area" localSheetId="1">'101 - KOMUNIKACE'!$C$4:$J$76,'101 - KOMUNIKACE'!$C$82:$J$103,'101 - KOMUNIKACE'!$C$109:$K$206</definedName>
    <definedName name="_xlnm.Print_Titles" localSheetId="1">'101 - KOMUNIKACE'!$121:$121</definedName>
    <definedName name="_xlnm._FilterDatabase" localSheetId="2" hidden="1">'102 - KOMUNIKACE'!$C$122:$K$213</definedName>
    <definedName name="_xlnm.Print_Area" localSheetId="2">'102 - KOMUNIKACE'!$C$4:$J$76,'102 - KOMUNIKACE'!$C$82:$J$104,'102 - KOMUNIKACE'!$C$110:$K$213</definedName>
    <definedName name="_xlnm.Print_Titles" localSheetId="2">'102 - KOMUNIKACE'!$122:$122</definedName>
    <definedName name="_xlnm._FilterDatabase" localSheetId="3" hidden="1">'VRN - VEDLEJŠÍ ROZPOČTOVÉ...'!$C$119:$K$130</definedName>
    <definedName name="_xlnm.Print_Area" localSheetId="3">'VRN - VEDLEJŠÍ ROZPOČTOVÉ...'!$C$4:$J$76,'VRN - VEDLEJŠÍ ROZPOČTOVÉ...'!$C$82:$J$101,'VRN - VEDLEJŠÍ ROZPOČTOVÉ...'!$C$107:$K$130</definedName>
    <definedName name="_xlnm.Print_Titles" localSheetId="3">'VRN - VEDLEJŠÍ ROZPOČTOVÉ...'!$119:$119</definedName>
    <definedName name="_xlnm.Print_Area" localSheetId="4">'Seznam figur'!$C$4:$G$27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3" r="J37"/>
  <c r="J36"/>
  <c i="1" r="AY96"/>
  <c i="3" r="J35"/>
  <c i="1" r="AX96"/>
  <c i="3"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2" r="J37"/>
  <c r="J36"/>
  <c i="1" r="AY95"/>
  <c i="2" r="J35"/>
  <c i="1" r="AX95"/>
  <c i="2"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1"/>
  <c r="BH171"/>
  <c r="BG171"/>
  <c r="BF171"/>
  <c r="T171"/>
  <c r="R171"/>
  <c r="P171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" r="L90"/>
  <c r="AM90"/>
  <c r="AM89"/>
  <c r="L89"/>
  <c r="AM87"/>
  <c r="L87"/>
  <c r="L85"/>
  <c r="L84"/>
  <c i="2" r="BK192"/>
  <c r="J171"/>
  <c r="J160"/>
  <c r="BK133"/>
  <c r="BK197"/>
  <c r="BK189"/>
  <c r="J183"/>
  <c r="BK138"/>
  <c r="J202"/>
  <c r="BK196"/>
  <c r="BK185"/>
  <c r="J163"/>
  <c r="BK126"/>
  <c r="BK199"/>
  <c r="J189"/>
  <c r="BK183"/>
  <c r="J130"/>
  <c i="3" r="BK209"/>
  <c r="BK199"/>
  <c r="BK187"/>
  <c r="BK182"/>
  <c r="J129"/>
  <c r="J180"/>
  <c r="BK159"/>
  <c r="J138"/>
  <c r="J206"/>
  <c r="BK201"/>
  <c r="BK193"/>
  <c r="J189"/>
  <c r="J182"/>
  <c r="J150"/>
  <c r="BK137"/>
  <c r="BK127"/>
  <c r="BK204"/>
  <c r="BK196"/>
  <c r="BK190"/>
  <c r="J159"/>
  <c r="BK142"/>
  <c r="J127"/>
  <c i="4" r="J123"/>
  <c i="2" r="J186"/>
  <c r="J138"/>
  <c r="J126"/>
  <c r="J193"/>
  <c r="J184"/>
  <c r="BK160"/>
  <c r="J133"/>
  <c r="J199"/>
  <c r="BK195"/>
  <c r="BK184"/>
  <c r="BK161"/>
  <c r="BK128"/>
  <c r="J195"/>
  <c r="BK190"/>
  <c r="BK187"/>
  <c r="BK146"/>
  <c i="3" r="BK205"/>
  <c r="BK191"/>
  <c r="J184"/>
  <c r="BK130"/>
  <c r="BK180"/>
  <c r="J178"/>
  <c r="BK153"/>
  <c r="J128"/>
  <c r="J202"/>
  <c r="J194"/>
  <c r="J190"/>
  <c r="J185"/>
  <c r="BK169"/>
  <c r="BK138"/>
  <c r="BK129"/>
  <c r="BK211"/>
  <c r="J200"/>
  <c r="J193"/>
  <c r="J169"/>
  <c r="J146"/>
  <c r="J132"/>
  <c i="4" r="J124"/>
  <c r="BK123"/>
  <c r="J128"/>
  <c r="BK124"/>
  <c i="2" r="J204"/>
  <c r="BK163"/>
  <c r="J146"/>
  <c r="BK130"/>
  <c r="J196"/>
  <c r="J187"/>
  <c r="J180"/>
  <c r="BK152"/>
  <c r="BK204"/>
  <c r="BK198"/>
  <c r="J190"/>
  <c r="BK171"/>
  <c r="J152"/>
  <c r="BK202"/>
  <c r="BK193"/>
  <c r="J188"/>
  <c r="BK158"/>
  <c i="3" r="J211"/>
  <c r="J201"/>
  <c r="J196"/>
  <c r="BK185"/>
  <c r="BK132"/>
  <c r="J183"/>
  <c r="BK178"/>
  <c r="BK156"/>
  <c r="J134"/>
  <c r="J205"/>
  <c r="BK200"/>
  <c r="J192"/>
  <c r="BK188"/>
  <c r="BK184"/>
  <c r="BK158"/>
  <c r="J142"/>
  <c r="BK128"/>
  <c r="BK206"/>
  <c r="J199"/>
  <c r="BK192"/>
  <c r="BK161"/>
  <c r="J153"/>
  <c r="J130"/>
  <c i="4" r="BK130"/>
  <c r="BK125"/>
  <c r="BK127"/>
  <c r="J127"/>
  <c i="2" r="J198"/>
  <c r="J185"/>
  <c r="J142"/>
  <c r="BK125"/>
  <c r="J192"/>
  <c r="BK186"/>
  <c r="J161"/>
  <c r="J125"/>
  <c r="J197"/>
  <c r="BK188"/>
  <c r="J158"/>
  <c r="BK142"/>
  <c i="1" r="AS94"/>
  <c i="2" r="BK180"/>
  <c r="J128"/>
  <c i="3" r="J204"/>
  <c r="J197"/>
  <c r="J188"/>
  <c r="BK150"/>
  <c r="J126"/>
  <c r="J161"/>
  <c r="BK146"/>
  <c r="J209"/>
  <c r="BK197"/>
  <c r="J191"/>
  <c r="J187"/>
  <c r="BK183"/>
  <c r="J156"/>
  <c r="BK134"/>
  <c r="BK126"/>
  <c r="BK202"/>
  <c r="BK194"/>
  <c r="BK189"/>
  <c r="J158"/>
  <c r="J137"/>
  <c i="4" r="BK128"/>
  <c r="J130"/>
  <c r="J125"/>
  <c i="2" l="1" r="P124"/>
  <c r="T132"/>
  <c r="R182"/>
  <c r="R201"/>
  <c i="3" r="BK136"/>
  <c r="J136"/>
  <c r="J100"/>
  <c r="R136"/>
  <c r="P181"/>
  <c r="T181"/>
  <c r="P186"/>
  <c r="R208"/>
  <c i="2" r="BK132"/>
  <c r="J132"/>
  <c r="J100"/>
  <c r="BK182"/>
  <c r="J182"/>
  <c r="J101"/>
  <c r="BK201"/>
  <c r="J201"/>
  <c r="J102"/>
  <c r="R124"/>
  <c r="R132"/>
  <c r="P182"/>
  <c r="P201"/>
  <c i="3" r="BK125"/>
  <c r="J125"/>
  <c r="J98"/>
  <c r="R125"/>
  <c r="T136"/>
  <c r="BK186"/>
  <c r="J186"/>
  <c r="J102"/>
  <c r="T186"/>
  <c r="P208"/>
  <c i="4" r="BK122"/>
  <c r="J122"/>
  <c r="J98"/>
  <c r="R122"/>
  <c r="BK126"/>
  <c r="J126"/>
  <c r="J99"/>
  <c r="T126"/>
  <c i="2" r="BK124"/>
  <c r="J124"/>
  <c r="J98"/>
  <c r="T124"/>
  <c r="P132"/>
  <c r="T182"/>
  <c r="T201"/>
  <c i="3" r="P125"/>
  <c r="T125"/>
  <c r="P136"/>
  <c r="BK181"/>
  <c r="J181"/>
  <c r="J101"/>
  <c r="R181"/>
  <c r="R186"/>
  <c r="BK208"/>
  <c r="J208"/>
  <c r="J103"/>
  <c r="T208"/>
  <c i="4" r="P122"/>
  <c r="T122"/>
  <c r="T121"/>
  <c r="T120"/>
  <c r="P126"/>
  <c r="R126"/>
  <c i="2" r="BK129"/>
  <c r="J129"/>
  <c r="J99"/>
  <c i="3" r="BK133"/>
  <c r="J133"/>
  <c r="J99"/>
  <c i="4" r="BK129"/>
  <c r="J129"/>
  <c r="J100"/>
  <c r="J89"/>
  <c r="F117"/>
  <c r="BE124"/>
  <c r="E85"/>
  <c r="BE130"/>
  <c r="BE123"/>
  <c r="BE125"/>
  <c r="BE127"/>
  <c r="BE128"/>
  <c i="3" r="J89"/>
  <c r="E113"/>
  <c r="BE126"/>
  <c r="BE127"/>
  <c r="BE153"/>
  <c r="BE178"/>
  <c r="BE184"/>
  <c r="BE185"/>
  <c r="BE191"/>
  <c r="BE193"/>
  <c r="BE194"/>
  <c r="BE199"/>
  <c r="BE201"/>
  <c r="BE204"/>
  <c r="BE142"/>
  <c r="BE150"/>
  <c r="BE156"/>
  <c r="BE158"/>
  <c r="BE159"/>
  <c r="BE161"/>
  <c r="BE189"/>
  <c r="BE196"/>
  <c r="BE200"/>
  <c r="BE205"/>
  <c r="BE206"/>
  <c r="BE209"/>
  <c r="BE211"/>
  <c r="F120"/>
  <c r="BE128"/>
  <c r="BE129"/>
  <c r="BE130"/>
  <c r="BE132"/>
  <c r="BE134"/>
  <c r="BE137"/>
  <c r="BE138"/>
  <c r="BE169"/>
  <c r="BE180"/>
  <c r="BE187"/>
  <c r="BE146"/>
  <c r="BE182"/>
  <c r="BE183"/>
  <c r="BE188"/>
  <c r="BE190"/>
  <c r="BE192"/>
  <c r="BE197"/>
  <c r="BE202"/>
  <c i="2" r="E85"/>
  <c r="J89"/>
  <c r="BE138"/>
  <c r="BE142"/>
  <c r="BE152"/>
  <c r="BE161"/>
  <c r="BE163"/>
  <c r="BE183"/>
  <c r="BE184"/>
  <c r="BE185"/>
  <c r="BE192"/>
  <c r="BE195"/>
  <c r="BE196"/>
  <c r="BE197"/>
  <c r="F119"/>
  <c r="BE125"/>
  <c r="BE130"/>
  <c r="BE133"/>
  <c r="BE180"/>
  <c r="BE190"/>
  <c r="BE204"/>
  <c r="BE146"/>
  <c r="BE171"/>
  <c r="BE193"/>
  <c r="BE199"/>
  <c r="BE202"/>
  <c r="BE126"/>
  <c r="BE128"/>
  <c r="BE158"/>
  <c r="BE160"/>
  <c r="BE186"/>
  <c r="BE187"/>
  <c r="BE188"/>
  <c r="BE189"/>
  <c r="BE198"/>
  <c r="F37"/>
  <c i="1" r="BD95"/>
  <c i="2" r="F34"/>
  <c i="1" r="BA95"/>
  <c i="3" r="F35"/>
  <c i="1" r="BB96"/>
  <c i="4" r="F37"/>
  <c i="1" r="BD97"/>
  <c i="2" r="F36"/>
  <c i="1" r="BC95"/>
  <c i="3" r="F34"/>
  <c i="1" r="BA96"/>
  <c i="4" r="F34"/>
  <c i="1" r="BA97"/>
  <c i="4" r="F35"/>
  <c i="1" r="BB97"/>
  <c i="2" r="J34"/>
  <c i="1" r="AW95"/>
  <c i="3" r="F36"/>
  <c i="1" r="BC96"/>
  <c i="4" r="J34"/>
  <c i="1" r="AW97"/>
  <c i="2" r="F35"/>
  <c i="1" r="BB95"/>
  <c i="3" r="F37"/>
  <c i="1" r="BD96"/>
  <c i="3" r="J34"/>
  <c i="1" r="AW96"/>
  <c i="4" r="F36"/>
  <c i="1" r="BC97"/>
  <c i="4" l="1" r="P121"/>
  <c r="P120"/>
  <c i="1" r="AU97"/>
  <c i="4" r="R121"/>
  <c r="R120"/>
  <c i="2" r="R123"/>
  <c r="R122"/>
  <c i="3" r="T124"/>
  <c r="T123"/>
  <c r="P124"/>
  <c r="P123"/>
  <c i="1" r="AU96"/>
  <c i="2" r="T123"/>
  <c r="T122"/>
  <c i="3" r="R124"/>
  <c r="R123"/>
  <c i="2" r="P123"/>
  <c r="P122"/>
  <c i="1" r="AU95"/>
  <c i="2" r="BK123"/>
  <c r="J123"/>
  <c r="J97"/>
  <c i="4" r="BK121"/>
  <c r="J121"/>
  <c r="J97"/>
  <c i="3" r="BK124"/>
  <c r="J124"/>
  <c r="J97"/>
  <c r="F33"/>
  <c i="1" r="AZ96"/>
  <c r="BC94"/>
  <c r="W32"/>
  <c r="BD94"/>
  <c r="W33"/>
  <c i="2" r="J33"/>
  <c i="1" r="AV95"/>
  <c r="AT95"/>
  <c i="3" r="J33"/>
  <c i="1" r="AV96"/>
  <c r="AT96"/>
  <c i="4" r="J33"/>
  <c i="1" r="AV97"/>
  <c r="AT97"/>
  <c i="2" r="F33"/>
  <c i="1" r="AZ95"/>
  <c r="BB94"/>
  <c r="W31"/>
  <c r="BA94"/>
  <c r="W30"/>
  <c i="4" r="F33"/>
  <c i="1" r="AZ97"/>
  <c i="3" l="1" r="BK123"/>
  <c r="J123"/>
  <c i="4" r="BK120"/>
  <c r="J120"/>
  <c r="J96"/>
  <c i="2" r="BK122"/>
  <c r="J122"/>
  <c r="J96"/>
  <c i="1" r="AU94"/>
  <c i="3" r="J30"/>
  <c i="1" r="AG96"/>
  <c r="AX94"/>
  <c r="AW94"/>
  <c r="AK30"/>
  <c r="AZ94"/>
  <c r="AV94"/>
  <c r="AK29"/>
  <c r="AY94"/>
  <c i="3" l="1" r="J39"/>
  <c r="J96"/>
  <c i="1" r="AN96"/>
  <c i="4" r="J30"/>
  <c i="1" r="AG97"/>
  <c i="2" r="J30"/>
  <c i="1" r="AG95"/>
  <c r="W29"/>
  <c r="AT94"/>
  <c i="2" l="1" r="J39"/>
  <c i="4" r="J39"/>
  <c i="1" r="AN95"/>
  <c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<sst xmlns="http://schemas.openxmlformats.org/spreadsheetml/2006/main">
  <si>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</si>
  <si>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</si>
  <si>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</si>
  <si>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</si>
  <si>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</si>
  <si>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{cbeca750-7a94-4674-a875-7c771059437a}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</si>
  <si>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</si>
  <si>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</si>
  <si>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</si>
  <si>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</si>
  <si>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</si>
  <si>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</si>
  <si>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</si>
  <si>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</si>
  <si>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</si>
  <si>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</si>
  <si>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</si>
  <si>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II/117 PŘEDSLAV - MĚČÍN, OPRAVA</t>
  </si>
  <si>
    <t>KSO:</t>
  </si>
  <si>
    <t>CC-CZ:</t>
  </si>
  <si>
    <t>Místo:</t>
  </si>
  <si>
    <t xml:space="preserve"> </t>
  </si>
  <si>
    <t>Datum:</t>
  </si>
  <si>
    <t>17. 10. 2019</t>
  </si>
  <si>
    <t>Zadavatel:</t>
  </si>
  <si>
    <t>IČ:</t>
  </si>
  <si>
    <t>SÚSPK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</si>
  <si>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</si>
  <si>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</si>
  <si>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</si>
  <si>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</si>
  <si>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</si>
  <si>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</si>
  <si>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</si>
  <si>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Ing. Tomáš Macán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</si>
  <si>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</si>
  <si>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</si>
  <si>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</si>
  <si>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</si>
  <si>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</si>
  <si>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</si>
  <si>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</si>
  <si>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</si>
  <si>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</si>
  <si>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</si>
  <si>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</si>
  <si>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</si>
  <si>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</si>
  <si>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</si>
  <si>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</si>
  <si>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</si>
  <si>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</si>
  <si>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</si>
  <si>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</si>
  <si>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</si>
  <si>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</si>
  <si>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</si>
  <si>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</si>
  <si>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</si>
  <si>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</si>
  <si>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</si>
  <si>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</si>
  <si>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</si>
  <si>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</si>
  <si>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</si>
  <si>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</si>
  <si>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</si>
  <si>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</si>
  <si>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</si>
  <si>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</si>
  <si>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</si>
  <si>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</si>
  <si>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</si>
  <si>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</si>
  <si>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</si>
  <si>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</si>
  <si>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</si>
  <si>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</si>
  <si>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</si>
  <si>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</si>
  <si>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</si>
  <si>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</si>
  <si>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</si>
  <si>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</si>
  <si>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</si>
  <si>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{76084d19-ab38-4658-a93d-8d5fa1318bd1}</t>
  </si>
  <si>
    <t>2</t>
  </si>
  <si>
    <t>102</t>
  </si>
  <si>
    <t>{84271fae-e09b-4363-ac37-3fd9d3e60e42}</t>
  </si>
  <si>
    <t>VRN</t>
  </si>
  <si>
    <t>VEDLEJŠÍ ROZPOČTOVÉ NÁKLADY</t>
  </si>
  <si>
    <t>{a46d4b89-ac1f-480b-8cb1-d046fd8ee34e}</t>
  </si>
  <si>
    <t>recyklace</t>
  </si>
  <si>
    <t>plocha recyklace</t>
  </si>
  <si>
    <t>m2</t>
  </si>
  <si>
    <t>14300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</si>
  <si>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</si>
  <si>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</si>
  <si>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</si>
  <si>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</si>
  <si>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</si>
  <si>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</si>
  <si>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</si>
  <si>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</si>
  <si>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</si>
  <si>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</si>
  <si>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</si>
  <si>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</si>
  <si>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</si>
  <si>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</si>
  <si>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</si>
  <si>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</si>
  <si>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</si>
  <si>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</si>
  <si>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</si>
  <si>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</si>
  <si>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</si>
  <si>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</si>
  <si>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</si>
  <si>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</si>
  <si>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</si>
  <si>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</si>
  <si>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</si>
  <si>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</si>
  <si>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</si>
  <si>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</si>
  <si>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</si>
  <si>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</si>
  <si>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113154234</t>
  </si>
  <si>
    <t xml:space="preserve">Frézování živičného podkladu nebo krytu  s naložením na dopravní prostředek plochy přes 500 do 1 000 m2 bez překážek v trase pruhu šířky přes 1 m do 2 m, tloušťky vrstvy 100 mm</t>
  </si>
  <si>
    <t>CS ÚRS 2019 01</t>
  </si>
  <si>
    <t>4</t>
  </si>
  <si>
    <t>-1092256278</t>
  </si>
  <si>
    <t>132301201</t>
  </si>
  <si>
    <t xml:space="preserve">Hloubení zapažených i nezapažených rýh šířky přes 600 do 2 000 mm  s urovnáním dna do předepsaného profilu a spádu v hornině tř. 4 do 100 m3</t>
  </si>
  <si>
    <t>m3</t>
  </si>
  <si>
    <t>736352280</t>
  </si>
  <si>
    <t>VV</t>
  </si>
  <si>
    <t>(9,2+9,1+2,5)*1,5*1,5</t>
  </si>
  <si>
    <t>3</t>
  </si>
  <si>
    <t>162701105vl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</si>
  <si>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</si>
  <si>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1342824648</t>
  </si>
  <si>
    <t>Vodorovné konstrukce</t>
  </si>
  <si>
    <t>452312161</t>
  </si>
  <si>
    <t>Podkladní a zajišťovací konstrukce z betonu prostého v otevřeném výkopu sedlové lože pod potrubí z betonu tř. C 25/30</t>
  </si>
  <si>
    <t>CS ÚRS 2024 02</t>
  </si>
  <si>
    <t>1391129183</t>
  </si>
  <si>
    <t>(9,2+2,5+9,1)*0,5</t>
  </si>
  <si>
    <t>5</t>
  </si>
  <si>
    <t>Komunikace pozemní</t>
  </si>
  <si>
    <t>564921411</t>
  </si>
  <si>
    <t>Podklad nebo podsyp z asfaltového recyklátu s rozprostřením a zhutněním plochy přes 100 m2, po zhutnění průměr. tl. 60 mm</t>
  </si>
  <si>
    <t>-1465434752</t>
  </si>
  <si>
    <t>P</t>
  </si>
  <si>
    <t>Poznámka k položce:_x000d_
předpoklad doplnění jemnozrnného materiálu fr. 0/22_x000d_
předpokládané množství tl. 60 mm - přesné množství bude určeno průkazní zkouškou</t>
  </si>
  <si>
    <t>12280+2020</t>
  </si>
  <si>
    <t>Součet</t>
  </si>
  <si>
    <t>14300*1,16 'Přepočtené koeficientem množství</t>
  </si>
  <si>
    <t>6</t>
  </si>
  <si>
    <t>567521141</t>
  </si>
  <si>
    <t>Recyklace podkladní vrstvy za studena na místě rozpojení a reprofilace podkladu s hutněním plochy přes 6 000 do 10 000 m2, tloušťky přes 150 do 200 mm</t>
  </si>
  <si>
    <t>1616431942</t>
  </si>
  <si>
    <t>7</t>
  </si>
  <si>
    <t>567522144</t>
  </si>
  <si>
    <t>Recyklace podkladní vrstvy za studena na místě promísení rozpojené směsi s kamenivem a pojivem (materiál ve specifikaci) s rozhrnutím, zhutněním a vlhčením plochy přes 6 000 do 10 000 m2, tloušťky po zhutnění přes 180 do 200 mm</t>
  </si>
  <si>
    <t>1392964779</t>
  </si>
  <si>
    <t>8</t>
  </si>
  <si>
    <t>M</t>
  </si>
  <si>
    <t>58522110</t>
  </si>
  <si>
    <t>cement portlandký struskový CEM II 42,5MPa</t>
  </si>
  <si>
    <t>t</t>
  </si>
  <si>
    <t>598965118</t>
  </si>
  <si>
    <t>Poznámka k položce:_x000d_
5% objemové hmotnosti</t>
  </si>
  <si>
    <t>recyklace*0,2*2,3*0,05</t>
  </si>
  <si>
    <t>plocha recyklace vynásobena tlošťkou vrstvy 0,2m, koeficientem objemové hmotnosti 2,3t/m3 a koeficientem 5%</t>
  </si>
  <si>
    <t>328,9*1,16 'Přepočtené koeficientem množství</t>
  </si>
  <si>
    <t>9</t>
  </si>
  <si>
    <t>11162540</t>
  </si>
  <si>
    <t>emulze asfaltová obalovací pro použití za studena</t>
  </si>
  <si>
    <t>1761331215</t>
  </si>
  <si>
    <t>Poznámka k položce:_x000d_
4% objemové hmotnosti</t>
  </si>
  <si>
    <t>recyklace*0,2*2,3*0,04</t>
  </si>
  <si>
    <t>plocha recyklace vynásobena tlošťkou vrstvy 0,2m, koeficientem objemové hmotnosti 2,3t/m3 a koeficientem 4%</t>
  </si>
  <si>
    <t>263,12*1,16 'Přepočtené koeficientem množství</t>
  </si>
  <si>
    <t>10</t>
  </si>
  <si>
    <t>569951133</t>
  </si>
  <si>
    <t xml:space="preserve">Zpevnění krajnic nebo komunikací pro pěší  s rozprostřením a zhutněním, po zhutnění asfaltovým recyklátem tl. 150 mm</t>
  </si>
  <si>
    <t>-911366281</t>
  </si>
  <si>
    <t>Poznámka k položce:_x000d_
dodání asfatlového recyklátu si zajistí zhotovitel</t>
  </si>
  <si>
    <t>11</t>
  </si>
  <si>
    <t>573231106</t>
  </si>
  <si>
    <t>Postřik spojovací PS bez posypu kamenivem ze silniční emulze, v množství 0,30 kg/m2</t>
  </si>
  <si>
    <t>271873073</t>
  </si>
  <si>
    <t>573231107</t>
  </si>
  <si>
    <t>Postřik spojovací PS bez posypu kamenivem ze silniční emulze, v množství 0,40 kg/m2</t>
  </si>
  <si>
    <t>486165660</t>
  </si>
  <si>
    <t>14580*1,05 'Přepočtené koeficientem množství</t>
  </si>
  <si>
    <t>13</t>
  </si>
  <si>
    <t>577144141</t>
  </si>
  <si>
    <t xml:space="preserve">Asfaltový beton vrstva obrusná ACO 11 (ABS)  s rozprostřením a se zhutněním z modifikovaného asfaltu v pruhu šířky přes 3 m tl. 50 mm</t>
  </si>
  <si>
    <t>-977857897</t>
  </si>
  <si>
    <t>extravilán</t>
  </si>
  <si>
    <t>12280</t>
  </si>
  <si>
    <t>intravilán</t>
  </si>
  <si>
    <t>2020</t>
  </si>
  <si>
    <t>sjezdy</t>
  </si>
  <si>
    <t>280</t>
  </si>
  <si>
    <t>14</t>
  </si>
  <si>
    <t>577145142</t>
  </si>
  <si>
    <t xml:space="preserve">Asfaltový beton vrstva ložní ACL 16 (ABH)  s rozprostřením a zhutněním z modifikovaného asfaltu v pruhu šířky přes 3 m, po zhutnění tl. 50 mm</t>
  </si>
  <si>
    <t>534848727</t>
  </si>
  <si>
    <t>15</t>
  </si>
  <si>
    <t>594511111</t>
  </si>
  <si>
    <t xml:space="preserve">Dlažba nebo přídlažba z lomového kamene lomařsky upraveného rigolového  v ploše vodorovné nebo ve sklonu tl. do 250 mm, bez vyplnění spár, s provedením lože tl. 150 mm z betonu</t>
  </si>
  <si>
    <t>-1879146305</t>
  </si>
  <si>
    <t>6*6</t>
  </si>
  <si>
    <t>Ostatní konstrukce a práce, bourání</t>
  </si>
  <si>
    <t>16</t>
  </si>
  <si>
    <t>912211111</t>
  </si>
  <si>
    <t xml:space="preserve">Montáž směrového sloupku  plastového s odrazkou prostým uložením bez betonového základu silničního</t>
  </si>
  <si>
    <t>kus</t>
  </si>
  <si>
    <t>-1855563091</t>
  </si>
  <si>
    <t>17</t>
  </si>
  <si>
    <t>40445158</t>
  </si>
  <si>
    <t>sloupek směrový silniční plastový 1,2m červený</t>
  </si>
  <si>
    <t>165534044</t>
  </si>
  <si>
    <t>18</t>
  </si>
  <si>
    <t>912221111</t>
  </si>
  <si>
    <t xml:space="preserve">Montáž směrového sloupku  ocelového pružného ručním beraněním silničního</t>
  </si>
  <si>
    <t>1469170251</t>
  </si>
  <si>
    <t>19</t>
  </si>
  <si>
    <t>40445165</t>
  </si>
  <si>
    <t>sloupek směrový silniční ocelový</t>
  </si>
  <si>
    <t>-1938610270</t>
  </si>
  <si>
    <t>20</t>
  </si>
  <si>
    <t>915211112</t>
  </si>
  <si>
    <t xml:space="preserve">Vodorovné dopravní značení stříkaným plastem  dělící čára šířky 125 mm souvislá bílá retroreflexní</t>
  </si>
  <si>
    <t>m</t>
  </si>
  <si>
    <t>1504885980</t>
  </si>
  <si>
    <t>915221122</t>
  </si>
  <si>
    <t xml:space="preserve">Vodorovné dopravní značení stříkaným plastem  vodící čára bílá šířky 250 mm přerušovaná retroreflexní</t>
  </si>
  <si>
    <t>1217400593</t>
  </si>
  <si>
    <t>22</t>
  </si>
  <si>
    <t>919441221</t>
  </si>
  <si>
    <t xml:space="preserve">Čelo propustku  včetně římsy ze zdiva z lomového kamene, pro propustek z trub DN 600 až 800 mm</t>
  </si>
  <si>
    <t>1906737350</t>
  </si>
  <si>
    <t>23</t>
  </si>
  <si>
    <t>919521140</t>
  </si>
  <si>
    <t xml:space="preserve">Zřízení silničního propustku z trub betonových nebo železobetonových  DN 600 mm</t>
  </si>
  <si>
    <t>2044538906</t>
  </si>
  <si>
    <t>9,2+2,5+9,1</t>
  </si>
  <si>
    <t>24</t>
  </si>
  <si>
    <t>PFG.71002411</t>
  </si>
  <si>
    <t>trouba hrdlová přímá železobetonová s integrovaným těsněním TZH-Q 600/2500 60 x 250 x 10 cm</t>
  </si>
  <si>
    <t>-447878765</t>
  </si>
  <si>
    <t>25</t>
  </si>
  <si>
    <t>919535555</t>
  </si>
  <si>
    <t xml:space="preserve">Obetonování trubního propustku  betonem prostým bez zvýšených nároků na prostředí tř. C 12/15</t>
  </si>
  <si>
    <t>1187842982</t>
  </si>
  <si>
    <t>(9,2+2,5+9,1)*0,6</t>
  </si>
  <si>
    <t>26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</si>
  <si>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</si>
  <si>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</si>
  <si>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-523867630</t>
  </si>
  <si>
    <t>27</t>
  </si>
  <si>
    <t>919735112</t>
  </si>
  <si>
    <t xml:space="preserve">Řezání stávajícího živičného krytu nebo podkladu  hloubky přes 50 do 100 mm</t>
  </si>
  <si>
    <t>-1655859461</t>
  </si>
  <si>
    <t>28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</si>
  <si>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</si>
  <si>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</si>
  <si>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652204681</t>
  </si>
  <si>
    <t>29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</si>
  <si>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</si>
  <si>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</si>
  <si>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-1649153514</t>
  </si>
  <si>
    <t>30</t>
  </si>
  <si>
    <t>966008112</t>
  </si>
  <si>
    <t xml:space="preserve">Bourání trubního propustku  s odklizením a uložením vybouraného materiálu na skládku na vzdálenost do 3 m nebo s naložením na dopravní prostředek z trub DN přes 300 do 500 mm</t>
  </si>
  <si>
    <t>-1969985544</t>
  </si>
  <si>
    <t>9,2+9,1+2</t>
  </si>
  <si>
    <t>997</t>
  </si>
  <si>
    <t>Přesun sutě</t>
  </si>
  <si>
    <t>31</t>
  </si>
  <si>
    <t>997211511</t>
  </si>
  <si>
    <t xml:space="preserve">Vodorovná doprava suti nebo vybouraných hmot  suti se složením a hrubým urovnáním, na vzdálenost do 1 km</t>
  </si>
  <si>
    <t>-777806541</t>
  </si>
  <si>
    <t>Poznámka k položce:_x000d_
doprava recyklátu před frézu</t>
  </si>
  <si>
    <t>32</t>
  </si>
  <si>
    <t>997211511vl</t>
  </si>
  <si>
    <t>Vodorovná doprava suti nebo vybouraných hmot suti se složením a hrubým urovnáním, na skládku včetně likvidace v souladu se zákonem o odpadech 185/2001 Sb.</t>
  </si>
  <si>
    <t>-1279434132</t>
  </si>
  <si>
    <t>Poznámka k položce:_x000d_
čištění příkopů, nánosy z krajnic, trubní propustky</t>
  </si>
  <si>
    <t>2100,818-517,12</t>
  </si>
  <si>
    <t>11200</t>
  </si>
  <si>
    <t>102 - KOMUNIKACE</t>
  </si>
  <si>
    <t xml:space="preserve">    8 - Trubní vedení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</si>
  <si>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</si>
  <si>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</si>
  <si>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-654661156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</si>
  <si>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</si>
  <si>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</si>
  <si>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-304255780</t>
  </si>
  <si>
    <t>-35752568</t>
  </si>
  <si>
    <t>113201112</t>
  </si>
  <si>
    <t xml:space="preserve">Vytrhání žlabovek  s vybouráním lože, s přemístěním hmot na skládku na vzdálenost do 3 m nebo s naložením na dopravní prostředek silničních ležatých</t>
  </si>
  <si>
    <t>-2079541786</t>
  </si>
  <si>
    <t>135585157</t>
  </si>
  <si>
    <t>(7,6+9,55)*1,5*1,5</t>
  </si>
  <si>
    <t>-1311832992</t>
  </si>
  <si>
    <t>-1600478541</t>
  </si>
  <si>
    <t>(7,6+9,55)*0,5</t>
  </si>
  <si>
    <t>564861111</t>
  </si>
  <si>
    <t xml:space="preserve">Podklad ze štěrkodrti ŠD  s rozprostřením a zhutněním, po zhutnění tl. 200 mm</t>
  </si>
  <si>
    <t>-258587840</t>
  </si>
  <si>
    <t>844558851</t>
  </si>
  <si>
    <t>8375+2825</t>
  </si>
  <si>
    <t>11200*1,16 'Přepočtené koeficientem množství</t>
  </si>
  <si>
    <t>1149312403</t>
  </si>
  <si>
    <t>1659130943</t>
  </si>
  <si>
    <t>-124597384</t>
  </si>
  <si>
    <t>257,6*1,16 'Přepočtené koeficientem množství</t>
  </si>
  <si>
    <t>-1572396804</t>
  </si>
  <si>
    <t>206,08*1,16 'Přepočtené koeficientem množství</t>
  </si>
  <si>
    <t>10028781</t>
  </si>
  <si>
    <t>1602565544</t>
  </si>
  <si>
    <t>-1529655120</t>
  </si>
  <si>
    <t>11392*1,05 'Přepočtené koeficientem množství</t>
  </si>
  <si>
    <t>294559729</t>
  </si>
  <si>
    <t>8375</t>
  </si>
  <si>
    <t>2825</t>
  </si>
  <si>
    <t>192</t>
  </si>
  <si>
    <t>544083559</t>
  </si>
  <si>
    <t>195</t>
  </si>
  <si>
    <t>11395*1,05 'Přepočtené koeficientem množství</t>
  </si>
  <si>
    <t>678800936</t>
  </si>
  <si>
    <t>4*6</t>
  </si>
  <si>
    <t>597661111</t>
  </si>
  <si>
    <t xml:space="preserve">Rigol dlážděný  do lože z betonu prostého tl. 150 mm, s vyplněním a zatřením spár cementovou maltou z dlažebních kostek drobných</t>
  </si>
  <si>
    <t>-188817041</t>
  </si>
  <si>
    <t>Trubní vedení</t>
  </si>
  <si>
    <t>899204112</t>
  </si>
  <si>
    <t>Osazení mříží litinových včetně rámů a košů na bahno pro třídu zatížení D400, E600</t>
  </si>
  <si>
    <t>634570765</t>
  </si>
  <si>
    <t>55242320</t>
  </si>
  <si>
    <t>mříž vtoková litinová prohnutá 500x500mm</t>
  </si>
  <si>
    <t>73088112</t>
  </si>
  <si>
    <t>899231111</t>
  </si>
  <si>
    <t xml:space="preserve">Výšková úprava uličního vstupu nebo vpusti do 200 mm  zvýšením mříže</t>
  </si>
  <si>
    <t>-1679688936</t>
  </si>
  <si>
    <t>899431111</t>
  </si>
  <si>
    <t xml:space="preserve">Výšková úprava uličního vstupu nebo vpusti do 200 mm  zvýšením krycího hrnce, šoupěte nebo hydrantu bez úpravy armatur</t>
  </si>
  <si>
    <t>505605035</t>
  </si>
  <si>
    <t>-1376933187</t>
  </si>
  <si>
    <t>-1950995293</t>
  </si>
  <si>
    <t>2087977466</t>
  </si>
  <si>
    <t>722080558</t>
  </si>
  <si>
    <t>431269160</t>
  </si>
  <si>
    <t>704403438</t>
  </si>
  <si>
    <t>326296211</t>
  </si>
  <si>
    <t>-84762237</t>
  </si>
  <si>
    <t>7,6+9,55</t>
  </si>
  <si>
    <t>33</t>
  </si>
  <si>
    <t>2068309660</t>
  </si>
  <si>
    <t>34</t>
  </si>
  <si>
    <t>-1672674289</t>
  </si>
  <si>
    <t>(7,6+9,55)*0,6</t>
  </si>
  <si>
    <t>35</t>
  </si>
  <si>
    <t>1430372978</t>
  </si>
  <si>
    <t>36</t>
  </si>
  <si>
    <t>406388506</t>
  </si>
  <si>
    <t>37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</si>
  <si>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</si>
  <si>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</si>
  <si>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209088799</t>
  </si>
  <si>
    <t>38</t>
  </si>
  <si>
    <t>BBC.0007848.URS</t>
  </si>
  <si>
    <t>žlabovka betonová TBM 33x60x10 cm</t>
  </si>
  <si>
    <t>-1521304293</t>
  </si>
  <si>
    <t>75*3 'Přepočtené koeficientem množství</t>
  </si>
  <si>
    <t>39</t>
  </si>
  <si>
    <t>513074743</t>
  </si>
  <si>
    <t>40</t>
  </si>
  <si>
    <t>813252815</t>
  </si>
  <si>
    <t>41</t>
  </si>
  <si>
    <t>1024998883</t>
  </si>
  <si>
    <t>42</t>
  </si>
  <si>
    <t>-2059779511</t>
  </si>
  <si>
    <t>43</t>
  </si>
  <si>
    <t>1688932039</t>
  </si>
  <si>
    <t>Poznámka k položce:_x000d_
čištění příkopů, nánosy z krajnic, trubní propustky, žlabovky, podklad z kameniva</t>
  </si>
  <si>
    <t>1854,435-802,95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</si>
  <si>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</si>
  <si>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</si>
  <si>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</si>
  <si>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</si>
  <si>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</si>
  <si>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</si>
  <si>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</si>
  <si>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</si>
  <si>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</si>
  <si>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Průzkumné, geodetické a projektové práce geodetické práce při provádění stavby</t>
  </si>
  <si>
    <t>Ks</t>
  </si>
  <si>
    <t>1024</t>
  </si>
  <si>
    <t>507700068</t>
  </si>
  <si>
    <t>012303000</t>
  </si>
  <si>
    <t>Průzkumné, geodetické a projektové práce geodetické práce po výstavbě</t>
  </si>
  <si>
    <t>-764803945</t>
  </si>
  <si>
    <t>013254000</t>
  </si>
  <si>
    <t>Projektové práce, projektové práce dokumentace stavby (výkresová a textová) skutečného provedení stavby</t>
  </si>
  <si>
    <t>-1380582207</t>
  </si>
  <si>
    <t>VRN3</t>
  </si>
  <si>
    <t>Zařízení staveniště</t>
  </si>
  <si>
    <t>030001000</t>
  </si>
  <si>
    <t>Zřízení, provoz, demontáž, příprava plochy pro zařízení staveniště, pronájem stavební buňky, oplocení a chemického WC po dobu stavby, uvedení zařízení staveniště do původního stavu</t>
  </si>
  <si>
    <t>-1617311268</t>
  </si>
  <si>
    <t>034403000</t>
  </si>
  <si>
    <t>Montáž, demontáž a pronájem dočasných dopravních značek po dobu stavby viz dopravní opatření</t>
  </si>
  <si>
    <t>1097230906</t>
  </si>
  <si>
    <t>VRN4</t>
  </si>
  <si>
    <t>Inženýrská činnost</t>
  </si>
  <si>
    <t>043103000</t>
  </si>
  <si>
    <t xml:space="preserve">Zajištění a provedení rozborů, atestů, posudků a revizních zpráv nutných pro řádné provedení a dokončení díla </t>
  </si>
  <si>
    <t>-943337459</t>
  </si>
  <si>
    <t>SEZNAM FIGUR</t>
  </si>
  <si>
    <t>Výměra</t>
  </si>
  <si>
    <t>Použití figury:</t>
  </si>
  <si>
    <t>Recyklace podkladu za studena na místě - rozpojení a reprofilace tl přes 150 do 200 mm pl přes 6000 do 10000 m2</t>
  </si>
  <si>
    <t>Recyklace podkladu za studena na místě - promísení s pojivem, kamenivem tl přes 180 do 200 mm pl přes 6000 do 10000 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</si>
</sst>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3119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II/117 PŘEDSLAV - MĚČÍN,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17. 10. 2019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Tomáš Macán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KOMUNIKACE'!P122</f>
        <v>0</v>
      </c>
      <c r="AV95" s="128">
        <f>'101 - KOMUNIKACE'!J33</f>
        <v>0</v>
      </c>
      <c r="AW95" s="128">
        <f>'101 - KOMUNIKACE'!J34</f>
        <v>0</v>
      </c>
      <c r="AX95" s="128">
        <f>'101 - KOMUNIKACE'!J35</f>
        <v>0</v>
      </c>
      <c r="AY95" s="128">
        <f>'101 - KOMUNIKACE'!J36</f>
        <v>0</v>
      </c>
      <c r="AZ95" s="128">
        <f>'101 - KOMUNIKACE'!F33</f>
        <v>0</v>
      </c>
      <c r="BA95" s="128">
        <f>'101 - KOMUNIKACE'!F34</f>
        <v>0</v>
      </c>
      <c r="BB95" s="128">
        <f>'101 - KOMUNIKACE'!F35</f>
        <v>0</v>
      </c>
      <c r="BC95" s="128">
        <f>'101 - KOMUNIKACE'!F36</f>
        <v>0</v>
      </c>
      <c r="BD95" s="130">
        <f>'101 -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'102 - KOMUNIKACE'!J30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'102 - KOMUNIKACE'!P123</f>
        <v>0</v>
      </c>
      <c r="AV96" s="128">
        <f>'102 - KOMUNIKACE'!J33</f>
        <v>0</v>
      </c>
      <c r="AW96" s="128">
        <f>'102 - KOMUNIKACE'!J34</f>
        <v>0</v>
      </c>
      <c r="AX96" s="128">
        <f>'102 - KOMUNIKACE'!J35</f>
        <v>0</v>
      </c>
      <c r="AY96" s="128">
        <f>'102 - KOMUNIKACE'!J36</f>
        <v>0</v>
      </c>
      <c r="AZ96" s="128">
        <f>'102 - KOMUNIKACE'!F33</f>
        <v>0</v>
      </c>
      <c r="BA96" s="128">
        <f>'102 - KOMUNIKACE'!F34</f>
        <v>0</v>
      </c>
      <c r="BB96" s="128">
        <f>'102 - KOMUNIKACE'!F35</f>
        <v>0</v>
      </c>
      <c r="BC96" s="128">
        <f>'102 - KOMUNIKACE'!F36</f>
        <v>0</v>
      </c>
      <c r="BD96" s="130">
        <f>'102 - KOMUNIKACE'!F37</f>
        <v>0</v>
      </c>
      <c r="BE96" s="7"/>
      <c r="BT96" s="131" t="s">
        <v>84</v>
      </c>
      <c r="BV96" s="131" t="s">
        <v>78</v>
      </c>
      <c r="BW96" s="131" t="s">
        <v>88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'VRN - VEDLEJŠÍ ROZPOČTOVÉ...'!P120</f>
        <v>0</v>
      </c>
      <c r="AV97" s="133">
        <f>'VRN - VEDLEJŠÍ ROZPOČTOVÉ...'!J33</f>
        <v>0</v>
      </c>
      <c r="AW97" s="133">
        <f>'VRN - VEDLEJŠÍ ROZPOČTOVÉ...'!J34</f>
        <v>0</v>
      </c>
      <c r="AX97" s="133">
        <f>'VRN - VEDLEJŠÍ ROZPOČTOVÉ...'!J35</f>
        <v>0</v>
      </c>
      <c r="AY97" s="133">
        <f>'VRN - VEDLEJŠÍ ROZPOČTOVÉ...'!J36</f>
        <v>0</v>
      </c>
      <c r="AZ97" s="133">
        <f>'VRN - VEDLEJŠÍ ROZPOČTOVÉ...'!F33</f>
        <v>0</v>
      </c>
      <c r="BA97" s="133">
        <f>'VRN - VEDLEJŠÍ ROZPOČTOVÉ...'!F34</f>
        <v>0</v>
      </c>
      <c r="BB97" s="133">
        <f>'VRN - VEDLEJŠÍ ROZPOČTOVÉ...'!F35</f>
        <v>0</v>
      </c>
      <c r="BC97" s="133">
        <f>'VRN - VEDLEJŠÍ ROZPOČTOVÉ...'!F36</f>
        <v>0</v>
      </c>
      <c r="BD97" s="135">
        <f>'VRN - VEDLEJŠÍ ROZPOČTOVÉ...'!F37</f>
        <v>0</v>
      </c>
      <c r="BE97" s="7"/>
      <c r="BT97" s="131" t="s">
        <v>84</v>
      </c>
      <c r="BV97" s="131" t="s">
        <v>78</v>
      </c>
      <c r="BW97" s="131" t="s">
        <v>91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zxe+hrE/1R8iCG3ccHTOzcMKMM2Yz5U2Ra/DqfP14O2vMjIQytiBaSI0wBt5sF3HF3DqaEfYeVcRqYJKDJOzrg==" hashValue="yeg5Gf9qzAo+Vzub2/95P9sOtfxktZYcxo2j3fuzXg7HzXN8aVG3lafPePXYJK3EvP4/gZkhDADutfuHOwgp8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01 - KOMUNIKACE'!C2" display="/"/>
    <hyperlink ref="A96" location="'102 - KOMUNIKACE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92</v>
      </c>
      <c r="BA2" s="136" t="s">
        <v>93</v>
      </c>
      <c r="BB2" s="136" t="s">
        <v>94</v>
      </c>
      <c r="BC2" s="136" t="s">
        <v>95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II/117 PŘEDSLAV - MĚČÍN,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17. 10. 2019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ROUND((SUM(BE122:BE206)),  2)</f>
        <v>0</v>
      </c>
      <c r="G33" s="38"/>
      <c r="H33" s="38"/>
      <c r="I33" s="156">
        <v>0.20999999999999999</v>
      </c>
      <c r="J33" s="155">
        <f>ROUND(((SUM(BE122:BE206))*I33),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ROUND((SUM(BF122:BF206)),  2)</f>
        <v>0</v>
      </c>
      <c r="G34" s="38"/>
      <c r="H34" s="38"/>
      <c r="I34" s="156">
        <v>0.12</v>
      </c>
      <c r="J34" s="155">
        <f>ROUND(((SUM(BF122:BF206))*I34),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ROUND((SUM(BG122:BG206)),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ROUND((SUM(BH122:BH206)),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ROUND((SUM(BI122:BI206)),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II/117 PŘEDSLAV - MĚČÍN,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17. 10. 2019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102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</v>
      </c>
      <c r="E101" s="189"/>
      <c r="F101" s="189"/>
      <c r="G101" s="189"/>
      <c r="H101" s="189"/>
      <c r="I101" s="189"/>
      <c r="J101" s="190">
        <f>J182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109</v>
      </c>
      <c r="E102" s="189"/>
      <c r="F102" s="189"/>
      <c r="G102" s="189"/>
      <c r="H102" s="189"/>
      <c r="I102" s="189"/>
      <c r="J102" s="190">
        <f>J201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II/117 PŘEDSLAV - MĚČÍN, OPRAVA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101 - KOMUNIKACE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17. 10. 2019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SÚSPK</v>
      </c>
      <c r="G118" s="40"/>
      <c r="H118" s="40"/>
      <c r="I118" s="32" t="s">
        <v>30</v>
      </c>
      <c r="J118" s="36" t="str">
        <f>E21</f>
        <v>MACÁN PROJEKCE DS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 Tomáš Macán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111</v>
      </c>
      <c r="D121" s="195" t="s">
        <v>61</v>
      </c>
      <c r="E121" s="195" t="s">
        <v>57</v>
      </c>
      <c r="F121" s="195" t="s">
        <v>58</v>
      </c>
      <c r="G121" s="195" t="s">
        <v>112</v>
      </c>
      <c r="H121" s="195" t="s">
        <v>113</v>
      </c>
      <c r="I121" s="195" t="s">
        <v>114</v>
      </c>
      <c r="J121" s="195" t="s">
        <v>101</v>
      </c>
      <c r="K121" s="196" t="s">
        <v>115</v>
      </c>
      <c r="L121" s="197"/>
      <c r="M121" s="100" t="s">
        <v>1</v>
      </c>
      <c r="N121" s="101" t="s">
        <v>40</v>
      </c>
      <c r="O121" s="101" t="s">
        <v>116</v>
      </c>
      <c r="P121" s="101" t="s">
        <v>117</v>
      </c>
      <c r="Q121" s="101" t="s">
        <v>118</v>
      </c>
      <c r="R121" s="101" t="s">
        <v>119</v>
      </c>
      <c r="S121" s="101" t="s">
        <v>120</v>
      </c>
      <c r="T121" s="102" t="s">
        <v>121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122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1691.9360156</v>
      </c>
      <c r="S122" s="104"/>
      <c r="T122" s="201">
        <f>T123</f>
        <v>2100.8180000000002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103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123</v>
      </c>
      <c r="F123" s="206" t="s">
        <v>124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P124+P129+P132+P182+P201</f>
        <v>0</v>
      </c>
      <c r="Q123" s="211"/>
      <c r="R123" s="212">
        <f>R124+R129+R132+R182+R201</f>
        <v>1691.9360156</v>
      </c>
      <c r="S123" s="211"/>
      <c r="T123" s="213">
        <f>T124+T129+T132+T182+T201</f>
        <v>2100.8180000000002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125</v>
      </c>
      <c r="BK123" s="216">
        <f>BK124+BK129+BK132+BK182+BK201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84</v>
      </c>
      <c r="F124" s="217" t="s">
        <v>126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SUM(P125:P128)</f>
        <v>0</v>
      </c>
      <c r="Q124" s="211"/>
      <c r="R124" s="212">
        <f>SUM(R125:R128)</f>
        <v>0.2626</v>
      </c>
      <c r="S124" s="211"/>
      <c r="T124" s="213">
        <f>SUM(T125:T128)</f>
        <v>517.12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125</v>
      </c>
      <c r="BK124" s="216">
        <f>SUM(BK125:BK128)</f>
        <v>0</v>
      </c>
    </row>
    <row r="125" s="2" customFormat="1" ht="55.5" customHeight="1">
      <c r="A125" s="38"/>
      <c r="B125" s="39"/>
      <c r="C125" s="219" t="s">
        <v>84</v>
      </c>
      <c r="D125" s="219" t="s">
        <v>127</v>
      </c>
      <c r="E125" s="220" t="s">
        <v>128</v>
      </c>
      <c r="F125" s="221" t="s">
        <v>129</v>
      </c>
      <c r="G125" s="222" t="s">
        <v>94</v>
      </c>
      <c r="H125" s="223">
        <v>2020</v>
      </c>
      <c r="I125" s="224"/>
      <c r="J125" s="225">
        <f>ROUND(I125*H125,2)</f>
        <v>0</v>
      </c>
      <c r="K125" s="221" t="s">
        <v>130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0.00012999999999999999</v>
      </c>
      <c r="R125" s="228">
        <f>Q125*H125</f>
        <v>0.2626</v>
      </c>
      <c r="S125" s="228">
        <v>0.25600000000000001</v>
      </c>
      <c r="T125" s="229">
        <f>S125*H125</f>
        <v>517.12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131</v>
      </c>
      <c r="AT125" s="230" t="s">
        <v>127</v>
      </c>
      <c r="AU125" s="230" t="s">
        <v>86</v>
      </c>
      <c r="AY125" s="17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131</v>
      </c>
      <c r="BM125" s="230" t="s">
        <v>132</v>
      </c>
    </row>
    <row r="126" s="2" customFormat="1" ht="44.25" customHeight="1">
      <c r="A126" s="38"/>
      <c r="B126" s="39"/>
      <c r="C126" s="219" t="s">
        <v>86</v>
      </c>
      <c r="D126" s="219" t="s">
        <v>127</v>
      </c>
      <c r="E126" s="220" t="s">
        <v>133</v>
      </c>
      <c r="F126" s="221" t="s">
        <v>134</v>
      </c>
      <c r="G126" s="222" t="s">
        <v>135</v>
      </c>
      <c r="H126" s="223">
        <v>46.799999999999997</v>
      </c>
      <c r="I126" s="224"/>
      <c r="J126" s="225">
        <f>ROUND(I126*H126,2)</f>
        <v>0</v>
      </c>
      <c r="K126" s="221" t="s">
        <v>130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131</v>
      </c>
      <c r="AT126" s="230" t="s">
        <v>127</v>
      </c>
      <c r="AU126" s="230" t="s">
        <v>86</v>
      </c>
      <c r="AY126" s="17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131</v>
      </c>
      <c r="BM126" s="230" t="s">
        <v>136</v>
      </c>
    </row>
    <row r="127" s="13" customFormat="1">
      <c r="A127" s="13"/>
      <c r="B127" s="232"/>
      <c r="C127" s="233"/>
      <c r="D127" s="234" t="s">
        <v>137</v>
      </c>
      <c r="E127" s="235" t="s">
        <v>1</v>
      </c>
      <c r="F127" s="236" t="s">
        <v>138</v>
      </c>
      <c r="G127" s="233"/>
      <c r="H127" s="237">
        <v>46.799999999999997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137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125</v>
      </c>
    </row>
    <row r="128" s="2" customFormat="1" ht="66.75" customHeight="1">
      <c r="A128" s="38"/>
      <c r="B128" s="39"/>
      <c r="C128" s="219" t="s">
        <v>139</v>
      </c>
      <c r="D128" s="219" t="s">
        <v>127</v>
      </c>
      <c r="E128" s="220" t="s">
        <v>140</v>
      </c>
      <c r="F128" s="221" t="s">
        <v>141</v>
      </c>
      <c r="G128" s="222" t="s">
        <v>135</v>
      </c>
      <c r="H128" s="223">
        <v>46.799999999999997</v>
      </c>
      <c r="I128" s="224"/>
      <c r="J128" s="225">
        <f>ROUND(I128*H128,2)</f>
        <v>0</v>
      </c>
      <c r="K128" s="221" t="s">
        <v>1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131</v>
      </c>
      <c r="AT128" s="230" t="s">
        <v>127</v>
      </c>
      <c r="AU128" s="230" t="s">
        <v>86</v>
      </c>
      <c r="AY128" s="17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131</v>
      </c>
      <c r="BM128" s="230" t="s">
        <v>142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131</v>
      </c>
      <c r="F129" s="217" t="s">
        <v>143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125</v>
      </c>
      <c r="BK129" s="216">
        <f>SUM(BK130:BK131)</f>
        <v>0</v>
      </c>
    </row>
    <row r="130" s="2" customFormat="1" ht="37.8" customHeight="1">
      <c r="A130" s="38"/>
      <c r="B130" s="39"/>
      <c r="C130" s="219" t="s">
        <v>131</v>
      </c>
      <c r="D130" s="219" t="s">
        <v>127</v>
      </c>
      <c r="E130" s="220" t="s">
        <v>144</v>
      </c>
      <c r="F130" s="221" t="s">
        <v>145</v>
      </c>
      <c r="G130" s="222" t="s">
        <v>135</v>
      </c>
      <c r="H130" s="223">
        <v>10.4</v>
      </c>
      <c r="I130" s="224"/>
      <c r="J130" s="225">
        <f>ROUND(I130*H130,2)</f>
        <v>0</v>
      </c>
      <c r="K130" s="221" t="s">
        <v>146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131</v>
      </c>
      <c r="AT130" s="230" t="s">
        <v>127</v>
      </c>
      <c r="AU130" s="230" t="s">
        <v>86</v>
      </c>
      <c r="AY130" s="17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131</v>
      </c>
      <c r="BM130" s="230" t="s">
        <v>147</v>
      </c>
    </row>
    <row r="131" s="13" customFormat="1">
      <c r="A131" s="13"/>
      <c r="B131" s="232"/>
      <c r="C131" s="233"/>
      <c r="D131" s="234" t="s">
        <v>137</v>
      </c>
      <c r="E131" s="235" t="s">
        <v>1</v>
      </c>
      <c r="F131" s="236" t="s">
        <v>148</v>
      </c>
      <c r="G131" s="233"/>
      <c r="H131" s="237">
        <v>10.4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137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125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149</v>
      </c>
      <c r="F132" s="217" t="s">
        <v>150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SUM(P133:P181)</f>
        <v>0</v>
      </c>
      <c r="Q132" s="211"/>
      <c r="R132" s="212">
        <f>SUM(R133:R181)</f>
        <v>1526.6244400000001</v>
      </c>
      <c r="S132" s="211"/>
      <c r="T132" s="213">
        <f>SUM(T133:T181)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125</v>
      </c>
      <c r="BK132" s="216">
        <f>SUM(BK133:BK181)</f>
        <v>0</v>
      </c>
    </row>
    <row r="133" s="2" customFormat="1" ht="37.8" customHeight="1">
      <c r="A133" s="38"/>
      <c r="B133" s="39"/>
      <c r="C133" s="219" t="s">
        <v>149</v>
      </c>
      <c r="D133" s="219" t="s">
        <v>127</v>
      </c>
      <c r="E133" s="220" t="s">
        <v>151</v>
      </c>
      <c r="F133" s="221" t="s">
        <v>152</v>
      </c>
      <c r="G133" s="222" t="s">
        <v>94</v>
      </c>
      <c r="H133" s="223">
        <v>16588</v>
      </c>
      <c r="I133" s="224"/>
      <c r="J133" s="225">
        <f>ROUND(I133*H133,2)</f>
        <v>0</v>
      </c>
      <c r="K133" s="221" t="s">
        <v>146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131</v>
      </c>
      <c r="AT133" s="230" t="s">
        <v>127</v>
      </c>
      <c r="AU133" s="230" t="s">
        <v>86</v>
      </c>
      <c r="AY133" s="17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131</v>
      </c>
      <c r="BM133" s="230" t="s">
        <v>153</v>
      </c>
    </row>
    <row r="134" s="2" customFormat="1">
      <c r="A134" s="38"/>
      <c r="B134" s="39"/>
      <c r="C134" s="40"/>
      <c r="D134" s="234" t="s">
        <v>154</v>
      </c>
      <c r="E134" s="40"/>
      <c r="F134" s="244" t="s">
        <v>155</v>
      </c>
      <c r="G134" s="40"/>
      <c r="H134" s="40"/>
      <c r="I134" s="245"/>
      <c r="J134" s="40"/>
      <c r="K134" s="40"/>
      <c r="L134" s="44"/>
      <c r="M134" s="246"/>
      <c r="N134" s="24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86</v>
      </c>
    </row>
    <row r="135" s="13" customFormat="1">
      <c r="A135" s="13"/>
      <c r="B135" s="232"/>
      <c r="C135" s="233"/>
      <c r="D135" s="234" t="s">
        <v>137</v>
      </c>
      <c r="E135" s="235" t="s">
        <v>1</v>
      </c>
      <c r="F135" s="236" t="s">
        <v>156</v>
      </c>
      <c r="G135" s="233"/>
      <c r="H135" s="237">
        <v>14300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137</v>
      </c>
      <c r="AU135" s="243" t="s">
        <v>86</v>
      </c>
      <c r="AV135" s="13" t="s">
        <v>86</v>
      </c>
      <c r="AW135" s="13" t="s">
        <v>32</v>
      </c>
      <c r="AX135" s="13" t="s">
        <v>76</v>
      </c>
      <c r="AY135" s="243" t="s">
        <v>125</v>
      </c>
    </row>
    <row r="136" s="14" customFormat="1">
      <c r="A136" s="14"/>
      <c r="B136" s="248"/>
      <c r="C136" s="249"/>
      <c r="D136" s="234" t="s">
        <v>137</v>
      </c>
      <c r="E136" s="250" t="s">
        <v>1</v>
      </c>
      <c r="F136" s="251" t="s">
        <v>157</v>
      </c>
      <c r="G136" s="249"/>
      <c r="H136" s="252">
        <v>14300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137</v>
      </c>
      <c r="AU136" s="258" t="s">
        <v>86</v>
      </c>
      <c r="AV136" s="14" t="s">
        <v>131</v>
      </c>
      <c r="AW136" s="14" t="s">
        <v>32</v>
      </c>
      <c r="AX136" s="14" t="s">
        <v>84</v>
      </c>
      <c r="AY136" s="258" t="s">
        <v>125</v>
      </c>
    </row>
    <row r="137" s="13" customFormat="1">
      <c r="A137" s="13"/>
      <c r="B137" s="232"/>
      <c r="C137" s="233"/>
      <c r="D137" s="234" t="s">
        <v>137</v>
      </c>
      <c r="E137" s="233"/>
      <c r="F137" s="236" t="s">
        <v>158</v>
      </c>
      <c r="G137" s="233"/>
      <c r="H137" s="237">
        <v>16588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137</v>
      </c>
      <c r="AU137" s="243" t="s">
        <v>86</v>
      </c>
      <c r="AV137" s="13" t="s">
        <v>86</v>
      </c>
      <c r="AW137" s="13" t="s">
        <v>4</v>
      </c>
      <c r="AX137" s="13" t="s">
        <v>84</v>
      </c>
      <c r="AY137" s="243" t="s">
        <v>125</v>
      </c>
    </row>
    <row r="138" s="2" customFormat="1" ht="49.05" customHeight="1">
      <c r="A138" s="38"/>
      <c r="B138" s="39"/>
      <c r="C138" s="219" t="s">
        <v>159</v>
      </c>
      <c r="D138" s="219" t="s">
        <v>127</v>
      </c>
      <c r="E138" s="220" t="s">
        <v>160</v>
      </c>
      <c r="F138" s="221" t="s">
        <v>161</v>
      </c>
      <c r="G138" s="222" t="s">
        <v>94</v>
      </c>
      <c r="H138" s="223">
        <v>16588</v>
      </c>
      <c r="I138" s="224"/>
      <c r="J138" s="225">
        <f>ROUND(I138*H138,2)</f>
        <v>0</v>
      </c>
      <c r="K138" s="221" t="s">
        <v>146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131</v>
      </c>
      <c r="AT138" s="230" t="s">
        <v>127</v>
      </c>
      <c r="AU138" s="230" t="s">
        <v>86</v>
      </c>
      <c r="AY138" s="17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131</v>
      </c>
      <c r="BM138" s="230" t="s">
        <v>162</v>
      </c>
    </row>
    <row r="139" s="13" customFormat="1">
      <c r="A139" s="13"/>
      <c r="B139" s="232"/>
      <c r="C139" s="233"/>
      <c r="D139" s="234" t="s">
        <v>137</v>
      </c>
      <c r="E139" s="235" t="s">
        <v>1</v>
      </c>
      <c r="F139" s="236" t="s">
        <v>156</v>
      </c>
      <c r="G139" s="233"/>
      <c r="H139" s="237">
        <v>14300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137</v>
      </c>
      <c r="AU139" s="243" t="s">
        <v>86</v>
      </c>
      <c r="AV139" s="13" t="s">
        <v>86</v>
      </c>
      <c r="AW139" s="13" t="s">
        <v>32</v>
      </c>
      <c r="AX139" s="13" t="s">
        <v>76</v>
      </c>
      <c r="AY139" s="243" t="s">
        <v>125</v>
      </c>
    </row>
    <row r="140" s="14" customFormat="1">
      <c r="A140" s="14"/>
      <c r="B140" s="248"/>
      <c r="C140" s="249"/>
      <c r="D140" s="234" t="s">
        <v>137</v>
      </c>
      <c r="E140" s="250" t="s">
        <v>92</v>
      </c>
      <c r="F140" s="251" t="s">
        <v>157</v>
      </c>
      <c r="G140" s="249"/>
      <c r="H140" s="252">
        <v>14300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137</v>
      </c>
      <c r="AU140" s="258" t="s">
        <v>86</v>
      </c>
      <c r="AV140" s="14" t="s">
        <v>131</v>
      </c>
      <c r="AW140" s="14" t="s">
        <v>32</v>
      </c>
      <c r="AX140" s="14" t="s">
        <v>84</v>
      </c>
      <c r="AY140" s="258" t="s">
        <v>125</v>
      </c>
    </row>
    <row r="141" s="13" customFormat="1">
      <c r="A141" s="13"/>
      <c r="B141" s="232"/>
      <c r="C141" s="233"/>
      <c r="D141" s="234" t="s">
        <v>137</v>
      </c>
      <c r="E141" s="233"/>
      <c r="F141" s="236" t="s">
        <v>158</v>
      </c>
      <c r="G141" s="233"/>
      <c r="H141" s="237">
        <v>16588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137</v>
      </c>
      <c r="AU141" s="243" t="s">
        <v>86</v>
      </c>
      <c r="AV141" s="13" t="s">
        <v>86</v>
      </c>
      <c r="AW141" s="13" t="s">
        <v>4</v>
      </c>
      <c r="AX141" s="13" t="s">
        <v>84</v>
      </c>
      <c r="AY141" s="243" t="s">
        <v>125</v>
      </c>
    </row>
    <row r="142" s="2" customFormat="1" ht="66.75" customHeight="1">
      <c r="A142" s="38"/>
      <c r="B142" s="39"/>
      <c r="C142" s="219" t="s">
        <v>163</v>
      </c>
      <c r="D142" s="219" t="s">
        <v>127</v>
      </c>
      <c r="E142" s="220" t="s">
        <v>164</v>
      </c>
      <c r="F142" s="221" t="s">
        <v>165</v>
      </c>
      <c r="G142" s="222" t="s">
        <v>94</v>
      </c>
      <c r="H142" s="223">
        <v>16588</v>
      </c>
      <c r="I142" s="224"/>
      <c r="J142" s="225">
        <f>ROUND(I142*H142,2)</f>
        <v>0</v>
      </c>
      <c r="K142" s="221" t="s">
        <v>146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131</v>
      </c>
      <c r="AT142" s="230" t="s">
        <v>127</v>
      </c>
      <c r="AU142" s="230" t="s">
        <v>86</v>
      </c>
      <c r="AY142" s="17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131</v>
      </c>
      <c r="BM142" s="230" t="s">
        <v>166</v>
      </c>
    </row>
    <row r="143" s="13" customFormat="1">
      <c r="A143" s="13"/>
      <c r="B143" s="232"/>
      <c r="C143" s="233"/>
      <c r="D143" s="234" t="s">
        <v>137</v>
      </c>
      <c r="E143" s="235" t="s">
        <v>1</v>
      </c>
      <c r="F143" s="236" t="s">
        <v>92</v>
      </c>
      <c r="G143" s="233"/>
      <c r="H143" s="237">
        <v>14300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137</v>
      </c>
      <c r="AU143" s="243" t="s">
        <v>86</v>
      </c>
      <c r="AV143" s="13" t="s">
        <v>86</v>
      </c>
      <c r="AW143" s="13" t="s">
        <v>32</v>
      </c>
      <c r="AX143" s="13" t="s">
        <v>76</v>
      </c>
      <c r="AY143" s="243" t="s">
        <v>125</v>
      </c>
    </row>
    <row r="144" s="14" customFormat="1">
      <c r="A144" s="14"/>
      <c r="B144" s="248"/>
      <c r="C144" s="249"/>
      <c r="D144" s="234" t="s">
        <v>137</v>
      </c>
      <c r="E144" s="250" t="s">
        <v>1</v>
      </c>
      <c r="F144" s="251" t="s">
        <v>157</v>
      </c>
      <c r="G144" s="249"/>
      <c r="H144" s="252">
        <v>14300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137</v>
      </c>
      <c r="AU144" s="258" t="s">
        <v>86</v>
      </c>
      <c r="AV144" s="14" t="s">
        <v>131</v>
      </c>
      <c r="AW144" s="14" t="s">
        <v>32</v>
      </c>
      <c r="AX144" s="14" t="s">
        <v>84</v>
      </c>
      <c r="AY144" s="258" t="s">
        <v>125</v>
      </c>
    </row>
    <row r="145" s="13" customFormat="1">
      <c r="A145" s="13"/>
      <c r="B145" s="232"/>
      <c r="C145" s="233"/>
      <c r="D145" s="234" t="s">
        <v>137</v>
      </c>
      <c r="E145" s="233"/>
      <c r="F145" s="236" t="s">
        <v>158</v>
      </c>
      <c r="G145" s="233"/>
      <c r="H145" s="237">
        <v>16588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137</v>
      </c>
      <c r="AU145" s="243" t="s">
        <v>86</v>
      </c>
      <c r="AV145" s="13" t="s">
        <v>86</v>
      </c>
      <c r="AW145" s="13" t="s">
        <v>4</v>
      </c>
      <c r="AX145" s="13" t="s">
        <v>84</v>
      </c>
      <c r="AY145" s="243" t="s">
        <v>125</v>
      </c>
    </row>
    <row r="146" s="2" customFormat="1" ht="16.5" customHeight="1">
      <c r="A146" s="38"/>
      <c r="B146" s="39"/>
      <c r="C146" s="259" t="s">
        <v>167</v>
      </c>
      <c r="D146" s="259" t="s">
        <v>168</v>
      </c>
      <c r="E146" s="260" t="s">
        <v>169</v>
      </c>
      <c r="F146" s="261" t="s">
        <v>170</v>
      </c>
      <c r="G146" s="262" t="s">
        <v>171</v>
      </c>
      <c r="H146" s="263">
        <v>381.524</v>
      </c>
      <c r="I146" s="264"/>
      <c r="J146" s="265">
        <f>ROUND(I146*H146,2)</f>
        <v>0</v>
      </c>
      <c r="K146" s="261" t="s">
        <v>146</v>
      </c>
      <c r="L146" s="266"/>
      <c r="M146" s="267" t="s">
        <v>1</v>
      </c>
      <c r="N146" s="268" t="s">
        <v>41</v>
      </c>
      <c r="O146" s="91"/>
      <c r="P146" s="228">
        <f>O146*H146</f>
        <v>0</v>
      </c>
      <c r="Q146" s="228">
        <v>1</v>
      </c>
      <c r="R146" s="228">
        <f>Q146*H146</f>
        <v>381.524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167</v>
      </c>
      <c r="AT146" s="230" t="s">
        <v>168</v>
      </c>
      <c r="AU146" s="230" t="s">
        <v>86</v>
      </c>
      <c r="AY146" s="17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131</v>
      </c>
      <c r="BM146" s="230" t="s">
        <v>172</v>
      </c>
    </row>
    <row r="147" s="2" customFormat="1">
      <c r="A147" s="38"/>
      <c r="B147" s="39"/>
      <c r="C147" s="40"/>
      <c r="D147" s="234" t="s">
        <v>154</v>
      </c>
      <c r="E147" s="40"/>
      <c r="F147" s="244" t="s">
        <v>173</v>
      </c>
      <c r="G147" s="40"/>
      <c r="H147" s="40"/>
      <c r="I147" s="245"/>
      <c r="J147" s="40"/>
      <c r="K147" s="40"/>
      <c r="L147" s="44"/>
      <c r="M147" s="246"/>
      <c r="N147" s="24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86</v>
      </c>
    </row>
    <row r="148" s="13" customFormat="1">
      <c r="A148" s="13"/>
      <c r="B148" s="232"/>
      <c r="C148" s="233"/>
      <c r="D148" s="234" t="s">
        <v>137</v>
      </c>
      <c r="E148" s="235" t="s">
        <v>1</v>
      </c>
      <c r="F148" s="236" t="s">
        <v>174</v>
      </c>
      <c r="G148" s="233"/>
      <c r="H148" s="237">
        <v>328.89999999999998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137</v>
      </c>
      <c r="AU148" s="243" t="s">
        <v>86</v>
      </c>
      <c r="AV148" s="13" t="s">
        <v>86</v>
      </c>
      <c r="AW148" s="13" t="s">
        <v>32</v>
      </c>
      <c r="AX148" s="13" t="s">
        <v>76</v>
      </c>
      <c r="AY148" s="243" t="s">
        <v>125</v>
      </c>
    </row>
    <row r="149" s="15" customFormat="1">
      <c r="A149" s="15"/>
      <c r="B149" s="269"/>
      <c r="C149" s="270"/>
      <c r="D149" s="234" t="s">
        <v>137</v>
      </c>
      <c r="E149" s="271" t="s">
        <v>1</v>
      </c>
      <c r="F149" s="272" t="s">
        <v>175</v>
      </c>
      <c r="G149" s="270"/>
      <c r="H149" s="271" t="s">
        <v>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8" t="s">
        <v>137</v>
      </c>
      <c r="AU149" s="278" t="s">
        <v>86</v>
      </c>
      <c r="AV149" s="15" t="s">
        <v>84</v>
      </c>
      <c r="AW149" s="15" t="s">
        <v>32</v>
      </c>
      <c r="AX149" s="15" t="s">
        <v>76</v>
      </c>
      <c r="AY149" s="278" t="s">
        <v>125</v>
      </c>
    </row>
    <row r="150" s="14" customFormat="1">
      <c r="A150" s="14"/>
      <c r="B150" s="248"/>
      <c r="C150" s="249"/>
      <c r="D150" s="234" t="s">
        <v>137</v>
      </c>
      <c r="E150" s="250" t="s">
        <v>1</v>
      </c>
      <c r="F150" s="251" t="s">
        <v>157</v>
      </c>
      <c r="G150" s="249"/>
      <c r="H150" s="252">
        <v>328.89999999999998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137</v>
      </c>
      <c r="AU150" s="258" t="s">
        <v>86</v>
      </c>
      <c r="AV150" s="14" t="s">
        <v>131</v>
      </c>
      <c r="AW150" s="14" t="s">
        <v>32</v>
      </c>
      <c r="AX150" s="14" t="s">
        <v>84</v>
      </c>
      <c r="AY150" s="258" t="s">
        <v>125</v>
      </c>
    </row>
    <row r="151" s="13" customFormat="1">
      <c r="A151" s="13"/>
      <c r="B151" s="232"/>
      <c r="C151" s="233"/>
      <c r="D151" s="234" t="s">
        <v>137</v>
      </c>
      <c r="E151" s="233"/>
      <c r="F151" s="236" t="s">
        <v>176</v>
      </c>
      <c r="G151" s="233"/>
      <c r="H151" s="237">
        <v>381.524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137</v>
      </c>
      <c r="AU151" s="243" t="s">
        <v>86</v>
      </c>
      <c r="AV151" s="13" t="s">
        <v>86</v>
      </c>
      <c r="AW151" s="13" t="s">
        <v>4</v>
      </c>
      <c r="AX151" s="13" t="s">
        <v>84</v>
      </c>
      <c r="AY151" s="243" t="s">
        <v>125</v>
      </c>
    </row>
    <row r="152" s="2" customFormat="1" ht="21.75" customHeight="1">
      <c r="A152" s="38"/>
      <c r="B152" s="39"/>
      <c r="C152" s="259" t="s">
        <v>177</v>
      </c>
      <c r="D152" s="259" t="s">
        <v>168</v>
      </c>
      <c r="E152" s="260" t="s">
        <v>178</v>
      </c>
      <c r="F152" s="261" t="s">
        <v>179</v>
      </c>
      <c r="G152" s="262" t="s">
        <v>171</v>
      </c>
      <c r="H152" s="263">
        <v>305.21899999999999</v>
      </c>
      <c r="I152" s="264"/>
      <c r="J152" s="265">
        <f>ROUND(I152*H152,2)</f>
        <v>0</v>
      </c>
      <c r="K152" s="261" t="s">
        <v>146</v>
      </c>
      <c r="L152" s="266"/>
      <c r="M152" s="267" t="s">
        <v>1</v>
      </c>
      <c r="N152" s="268" t="s">
        <v>41</v>
      </c>
      <c r="O152" s="91"/>
      <c r="P152" s="228">
        <f>O152*H152</f>
        <v>0</v>
      </c>
      <c r="Q152" s="228">
        <v>1</v>
      </c>
      <c r="R152" s="228">
        <f>Q152*H152</f>
        <v>305.21899999999999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167</v>
      </c>
      <c r="AT152" s="230" t="s">
        <v>168</v>
      </c>
      <c r="AU152" s="230" t="s">
        <v>86</v>
      </c>
      <c r="AY152" s="17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131</v>
      </c>
      <c r="BM152" s="230" t="s">
        <v>180</v>
      </c>
    </row>
    <row r="153" s="2" customFormat="1">
      <c r="A153" s="38"/>
      <c r="B153" s="39"/>
      <c r="C153" s="40"/>
      <c r="D153" s="234" t="s">
        <v>154</v>
      </c>
      <c r="E153" s="40"/>
      <c r="F153" s="244" t="s">
        <v>181</v>
      </c>
      <c r="G153" s="40"/>
      <c r="H153" s="40"/>
      <c r="I153" s="245"/>
      <c r="J153" s="40"/>
      <c r="K153" s="40"/>
      <c r="L153" s="44"/>
      <c r="M153" s="246"/>
      <c r="N153" s="24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86</v>
      </c>
    </row>
    <row r="154" s="13" customFormat="1">
      <c r="A154" s="13"/>
      <c r="B154" s="232"/>
      <c r="C154" s="233"/>
      <c r="D154" s="234" t="s">
        <v>137</v>
      </c>
      <c r="E154" s="235" t="s">
        <v>1</v>
      </c>
      <c r="F154" s="236" t="s">
        <v>182</v>
      </c>
      <c r="G154" s="233"/>
      <c r="H154" s="237">
        <v>263.12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137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125</v>
      </c>
    </row>
    <row r="155" s="15" customFormat="1">
      <c r="A155" s="15"/>
      <c r="B155" s="269"/>
      <c r="C155" s="270"/>
      <c r="D155" s="234" t="s">
        <v>137</v>
      </c>
      <c r="E155" s="271" t="s">
        <v>1</v>
      </c>
      <c r="F155" s="272" t="s">
        <v>183</v>
      </c>
      <c r="G155" s="270"/>
      <c r="H155" s="271" t="s">
        <v>1</v>
      </c>
      <c r="I155" s="273"/>
      <c r="J155" s="270"/>
      <c r="K155" s="270"/>
      <c r="L155" s="274"/>
      <c r="M155" s="275"/>
      <c r="N155" s="276"/>
      <c r="O155" s="276"/>
      <c r="P155" s="276"/>
      <c r="Q155" s="276"/>
      <c r="R155" s="276"/>
      <c r="S155" s="276"/>
      <c r="T155" s="27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8" t="s">
        <v>137</v>
      </c>
      <c r="AU155" s="278" t="s">
        <v>86</v>
      </c>
      <c r="AV155" s="15" t="s">
        <v>84</v>
      </c>
      <c r="AW155" s="15" t="s">
        <v>32</v>
      </c>
      <c r="AX155" s="15" t="s">
        <v>76</v>
      </c>
      <c r="AY155" s="278" t="s">
        <v>125</v>
      </c>
    </row>
    <row r="156" s="14" customFormat="1">
      <c r="A156" s="14"/>
      <c r="B156" s="248"/>
      <c r="C156" s="249"/>
      <c r="D156" s="234" t="s">
        <v>137</v>
      </c>
      <c r="E156" s="250" t="s">
        <v>1</v>
      </c>
      <c r="F156" s="251" t="s">
        <v>157</v>
      </c>
      <c r="G156" s="249"/>
      <c r="H156" s="252">
        <v>263.12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137</v>
      </c>
      <c r="AU156" s="258" t="s">
        <v>86</v>
      </c>
      <c r="AV156" s="14" t="s">
        <v>131</v>
      </c>
      <c r="AW156" s="14" t="s">
        <v>32</v>
      </c>
      <c r="AX156" s="14" t="s">
        <v>84</v>
      </c>
      <c r="AY156" s="258" t="s">
        <v>125</v>
      </c>
    </row>
    <row r="157" s="13" customFormat="1">
      <c r="A157" s="13"/>
      <c r="B157" s="232"/>
      <c r="C157" s="233"/>
      <c r="D157" s="234" t="s">
        <v>137</v>
      </c>
      <c r="E157" s="233"/>
      <c r="F157" s="236" t="s">
        <v>184</v>
      </c>
      <c r="G157" s="233"/>
      <c r="H157" s="237">
        <v>305.21899999999999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137</v>
      </c>
      <c r="AU157" s="243" t="s">
        <v>86</v>
      </c>
      <c r="AV157" s="13" t="s">
        <v>86</v>
      </c>
      <c r="AW157" s="13" t="s">
        <v>4</v>
      </c>
      <c r="AX157" s="13" t="s">
        <v>84</v>
      </c>
      <c r="AY157" s="243" t="s">
        <v>125</v>
      </c>
    </row>
    <row r="158" s="2" customFormat="1" ht="37.8" customHeight="1">
      <c r="A158" s="38"/>
      <c r="B158" s="39"/>
      <c r="C158" s="219" t="s">
        <v>185</v>
      </c>
      <c r="D158" s="219" t="s">
        <v>127</v>
      </c>
      <c r="E158" s="220" t="s">
        <v>186</v>
      </c>
      <c r="F158" s="221" t="s">
        <v>187</v>
      </c>
      <c r="G158" s="222" t="s">
        <v>94</v>
      </c>
      <c r="H158" s="223">
        <v>2524</v>
      </c>
      <c r="I158" s="224"/>
      <c r="J158" s="225">
        <f>ROUND(I158*H158,2)</f>
        <v>0</v>
      </c>
      <c r="K158" s="221" t="s">
        <v>146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0.32400000000000001</v>
      </c>
      <c r="R158" s="228">
        <f>Q158*H158</f>
        <v>817.77600000000007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131</v>
      </c>
      <c r="AT158" s="230" t="s">
        <v>127</v>
      </c>
      <c r="AU158" s="230" t="s">
        <v>86</v>
      </c>
      <c r="AY158" s="17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131</v>
      </c>
      <c r="BM158" s="230" t="s">
        <v>188</v>
      </c>
    </row>
    <row r="159" s="2" customFormat="1">
      <c r="A159" s="38"/>
      <c r="B159" s="39"/>
      <c r="C159" s="40"/>
      <c r="D159" s="234" t="s">
        <v>154</v>
      </c>
      <c r="E159" s="40"/>
      <c r="F159" s="244" t="s">
        <v>189</v>
      </c>
      <c r="G159" s="40"/>
      <c r="H159" s="40"/>
      <c r="I159" s="245"/>
      <c r="J159" s="40"/>
      <c r="K159" s="40"/>
      <c r="L159" s="44"/>
      <c r="M159" s="246"/>
      <c r="N159" s="24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86</v>
      </c>
    </row>
    <row r="160" s="2" customFormat="1" ht="24.15" customHeight="1">
      <c r="A160" s="38"/>
      <c r="B160" s="39"/>
      <c r="C160" s="219" t="s">
        <v>190</v>
      </c>
      <c r="D160" s="219" t="s">
        <v>127</v>
      </c>
      <c r="E160" s="220" t="s">
        <v>191</v>
      </c>
      <c r="F160" s="221" t="s">
        <v>192</v>
      </c>
      <c r="G160" s="222" t="s">
        <v>94</v>
      </c>
      <c r="H160" s="223">
        <v>14580</v>
      </c>
      <c r="I160" s="224"/>
      <c r="J160" s="225">
        <f>ROUND(I160*H160,2)</f>
        <v>0</v>
      </c>
      <c r="K160" s="221" t="s">
        <v>146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131</v>
      </c>
      <c r="AT160" s="230" t="s">
        <v>127</v>
      </c>
      <c r="AU160" s="230" t="s">
        <v>86</v>
      </c>
      <c r="AY160" s="17" t="s">
        <v>125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131</v>
      </c>
      <c r="BM160" s="230" t="s">
        <v>193</v>
      </c>
    </row>
    <row r="161" s="2" customFormat="1" ht="24.15" customHeight="1">
      <c r="A161" s="38"/>
      <c r="B161" s="39"/>
      <c r="C161" s="219" t="s">
        <v>8</v>
      </c>
      <c r="D161" s="219" t="s">
        <v>127</v>
      </c>
      <c r="E161" s="220" t="s">
        <v>194</v>
      </c>
      <c r="F161" s="221" t="s">
        <v>195</v>
      </c>
      <c r="G161" s="222" t="s">
        <v>94</v>
      </c>
      <c r="H161" s="223">
        <v>15309</v>
      </c>
      <c r="I161" s="224"/>
      <c r="J161" s="225">
        <f>ROUND(I161*H161,2)</f>
        <v>0</v>
      </c>
      <c r="K161" s="221" t="s">
        <v>146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131</v>
      </c>
      <c r="AT161" s="230" t="s">
        <v>127</v>
      </c>
      <c r="AU161" s="230" t="s">
        <v>86</v>
      </c>
      <c r="AY161" s="17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131</v>
      </c>
      <c r="BM161" s="230" t="s">
        <v>196</v>
      </c>
    </row>
    <row r="162" s="13" customFormat="1">
      <c r="A162" s="13"/>
      <c r="B162" s="232"/>
      <c r="C162" s="233"/>
      <c r="D162" s="234" t="s">
        <v>137</v>
      </c>
      <c r="E162" s="233"/>
      <c r="F162" s="236" t="s">
        <v>197</v>
      </c>
      <c r="G162" s="233"/>
      <c r="H162" s="237">
        <v>15309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137</v>
      </c>
      <c r="AU162" s="243" t="s">
        <v>86</v>
      </c>
      <c r="AV162" s="13" t="s">
        <v>86</v>
      </c>
      <c r="AW162" s="13" t="s">
        <v>4</v>
      </c>
      <c r="AX162" s="13" t="s">
        <v>84</v>
      </c>
      <c r="AY162" s="243" t="s">
        <v>125</v>
      </c>
    </row>
    <row r="163" s="2" customFormat="1" ht="37.8" customHeight="1">
      <c r="A163" s="38"/>
      <c r="B163" s="39"/>
      <c r="C163" s="219" t="s">
        <v>198</v>
      </c>
      <c r="D163" s="219" t="s">
        <v>127</v>
      </c>
      <c r="E163" s="220" t="s">
        <v>199</v>
      </c>
      <c r="F163" s="221" t="s">
        <v>200</v>
      </c>
      <c r="G163" s="222" t="s">
        <v>94</v>
      </c>
      <c r="H163" s="223">
        <v>14580</v>
      </c>
      <c r="I163" s="224"/>
      <c r="J163" s="225">
        <f>ROUND(I163*H163,2)</f>
        <v>0</v>
      </c>
      <c r="K163" s="221" t="s">
        <v>146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131</v>
      </c>
      <c r="AT163" s="230" t="s">
        <v>127</v>
      </c>
      <c r="AU163" s="230" t="s">
        <v>86</v>
      </c>
      <c r="AY163" s="17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131</v>
      </c>
      <c r="BM163" s="230" t="s">
        <v>201</v>
      </c>
    </row>
    <row r="164" s="15" customFormat="1">
      <c r="A164" s="15"/>
      <c r="B164" s="269"/>
      <c r="C164" s="270"/>
      <c r="D164" s="234" t="s">
        <v>137</v>
      </c>
      <c r="E164" s="271" t="s">
        <v>1</v>
      </c>
      <c r="F164" s="272" t="s">
        <v>202</v>
      </c>
      <c r="G164" s="270"/>
      <c r="H164" s="271" t="s">
        <v>1</v>
      </c>
      <c r="I164" s="273"/>
      <c r="J164" s="270"/>
      <c r="K164" s="270"/>
      <c r="L164" s="274"/>
      <c r="M164" s="275"/>
      <c r="N164" s="276"/>
      <c r="O164" s="276"/>
      <c r="P164" s="276"/>
      <c r="Q164" s="276"/>
      <c r="R164" s="276"/>
      <c r="S164" s="276"/>
      <c r="T164" s="27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8" t="s">
        <v>137</v>
      </c>
      <c r="AU164" s="278" t="s">
        <v>86</v>
      </c>
      <c r="AV164" s="15" t="s">
        <v>84</v>
      </c>
      <c r="AW164" s="15" t="s">
        <v>32</v>
      </c>
      <c r="AX164" s="15" t="s">
        <v>76</v>
      </c>
      <c r="AY164" s="278" t="s">
        <v>125</v>
      </c>
    </row>
    <row r="165" s="13" customFormat="1">
      <c r="A165" s="13"/>
      <c r="B165" s="232"/>
      <c r="C165" s="233"/>
      <c r="D165" s="234" t="s">
        <v>137</v>
      </c>
      <c r="E165" s="235" t="s">
        <v>1</v>
      </c>
      <c r="F165" s="236" t="s">
        <v>203</v>
      </c>
      <c r="G165" s="233"/>
      <c r="H165" s="237">
        <v>12280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137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125</v>
      </c>
    </row>
    <row r="166" s="15" customFormat="1">
      <c r="A166" s="15"/>
      <c r="B166" s="269"/>
      <c r="C166" s="270"/>
      <c r="D166" s="234" t="s">
        <v>137</v>
      </c>
      <c r="E166" s="271" t="s">
        <v>1</v>
      </c>
      <c r="F166" s="272" t="s">
        <v>204</v>
      </c>
      <c r="G166" s="270"/>
      <c r="H166" s="271" t="s">
        <v>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8" t="s">
        <v>137</v>
      </c>
      <c r="AU166" s="278" t="s">
        <v>86</v>
      </c>
      <c r="AV166" s="15" t="s">
        <v>84</v>
      </c>
      <c r="AW166" s="15" t="s">
        <v>32</v>
      </c>
      <c r="AX166" s="15" t="s">
        <v>76</v>
      </c>
      <c r="AY166" s="278" t="s">
        <v>125</v>
      </c>
    </row>
    <row r="167" s="13" customFormat="1">
      <c r="A167" s="13"/>
      <c r="B167" s="232"/>
      <c r="C167" s="233"/>
      <c r="D167" s="234" t="s">
        <v>137</v>
      </c>
      <c r="E167" s="235" t="s">
        <v>1</v>
      </c>
      <c r="F167" s="236" t="s">
        <v>205</v>
      </c>
      <c r="G167" s="233"/>
      <c r="H167" s="237">
        <v>2020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137</v>
      </c>
      <c r="AU167" s="243" t="s">
        <v>86</v>
      </c>
      <c r="AV167" s="13" t="s">
        <v>86</v>
      </c>
      <c r="AW167" s="13" t="s">
        <v>32</v>
      </c>
      <c r="AX167" s="13" t="s">
        <v>76</v>
      </c>
      <c r="AY167" s="243" t="s">
        <v>125</v>
      </c>
    </row>
    <row r="168" s="15" customFormat="1">
      <c r="A168" s="15"/>
      <c r="B168" s="269"/>
      <c r="C168" s="270"/>
      <c r="D168" s="234" t="s">
        <v>137</v>
      </c>
      <c r="E168" s="271" t="s">
        <v>1</v>
      </c>
      <c r="F168" s="272" t="s">
        <v>206</v>
      </c>
      <c r="G168" s="270"/>
      <c r="H168" s="271" t="s">
        <v>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8" t="s">
        <v>137</v>
      </c>
      <c r="AU168" s="278" t="s">
        <v>86</v>
      </c>
      <c r="AV168" s="15" t="s">
        <v>84</v>
      </c>
      <c r="AW168" s="15" t="s">
        <v>32</v>
      </c>
      <c r="AX168" s="15" t="s">
        <v>76</v>
      </c>
      <c r="AY168" s="278" t="s">
        <v>125</v>
      </c>
    </row>
    <row r="169" s="13" customFormat="1">
      <c r="A169" s="13"/>
      <c r="B169" s="232"/>
      <c r="C169" s="233"/>
      <c r="D169" s="234" t="s">
        <v>137</v>
      </c>
      <c r="E169" s="235" t="s">
        <v>1</v>
      </c>
      <c r="F169" s="236" t="s">
        <v>207</v>
      </c>
      <c r="G169" s="233"/>
      <c r="H169" s="237">
        <v>280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137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125</v>
      </c>
    </row>
    <row r="170" s="14" customFormat="1">
      <c r="A170" s="14"/>
      <c r="B170" s="248"/>
      <c r="C170" s="249"/>
      <c r="D170" s="234" t="s">
        <v>137</v>
      </c>
      <c r="E170" s="250" t="s">
        <v>1</v>
      </c>
      <c r="F170" s="251" t="s">
        <v>157</v>
      </c>
      <c r="G170" s="249"/>
      <c r="H170" s="252">
        <v>14580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137</v>
      </c>
      <c r="AU170" s="258" t="s">
        <v>86</v>
      </c>
      <c r="AV170" s="14" t="s">
        <v>131</v>
      </c>
      <c r="AW170" s="14" t="s">
        <v>32</v>
      </c>
      <c r="AX170" s="14" t="s">
        <v>84</v>
      </c>
      <c r="AY170" s="258" t="s">
        <v>125</v>
      </c>
    </row>
    <row r="171" s="2" customFormat="1" ht="44.25" customHeight="1">
      <c r="A171" s="38"/>
      <c r="B171" s="39"/>
      <c r="C171" s="219" t="s">
        <v>208</v>
      </c>
      <c r="D171" s="219" t="s">
        <v>127</v>
      </c>
      <c r="E171" s="220" t="s">
        <v>209</v>
      </c>
      <c r="F171" s="221" t="s">
        <v>210</v>
      </c>
      <c r="G171" s="222" t="s">
        <v>94</v>
      </c>
      <c r="H171" s="223">
        <v>15309</v>
      </c>
      <c r="I171" s="224"/>
      <c r="J171" s="225">
        <f>ROUND(I171*H171,2)</f>
        <v>0</v>
      </c>
      <c r="K171" s="221" t="s">
        <v>146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131</v>
      </c>
      <c r="AT171" s="230" t="s">
        <v>127</v>
      </c>
      <c r="AU171" s="230" t="s">
        <v>86</v>
      </c>
      <c r="AY171" s="17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131</v>
      </c>
      <c r="BM171" s="230" t="s">
        <v>211</v>
      </c>
    </row>
    <row r="172" s="15" customFormat="1">
      <c r="A172" s="15"/>
      <c r="B172" s="269"/>
      <c r="C172" s="270"/>
      <c r="D172" s="234" t="s">
        <v>137</v>
      </c>
      <c r="E172" s="271" t="s">
        <v>1</v>
      </c>
      <c r="F172" s="272" t="s">
        <v>202</v>
      </c>
      <c r="G172" s="270"/>
      <c r="H172" s="271" t="s">
        <v>1</v>
      </c>
      <c r="I172" s="273"/>
      <c r="J172" s="270"/>
      <c r="K172" s="270"/>
      <c r="L172" s="274"/>
      <c r="M172" s="275"/>
      <c r="N172" s="276"/>
      <c r="O172" s="276"/>
      <c r="P172" s="276"/>
      <c r="Q172" s="276"/>
      <c r="R172" s="276"/>
      <c r="S172" s="276"/>
      <c r="T172" s="27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8" t="s">
        <v>137</v>
      </c>
      <c r="AU172" s="278" t="s">
        <v>86</v>
      </c>
      <c r="AV172" s="15" t="s">
        <v>84</v>
      </c>
      <c r="AW172" s="15" t="s">
        <v>32</v>
      </c>
      <c r="AX172" s="15" t="s">
        <v>76</v>
      </c>
      <c r="AY172" s="278" t="s">
        <v>125</v>
      </c>
    </row>
    <row r="173" s="13" customFormat="1">
      <c r="A173" s="13"/>
      <c r="B173" s="232"/>
      <c r="C173" s="233"/>
      <c r="D173" s="234" t="s">
        <v>137</v>
      </c>
      <c r="E173" s="235" t="s">
        <v>1</v>
      </c>
      <c r="F173" s="236" t="s">
        <v>203</v>
      </c>
      <c r="G173" s="233"/>
      <c r="H173" s="237">
        <v>12280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137</v>
      </c>
      <c r="AU173" s="243" t="s">
        <v>86</v>
      </c>
      <c r="AV173" s="13" t="s">
        <v>86</v>
      </c>
      <c r="AW173" s="13" t="s">
        <v>32</v>
      </c>
      <c r="AX173" s="13" t="s">
        <v>76</v>
      </c>
      <c r="AY173" s="243" t="s">
        <v>125</v>
      </c>
    </row>
    <row r="174" s="15" customFormat="1">
      <c r="A174" s="15"/>
      <c r="B174" s="269"/>
      <c r="C174" s="270"/>
      <c r="D174" s="234" t="s">
        <v>137</v>
      </c>
      <c r="E174" s="271" t="s">
        <v>1</v>
      </c>
      <c r="F174" s="272" t="s">
        <v>204</v>
      </c>
      <c r="G174" s="270"/>
      <c r="H174" s="271" t="s">
        <v>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8" t="s">
        <v>137</v>
      </c>
      <c r="AU174" s="278" t="s">
        <v>86</v>
      </c>
      <c r="AV174" s="15" t="s">
        <v>84</v>
      </c>
      <c r="AW174" s="15" t="s">
        <v>32</v>
      </c>
      <c r="AX174" s="15" t="s">
        <v>76</v>
      </c>
      <c r="AY174" s="278" t="s">
        <v>125</v>
      </c>
    </row>
    <row r="175" s="13" customFormat="1">
      <c r="A175" s="13"/>
      <c r="B175" s="232"/>
      <c r="C175" s="233"/>
      <c r="D175" s="234" t="s">
        <v>137</v>
      </c>
      <c r="E175" s="235" t="s">
        <v>1</v>
      </c>
      <c r="F175" s="236" t="s">
        <v>205</v>
      </c>
      <c r="G175" s="233"/>
      <c r="H175" s="237">
        <v>2020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137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125</v>
      </c>
    </row>
    <row r="176" s="15" customFormat="1">
      <c r="A176" s="15"/>
      <c r="B176" s="269"/>
      <c r="C176" s="270"/>
      <c r="D176" s="234" t="s">
        <v>137</v>
      </c>
      <c r="E176" s="271" t="s">
        <v>1</v>
      </c>
      <c r="F176" s="272" t="s">
        <v>206</v>
      </c>
      <c r="G176" s="270"/>
      <c r="H176" s="271" t="s">
        <v>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8" t="s">
        <v>137</v>
      </c>
      <c r="AU176" s="278" t="s">
        <v>86</v>
      </c>
      <c r="AV176" s="15" t="s">
        <v>84</v>
      </c>
      <c r="AW176" s="15" t="s">
        <v>32</v>
      </c>
      <c r="AX176" s="15" t="s">
        <v>76</v>
      </c>
      <c r="AY176" s="278" t="s">
        <v>125</v>
      </c>
    </row>
    <row r="177" s="13" customFormat="1">
      <c r="A177" s="13"/>
      <c r="B177" s="232"/>
      <c r="C177" s="233"/>
      <c r="D177" s="234" t="s">
        <v>137</v>
      </c>
      <c r="E177" s="235" t="s">
        <v>1</v>
      </c>
      <c r="F177" s="236" t="s">
        <v>207</v>
      </c>
      <c r="G177" s="233"/>
      <c r="H177" s="237">
        <v>280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137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125</v>
      </c>
    </row>
    <row r="178" s="14" customFormat="1">
      <c r="A178" s="14"/>
      <c r="B178" s="248"/>
      <c r="C178" s="249"/>
      <c r="D178" s="234" t="s">
        <v>137</v>
      </c>
      <c r="E178" s="250" t="s">
        <v>1</v>
      </c>
      <c r="F178" s="251" t="s">
        <v>157</v>
      </c>
      <c r="G178" s="249"/>
      <c r="H178" s="252">
        <v>14580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137</v>
      </c>
      <c r="AU178" s="258" t="s">
        <v>86</v>
      </c>
      <c r="AV178" s="14" t="s">
        <v>131</v>
      </c>
      <c r="AW178" s="14" t="s">
        <v>32</v>
      </c>
      <c r="AX178" s="14" t="s">
        <v>84</v>
      </c>
      <c r="AY178" s="258" t="s">
        <v>125</v>
      </c>
    </row>
    <row r="179" s="13" customFormat="1">
      <c r="A179" s="13"/>
      <c r="B179" s="232"/>
      <c r="C179" s="233"/>
      <c r="D179" s="234" t="s">
        <v>137</v>
      </c>
      <c r="E179" s="233"/>
      <c r="F179" s="236" t="s">
        <v>197</v>
      </c>
      <c r="G179" s="233"/>
      <c r="H179" s="237">
        <v>15309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137</v>
      </c>
      <c r="AU179" s="243" t="s">
        <v>86</v>
      </c>
      <c r="AV179" s="13" t="s">
        <v>86</v>
      </c>
      <c r="AW179" s="13" t="s">
        <v>4</v>
      </c>
      <c r="AX179" s="13" t="s">
        <v>84</v>
      </c>
      <c r="AY179" s="243" t="s">
        <v>125</v>
      </c>
    </row>
    <row r="180" s="2" customFormat="1" ht="55.5" customHeight="1">
      <c r="A180" s="38"/>
      <c r="B180" s="39"/>
      <c r="C180" s="219" t="s">
        <v>212</v>
      </c>
      <c r="D180" s="219" t="s">
        <v>127</v>
      </c>
      <c r="E180" s="220" t="s">
        <v>213</v>
      </c>
      <c r="F180" s="221" t="s">
        <v>214</v>
      </c>
      <c r="G180" s="222" t="s">
        <v>94</v>
      </c>
      <c r="H180" s="223">
        <v>36</v>
      </c>
      <c r="I180" s="224"/>
      <c r="J180" s="225">
        <f>ROUND(I180*H180,2)</f>
        <v>0</v>
      </c>
      <c r="K180" s="221" t="s">
        <v>130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0.61404000000000003</v>
      </c>
      <c r="R180" s="228">
        <f>Q180*H180</f>
        <v>22.105440000000002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131</v>
      </c>
      <c r="AT180" s="230" t="s">
        <v>127</v>
      </c>
      <c r="AU180" s="230" t="s">
        <v>86</v>
      </c>
      <c r="AY180" s="17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131</v>
      </c>
      <c r="BM180" s="230" t="s">
        <v>215</v>
      </c>
    </row>
    <row r="181" s="13" customFormat="1">
      <c r="A181" s="13"/>
      <c r="B181" s="232"/>
      <c r="C181" s="233"/>
      <c r="D181" s="234" t="s">
        <v>137</v>
      </c>
      <c r="E181" s="235" t="s">
        <v>1</v>
      </c>
      <c r="F181" s="236" t="s">
        <v>216</v>
      </c>
      <c r="G181" s="233"/>
      <c r="H181" s="237">
        <v>36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137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125</v>
      </c>
    </row>
    <row r="182" s="12" customFormat="1" ht="22.8" customHeight="1">
      <c r="A182" s="12"/>
      <c r="B182" s="203"/>
      <c r="C182" s="204"/>
      <c r="D182" s="205" t="s">
        <v>75</v>
      </c>
      <c r="E182" s="217" t="s">
        <v>177</v>
      </c>
      <c r="F182" s="217" t="s">
        <v>217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SUM(P183:P200)</f>
        <v>0</v>
      </c>
      <c r="Q182" s="211"/>
      <c r="R182" s="212">
        <f>SUM(R183:R200)</f>
        <v>165.04897560000001</v>
      </c>
      <c r="S182" s="211"/>
      <c r="T182" s="213">
        <f>SUM(T183:T200)</f>
        <v>1583.6980000000001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84</v>
      </c>
      <c r="AY182" s="214" t="s">
        <v>125</v>
      </c>
      <c r="BK182" s="216">
        <f>SUM(BK183:BK200)</f>
        <v>0</v>
      </c>
    </row>
    <row r="183" s="2" customFormat="1" ht="33" customHeight="1">
      <c r="A183" s="38"/>
      <c r="B183" s="39"/>
      <c r="C183" s="219" t="s">
        <v>218</v>
      </c>
      <c r="D183" s="219" t="s">
        <v>127</v>
      </c>
      <c r="E183" s="220" t="s">
        <v>219</v>
      </c>
      <c r="F183" s="221" t="s">
        <v>220</v>
      </c>
      <c r="G183" s="222" t="s">
        <v>221</v>
      </c>
      <c r="H183" s="223">
        <v>4</v>
      </c>
      <c r="I183" s="224"/>
      <c r="J183" s="225">
        <f>ROUND(I183*H183,2)</f>
        <v>0</v>
      </c>
      <c r="K183" s="221" t="s">
        <v>146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131</v>
      </c>
      <c r="AT183" s="230" t="s">
        <v>127</v>
      </c>
      <c r="AU183" s="230" t="s">
        <v>86</v>
      </c>
      <c r="AY183" s="17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131</v>
      </c>
      <c r="BM183" s="230" t="s">
        <v>222</v>
      </c>
    </row>
    <row r="184" s="2" customFormat="1" ht="16.5" customHeight="1">
      <c r="A184" s="38"/>
      <c r="B184" s="39"/>
      <c r="C184" s="259" t="s">
        <v>223</v>
      </c>
      <c r="D184" s="259" t="s">
        <v>168</v>
      </c>
      <c r="E184" s="260" t="s">
        <v>224</v>
      </c>
      <c r="F184" s="261" t="s">
        <v>225</v>
      </c>
      <c r="G184" s="262" t="s">
        <v>221</v>
      </c>
      <c r="H184" s="263">
        <v>4</v>
      </c>
      <c r="I184" s="264"/>
      <c r="J184" s="265">
        <f>ROUND(I184*H184,2)</f>
        <v>0</v>
      </c>
      <c r="K184" s="261" t="s">
        <v>146</v>
      </c>
      <c r="L184" s="266"/>
      <c r="M184" s="267" t="s">
        <v>1</v>
      </c>
      <c r="N184" s="268" t="s">
        <v>41</v>
      </c>
      <c r="O184" s="91"/>
      <c r="P184" s="228">
        <f>O184*H184</f>
        <v>0</v>
      </c>
      <c r="Q184" s="228">
        <v>0.0020999999999999999</v>
      </c>
      <c r="R184" s="228">
        <f>Q184*H184</f>
        <v>0.0083999999999999995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167</v>
      </c>
      <c r="AT184" s="230" t="s">
        <v>168</v>
      </c>
      <c r="AU184" s="230" t="s">
        <v>86</v>
      </c>
      <c r="AY184" s="17" t="s">
        <v>125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131</v>
      </c>
      <c r="BM184" s="230" t="s">
        <v>226</v>
      </c>
    </row>
    <row r="185" s="2" customFormat="1" ht="24.15" customHeight="1">
      <c r="A185" s="38"/>
      <c r="B185" s="39"/>
      <c r="C185" s="219" t="s">
        <v>227</v>
      </c>
      <c r="D185" s="219" t="s">
        <v>127</v>
      </c>
      <c r="E185" s="220" t="s">
        <v>228</v>
      </c>
      <c r="F185" s="221" t="s">
        <v>229</v>
      </c>
      <c r="G185" s="222" t="s">
        <v>221</v>
      </c>
      <c r="H185" s="223">
        <v>176</v>
      </c>
      <c r="I185" s="224"/>
      <c r="J185" s="225">
        <f>ROUND(I185*H185,2)</f>
        <v>0</v>
      </c>
      <c r="K185" s="221" t="s">
        <v>146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131</v>
      </c>
      <c r="AT185" s="230" t="s">
        <v>127</v>
      </c>
      <c r="AU185" s="230" t="s">
        <v>86</v>
      </c>
      <c r="AY185" s="17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131</v>
      </c>
      <c r="BM185" s="230" t="s">
        <v>230</v>
      </c>
    </row>
    <row r="186" s="2" customFormat="1" ht="16.5" customHeight="1">
      <c r="A186" s="38"/>
      <c r="B186" s="39"/>
      <c r="C186" s="259" t="s">
        <v>231</v>
      </c>
      <c r="D186" s="259" t="s">
        <v>168</v>
      </c>
      <c r="E186" s="260" t="s">
        <v>232</v>
      </c>
      <c r="F186" s="261" t="s">
        <v>233</v>
      </c>
      <c r="G186" s="262" t="s">
        <v>221</v>
      </c>
      <c r="H186" s="263">
        <v>176</v>
      </c>
      <c r="I186" s="264"/>
      <c r="J186" s="265">
        <f>ROUND(I186*H186,2)</f>
        <v>0</v>
      </c>
      <c r="K186" s="261" t="s">
        <v>146</v>
      </c>
      <c r="L186" s="266"/>
      <c r="M186" s="267" t="s">
        <v>1</v>
      </c>
      <c r="N186" s="268" t="s">
        <v>41</v>
      </c>
      <c r="O186" s="91"/>
      <c r="P186" s="228">
        <f>O186*H186</f>
        <v>0</v>
      </c>
      <c r="Q186" s="228">
        <v>0.0014499999999999999</v>
      </c>
      <c r="R186" s="228">
        <f>Q186*H186</f>
        <v>0.25519999999999998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167</v>
      </c>
      <c r="AT186" s="230" t="s">
        <v>168</v>
      </c>
      <c r="AU186" s="230" t="s">
        <v>86</v>
      </c>
      <c r="AY186" s="17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131</v>
      </c>
      <c r="BM186" s="230" t="s">
        <v>234</v>
      </c>
    </row>
    <row r="187" s="2" customFormat="1" ht="33" customHeight="1">
      <c r="A187" s="38"/>
      <c r="B187" s="39"/>
      <c r="C187" s="219" t="s">
        <v>235</v>
      </c>
      <c r="D187" s="219" t="s">
        <v>127</v>
      </c>
      <c r="E187" s="220" t="s">
        <v>236</v>
      </c>
      <c r="F187" s="221" t="s">
        <v>237</v>
      </c>
      <c r="G187" s="222" t="s">
        <v>238</v>
      </c>
      <c r="H187" s="223">
        <v>5275</v>
      </c>
      <c r="I187" s="224"/>
      <c r="J187" s="225">
        <f>ROUND(I187*H187,2)</f>
        <v>0</v>
      </c>
      <c r="K187" s="221" t="s">
        <v>146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0.00033</v>
      </c>
      <c r="R187" s="228">
        <f>Q187*H187</f>
        <v>1.74075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131</v>
      </c>
      <c r="AT187" s="230" t="s">
        <v>127</v>
      </c>
      <c r="AU187" s="230" t="s">
        <v>86</v>
      </c>
      <c r="AY187" s="17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131</v>
      </c>
      <c r="BM187" s="230" t="s">
        <v>239</v>
      </c>
    </row>
    <row r="188" s="2" customFormat="1" ht="33" customHeight="1">
      <c r="A188" s="38"/>
      <c r="B188" s="39"/>
      <c r="C188" s="219" t="s">
        <v>7</v>
      </c>
      <c r="D188" s="219" t="s">
        <v>127</v>
      </c>
      <c r="E188" s="220" t="s">
        <v>240</v>
      </c>
      <c r="F188" s="221" t="s">
        <v>241</v>
      </c>
      <c r="G188" s="222" t="s">
        <v>238</v>
      </c>
      <c r="H188" s="223">
        <v>85</v>
      </c>
      <c r="I188" s="224"/>
      <c r="J188" s="225">
        <f>ROUND(I188*H188,2)</f>
        <v>0</v>
      </c>
      <c r="K188" s="221" t="s">
        <v>146</v>
      </c>
      <c r="L188" s="44"/>
      <c r="M188" s="226" t="s">
        <v>1</v>
      </c>
      <c r="N188" s="227" t="s">
        <v>41</v>
      </c>
      <c r="O188" s="91"/>
      <c r="P188" s="228">
        <f>O188*H188</f>
        <v>0</v>
      </c>
      <c r="Q188" s="228">
        <v>0.00038000000000000002</v>
      </c>
      <c r="R188" s="228">
        <f>Q188*H188</f>
        <v>0.032300000000000002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131</v>
      </c>
      <c r="AT188" s="230" t="s">
        <v>127</v>
      </c>
      <c r="AU188" s="230" t="s">
        <v>86</v>
      </c>
      <c r="AY188" s="17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131</v>
      </c>
      <c r="BM188" s="230" t="s">
        <v>242</v>
      </c>
    </row>
    <row r="189" s="2" customFormat="1" ht="33" customHeight="1">
      <c r="A189" s="38"/>
      <c r="B189" s="39"/>
      <c r="C189" s="219" t="s">
        <v>243</v>
      </c>
      <c r="D189" s="219" t="s">
        <v>127</v>
      </c>
      <c r="E189" s="220" t="s">
        <v>244</v>
      </c>
      <c r="F189" s="221" t="s">
        <v>245</v>
      </c>
      <c r="G189" s="222" t="s">
        <v>221</v>
      </c>
      <c r="H189" s="223">
        <v>6</v>
      </c>
      <c r="I189" s="224"/>
      <c r="J189" s="225">
        <f>ROUND(I189*H189,2)</f>
        <v>0</v>
      </c>
      <c r="K189" s="221" t="s">
        <v>146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16.75142</v>
      </c>
      <c r="R189" s="228">
        <f>Q189*H189</f>
        <v>100.50852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131</v>
      </c>
      <c r="AT189" s="230" t="s">
        <v>127</v>
      </c>
      <c r="AU189" s="230" t="s">
        <v>86</v>
      </c>
      <c r="AY189" s="17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131</v>
      </c>
      <c r="BM189" s="230" t="s">
        <v>246</v>
      </c>
    </row>
    <row r="190" s="2" customFormat="1" ht="24.15" customHeight="1">
      <c r="A190" s="38"/>
      <c r="B190" s="39"/>
      <c r="C190" s="219" t="s">
        <v>247</v>
      </c>
      <c r="D190" s="219" t="s">
        <v>127</v>
      </c>
      <c r="E190" s="220" t="s">
        <v>248</v>
      </c>
      <c r="F190" s="221" t="s">
        <v>249</v>
      </c>
      <c r="G190" s="222" t="s">
        <v>238</v>
      </c>
      <c r="H190" s="223">
        <v>20.800000000000001</v>
      </c>
      <c r="I190" s="224"/>
      <c r="J190" s="225">
        <f>ROUND(I190*H190,2)</f>
        <v>0</v>
      </c>
      <c r="K190" s="221" t="s">
        <v>146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0.88534999999999997</v>
      </c>
      <c r="R190" s="228">
        <f>Q190*H190</f>
        <v>18.415279999999999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131</v>
      </c>
      <c r="AT190" s="230" t="s">
        <v>127</v>
      </c>
      <c r="AU190" s="230" t="s">
        <v>86</v>
      </c>
      <c r="AY190" s="17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131</v>
      </c>
      <c r="BM190" s="230" t="s">
        <v>250</v>
      </c>
    </row>
    <row r="191" s="13" customFormat="1">
      <c r="A191" s="13"/>
      <c r="B191" s="232"/>
      <c r="C191" s="233"/>
      <c r="D191" s="234" t="s">
        <v>137</v>
      </c>
      <c r="E191" s="235" t="s">
        <v>1</v>
      </c>
      <c r="F191" s="236" t="s">
        <v>251</v>
      </c>
      <c r="G191" s="233"/>
      <c r="H191" s="237">
        <v>20.800000000000001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137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125</v>
      </c>
    </row>
    <row r="192" s="2" customFormat="1" ht="33" customHeight="1">
      <c r="A192" s="38"/>
      <c r="B192" s="39"/>
      <c r="C192" s="259" t="s">
        <v>252</v>
      </c>
      <c r="D192" s="259" t="s">
        <v>168</v>
      </c>
      <c r="E192" s="260" t="s">
        <v>253</v>
      </c>
      <c r="F192" s="261" t="s">
        <v>254</v>
      </c>
      <c r="G192" s="262" t="s">
        <v>221</v>
      </c>
      <c r="H192" s="263">
        <v>9</v>
      </c>
      <c r="I192" s="264"/>
      <c r="J192" s="265">
        <f>ROUND(I192*H192,2)</f>
        <v>0</v>
      </c>
      <c r="K192" s="261" t="s">
        <v>130</v>
      </c>
      <c r="L192" s="266"/>
      <c r="M192" s="267" t="s">
        <v>1</v>
      </c>
      <c r="N192" s="268" t="s">
        <v>41</v>
      </c>
      <c r="O192" s="91"/>
      <c r="P192" s="228">
        <f>O192*H192</f>
        <v>0</v>
      </c>
      <c r="Q192" s="228">
        <v>1.7470000000000001</v>
      </c>
      <c r="R192" s="228">
        <f>Q192*H192</f>
        <v>15.723000000000001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167</v>
      </c>
      <c r="AT192" s="230" t="s">
        <v>168</v>
      </c>
      <c r="AU192" s="230" t="s">
        <v>86</v>
      </c>
      <c r="AY192" s="17" t="s">
        <v>125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131</v>
      </c>
      <c r="BM192" s="230" t="s">
        <v>255</v>
      </c>
    </row>
    <row r="193" s="2" customFormat="1" ht="33" customHeight="1">
      <c r="A193" s="38"/>
      <c r="B193" s="39"/>
      <c r="C193" s="219" t="s">
        <v>256</v>
      </c>
      <c r="D193" s="219" t="s">
        <v>127</v>
      </c>
      <c r="E193" s="220" t="s">
        <v>257</v>
      </c>
      <c r="F193" s="221" t="s">
        <v>258</v>
      </c>
      <c r="G193" s="222" t="s">
        <v>135</v>
      </c>
      <c r="H193" s="223">
        <v>12.48</v>
      </c>
      <c r="I193" s="224"/>
      <c r="J193" s="225">
        <f>ROUND(I193*H193,2)</f>
        <v>0</v>
      </c>
      <c r="K193" s="221" t="s">
        <v>146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2.2667199999999998</v>
      </c>
      <c r="R193" s="228">
        <f>Q193*H193</f>
        <v>28.288665599999998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131</v>
      </c>
      <c r="AT193" s="230" t="s">
        <v>127</v>
      </c>
      <c r="AU193" s="230" t="s">
        <v>86</v>
      </c>
      <c r="AY193" s="17" t="s">
        <v>125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131</v>
      </c>
      <c r="BM193" s="230" t="s">
        <v>259</v>
      </c>
    </row>
    <row r="194" s="13" customFormat="1">
      <c r="A194" s="13"/>
      <c r="B194" s="232"/>
      <c r="C194" s="233"/>
      <c r="D194" s="234" t="s">
        <v>137</v>
      </c>
      <c r="E194" s="235" t="s">
        <v>1</v>
      </c>
      <c r="F194" s="236" t="s">
        <v>260</v>
      </c>
      <c r="G194" s="233"/>
      <c r="H194" s="237">
        <v>12.48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137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125</v>
      </c>
    </row>
    <row r="195" s="2" customFormat="1" ht="62.7" customHeight="1">
      <c r="A195" s="38"/>
      <c r="B195" s="39"/>
      <c r="C195" s="219" t="s">
        <v>261</v>
      </c>
      <c r="D195" s="219" t="s">
        <v>127</v>
      </c>
      <c r="E195" s="220" t="s">
        <v>262</v>
      </c>
      <c r="F195" s="221" t="s">
        <v>263</v>
      </c>
      <c r="G195" s="222" t="s">
        <v>238</v>
      </c>
      <c r="H195" s="223">
        <v>126</v>
      </c>
      <c r="I195" s="224"/>
      <c r="J195" s="225">
        <f>ROUND(I195*H195,2)</f>
        <v>0</v>
      </c>
      <c r="K195" s="221" t="s">
        <v>146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0.00060999999999999997</v>
      </c>
      <c r="R195" s="228">
        <f>Q195*H195</f>
        <v>0.076859999999999998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131</v>
      </c>
      <c r="AT195" s="230" t="s">
        <v>127</v>
      </c>
      <c r="AU195" s="230" t="s">
        <v>86</v>
      </c>
      <c r="AY195" s="17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131</v>
      </c>
      <c r="BM195" s="230" t="s">
        <v>264</v>
      </c>
    </row>
    <row r="196" s="2" customFormat="1" ht="24.15" customHeight="1">
      <c r="A196" s="38"/>
      <c r="B196" s="39"/>
      <c r="C196" s="219" t="s">
        <v>265</v>
      </c>
      <c r="D196" s="219" t="s">
        <v>127</v>
      </c>
      <c r="E196" s="220" t="s">
        <v>266</v>
      </c>
      <c r="F196" s="221" t="s">
        <v>267</v>
      </c>
      <c r="G196" s="222" t="s">
        <v>238</v>
      </c>
      <c r="H196" s="223">
        <v>126</v>
      </c>
      <c r="I196" s="224"/>
      <c r="J196" s="225">
        <f>ROUND(I196*H196,2)</f>
        <v>0</v>
      </c>
      <c r="K196" s="221" t="s">
        <v>146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131</v>
      </c>
      <c r="AT196" s="230" t="s">
        <v>127</v>
      </c>
      <c r="AU196" s="230" t="s">
        <v>86</v>
      </c>
      <c r="AY196" s="17" t="s">
        <v>125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131</v>
      </c>
      <c r="BM196" s="230" t="s">
        <v>268</v>
      </c>
    </row>
    <row r="197" s="2" customFormat="1" ht="90" customHeight="1">
      <c r="A197" s="38"/>
      <c r="B197" s="39"/>
      <c r="C197" s="219" t="s">
        <v>269</v>
      </c>
      <c r="D197" s="219" t="s">
        <v>127</v>
      </c>
      <c r="E197" s="220" t="s">
        <v>270</v>
      </c>
      <c r="F197" s="221" t="s">
        <v>271</v>
      </c>
      <c r="G197" s="222" t="s">
        <v>238</v>
      </c>
      <c r="H197" s="223">
        <v>3845</v>
      </c>
      <c r="I197" s="224"/>
      <c r="J197" s="225">
        <f>ROUND(I197*H197,2)</f>
        <v>0</v>
      </c>
      <c r="K197" s="221" t="s">
        <v>146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0.32400000000000001</v>
      </c>
      <c r="T197" s="229">
        <f>S197*H197</f>
        <v>1245.78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131</v>
      </c>
      <c r="AT197" s="230" t="s">
        <v>127</v>
      </c>
      <c r="AU197" s="230" t="s">
        <v>86</v>
      </c>
      <c r="AY197" s="17" t="s">
        <v>125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131</v>
      </c>
      <c r="BM197" s="230" t="s">
        <v>272</v>
      </c>
    </row>
    <row r="198" s="2" customFormat="1" ht="66.75" customHeight="1">
      <c r="A198" s="38"/>
      <c r="B198" s="39"/>
      <c r="C198" s="219" t="s">
        <v>273</v>
      </c>
      <c r="D198" s="219" t="s">
        <v>127</v>
      </c>
      <c r="E198" s="220" t="s">
        <v>274</v>
      </c>
      <c r="F198" s="221" t="s">
        <v>275</v>
      </c>
      <c r="G198" s="222" t="s">
        <v>94</v>
      </c>
      <c r="H198" s="223">
        <v>2524</v>
      </c>
      <c r="I198" s="224"/>
      <c r="J198" s="225">
        <f>ROUND(I198*H198,2)</f>
        <v>0</v>
      </c>
      <c r="K198" s="221" t="s">
        <v>146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0.126</v>
      </c>
      <c r="T198" s="229">
        <f>S198*H198</f>
        <v>318.024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131</v>
      </c>
      <c r="AT198" s="230" t="s">
        <v>127</v>
      </c>
      <c r="AU198" s="230" t="s">
        <v>86</v>
      </c>
      <c r="AY198" s="17" t="s">
        <v>125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131</v>
      </c>
      <c r="BM198" s="230" t="s">
        <v>276</v>
      </c>
    </row>
    <row r="199" s="2" customFormat="1" ht="55.5" customHeight="1">
      <c r="A199" s="38"/>
      <c r="B199" s="39"/>
      <c r="C199" s="219" t="s">
        <v>277</v>
      </c>
      <c r="D199" s="219" t="s">
        <v>127</v>
      </c>
      <c r="E199" s="220" t="s">
        <v>278</v>
      </c>
      <c r="F199" s="221" t="s">
        <v>279</v>
      </c>
      <c r="G199" s="222" t="s">
        <v>238</v>
      </c>
      <c r="H199" s="223">
        <v>20.300000000000001</v>
      </c>
      <c r="I199" s="224"/>
      <c r="J199" s="225">
        <f>ROUND(I199*H199,2)</f>
        <v>0</v>
      </c>
      <c r="K199" s="221" t="s">
        <v>146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0.97999999999999998</v>
      </c>
      <c r="T199" s="229">
        <f>S199*H199</f>
        <v>19.894000000000002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131</v>
      </c>
      <c r="AT199" s="230" t="s">
        <v>127</v>
      </c>
      <c r="AU199" s="230" t="s">
        <v>86</v>
      </c>
      <c r="AY199" s="17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131</v>
      </c>
      <c r="BM199" s="230" t="s">
        <v>280</v>
      </c>
    </row>
    <row r="200" s="13" customFormat="1">
      <c r="A200" s="13"/>
      <c r="B200" s="232"/>
      <c r="C200" s="233"/>
      <c r="D200" s="234" t="s">
        <v>137</v>
      </c>
      <c r="E200" s="235" t="s">
        <v>1</v>
      </c>
      <c r="F200" s="236" t="s">
        <v>281</v>
      </c>
      <c r="G200" s="233"/>
      <c r="H200" s="237">
        <v>20.300000000000001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137</v>
      </c>
      <c r="AU200" s="243" t="s">
        <v>86</v>
      </c>
      <c r="AV200" s="13" t="s">
        <v>86</v>
      </c>
      <c r="AW200" s="13" t="s">
        <v>32</v>
      </c>
      <c r="AX200" s="13" t="s">
        <v>84</v>
      </c>
      <c r="AY200" s="243" t="s">
        <v>125</v>
      </c>
    </row>
    <row r="201" s="12" customFormat="1" ht="22.8" customHeight="1">
      <c r="A201" s="12"/>
      <c r="B201" s="203"/>
      <c r="C201" s="204"/>
      <c r="D201" s="205" t="s">
        <v>75</v>
      </c>
      <c r="E201" s="217" t="s">
        <v>282</v>
      </c>
      <c r="F201" s="217" t="s">
        <v>283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SUM(P202:P206)</f>
        <v>0</v>
      </c>
      <c r="Q201" s="211"/>
      <c r="R201" s="212">
        <f>SUM(R202:R206)</f>
        <v>0</v>
      </c>
      <c r="S201" s="211"/>
      <c r="T201" s="213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84</v>
      </c>
      <c r="AT201" s="215" t="s">
        <v>75</v>
      </c>
      <c r="AU201" s="215" t="s">
        <v>84</v>
      </c>
      <c r="AY201" s="214" t="s">
        <v>125</v>
      </c>
      <c r="BK201" s="216">
        <f>SUM(BK202:BK206)</f>
        <v>0</v>
      </c>
    </row>
    <row r="202" s="2" customFormat="1" ht="37.8" customHeight="1">
      <c r="A202" s="38"/>
      <c r="B202" s="39"/>
      <c r="C202" s="219" t="s">
        <v>284</v>
      </c>
      <c r="D202" s="219" t="s">
        <v>127</v>
      </c>
      <c r="E202" s="220" t="s">
        <v>285</v>
      </c>
      <c r="F202" s="221" t="s">
        <v>286</v>
      </c>
      <c r="G202" s="222" t="s">
        <v>171</v>
      </c>
      <c r="H202" s="223">
        <v>517.12</v>
      </c>
      <c r="I202" s="224"/>
      <c r="J202" s="225">
        <f>ROUND(I202*H202,2)</f>
        <v>0</v>
      </c>
      <c r="K202" s="221" t="s">
        <v>146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131</v>
      </c>
      <c r="AT202" s="230" t="s">
        <v>127</v>
      </c>
      <c r="AU202" s="230" t="s">
        <v>86</v>
      </c>
      <c r="AY202" s="17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131</v>
      </c>
      <c r="BM202" s="230" t="s">
        <v>287</v>
      </c>
    </row>
    <row r="203" s="2" customFormat="1">
      <c r="A203" s="38"/>
      <c r="B203" s="39"/>
      <c r="C203" s="40"/>
      <c r="D203" s="234" t="s">
        <v>154</v>
      </c>
      <c r="E203" s="40"/>
      <c r="F203" s="244" t="s">
        <v>288</v>
      </c>
      <c r="G203" s="40"/>
      <c r="H203" s="40"/>
      <c r="I203" s="245"/>
      <c r="J203" s="40"/>
      <c r="K203" s="40"/>
      <c r="L203" s="44"/>
      <c r="M203" s="246"/>
      <c r="N203" s="24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154</v>
      </c>
      <c r="AU203" s="17" t="s">
        <v>86</v>
      </c>
    </row>
    <row r="204" s="2" customFormat="1" ht="49.05" customHeight="1">
      <c r="A204" s="38"/>
      <c r="B204" s="39"/>
      <c r="C204" s="219" t="s">
        <v>289</v>
      </c>
      <c r="D204" s="219" t="s">
        <v>127</v>
      </c>
      <c r="E204" s="220" t="s">
        <v>290</v>
      </c>
      <c r="F204" s="221" t="s">
        <v>291</v>
      </c>
      <c r="G204" s="222" t="s">
        <v>171</v>
      </c>
      <c r="H204" s="223">
        <v>1583.6980000000001</v>
      </c>
      <c r="I204" s="224"/>
      <c r="J204" s="225">
        <f>ROUND(I204*H204,2)</f>
        <v>0</v>
      </c>
      <c r="K204" s="221" t="s">
        <v>1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131</v>
      </c>
      <c r="AT204" s="230" t="s">
        <v>127</v>
      </c>
      <c r="AU204" s="230" t="s">
        <v>86</v>
      </c>
      <c r="AY204" s="17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131</v>
      </c>
      <c r="BM204" s="230" t="s">
        <v>292</v>
      </c>
    </row>
    <row r="205" s="2" customFormat="1">
      <c r="A205" s="38"/>
      <c r="B205" s="39"/>
      <c r="C205" s="40"/>
      <c r="D205" s="234" t="s">
        <v>154</v>
      </c>
      <c r="E205" s="40"/>
      <c r="F205" s="244" t="s">
        <v>293</v>
      </c>
      <c r="G205" s="40"/>
      <c r="H205" s="40"/>
      <c r="I205" s="245"/>
      <c r="J205" s="40"/>
      <c r="K205" s="40"/>
      <c r="L205" s="44"/>
      <c r="M205" s="246"/>
      <c r="N205" s="24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86</v>
      </c>
    </row>
    <row r="206" s="13" customFormat="1">
      <c r="A206" s="13"/>
      <c r="B206" s="232"/>
      <c r="C206" s="233"/>
      <c r="D206" s="234" t="s">
        <v>137</v>
      </c>
      <c r="E206" s="235" t="s">
        <v>1</v>
      </c>
      <c r="F206" s="236" t="s">
        <v>294</v>
      </c>
      <c r="G206" s="233"/>
      <c r="H206" s="237">
        <v>1583.6980000000001</v>
      </c>
      <c r="I206" s="238"/>
      <c r="J206" s="233"/>
      <c r="K206" s="233"/>
      <c r="L206" s="239"/>
      <c r="M206" s="279"/>
      <c r="N206" s="280"/>
      <c r="O206" s="280"/>
      <c r="P206" s="280"/>
      <c r="Q206" s="280"/>
      <c r="R206" s="280"/>
      <c r="S206" s="280"/>
      <c r="T206" s="28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137</v>
      </c>
      <c r="AU206" s="243" t="s">
        <v>86</v>
      </c>
      <c r="AV206" s="13" t="s">
        <v>86</v>
      </c>
      <c r="AW206" s="13" t="s">
        <v>32</v>
      </c>
      <c r="AX206" s="13" t="s">
        <v>84</v>
      </c>
      <c r="AY206" s="243" t="s">
        <v>125</v>
      </c>
    </row>
    <row r="207" s="2" customFormat="1" ht="6.96" customHeight="1">
      <c r="A207" s="38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3xPQgAdore5FEA75oVaronUoaJ7B7PGLYVj/38+4/t/uuMJgG1j0YIPVL4+1sV4z0cxs2rVG80oXdKrl2T1OKQ==" hashValue="Lmwcz32MwspBZ7g1tKBFGrwPKpkCqlaLP7RTbhxiX1x02nt4qMV3GIK510jT4bsLMTptZQimuCA3HMPrkv8N9g==" algorithmName="SHA-512" password="CC35"/>
  <autoFilter ref="C121:K20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  <c r="AZ2" s="136" t="s">
        <v>92</v>
      </c>
      <c r="BA2" s="136" t="s">
        <v>93</v>
      </c>
      <c r="BB2" s="136" t="s">
        <v>94</v>
      </c>
      <c r="BC2" s="136" t="s">
        <v>295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II/117 PŘEDSLAV - MĚČÍN,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17. 10. 2019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ROUND((SUM(BE123:BE213)),  2)</f>
        <v>0</v>
      </c>
      <c r="G33" s="38"/>
      <c r="H33" s="38"/>
      <c r="I33" s="156">
        <v>0.20999999999999999</v>
      </c>
      <c r="J33" s="155">
        <f>ROUND(((SUM(BE123:BE213))*I33),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ROUND((SUM(BF123:BF213)),  2)</f>
        <v>0</v>
      </c>
      <c r="G34" s="38"/>
      <c r="H34" s="38"/>
      <c r="I34" s="156">
        <v>0.12</v>
      </c>
      <c r="J34" s="155">
        <f>ROUND(((SUM(BF123:BF213))*I34),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ROUND((SUM(BG123:BG213)),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ROUND((SUM(BH123:BH213)),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ROUND((SUM(BI123:BI213)),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II/117 PŘEDSLAV - MĚČÍN,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102 -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17. 10. 2019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102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297</v>
      </c>
      <c r="E101" s="189"/>
      <c r="F101" s="189"/>
      <c r="G101" s="189"/>
      <c r="H101" s="189"/>
      <c r="I101" s="189"/>
      <c r="J101" s="190">
        <f>J181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108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109</v>
      </c>
      <c r="E103" s="189"/>
      <c r="F103" s="189"/>
      <c r="G103" s="189"/>
      <c r="H103" s="189"/>
      <c r="I103" s="189"/>
      <c r="J103" s="190">
        <f>J208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II/117 PŘEDSLAV - MĚČÍN, OPRAVA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102 -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17. 10. 2019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SÚSPK</v>
      </c>
      <c r="G119" s="40"/>
      <c r="H119" s="40"/>
      <c r="I119" s="32" t="s">
        <v>30</v>
      </c>
      <c r="J119" s="36" t="str">
        <f>E21</f>
        <v>MACÁN PROJEKCE DS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Ing. Tomáš Macán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111</v>
      </c>
      <c r="D122" s="195" t="s">
        <v>61</v>
      </c>
      <c r="E122" s="195" t="s">
        <v>57</v>
      </c>
      <c r="F122" s="195" t="s">
        <v>58</v>
      </c>
      <c r="G122" s="195" t="s">
        <v>112</v>
      </c>
      <c r="H122" s="195" t="s">
        <v>113</v>
      </c>
      <c r="I122" s="195" t="s">
        <v>114</v>
      </c>
      <c r="J122" s="195" t="s">
        <v>101</v>
      </c>
      <c r="K122" s="196" t="s">
        <v>115</v>
      </c>
      <c r="L122" s="197"/>
      <c r="M122" s="100" t="s">
        <v>1</v>
      </c>
      <c r="N122" s="101" t="s">
        <v>40</v>
      </c>
      <c r="O122" s="101" t="s">
        <v>116</v>
      </c>
      <c r="P122" s="101" t="s">
        <v>117</v>
      </c>
      <c r="Q122" s="101" t="s">
        <v>118</v>
      </c>
      <c r="R122" s="101" t="s">
        <v>119</v>
      </c>
      <c r="S122" s="101" t="s">
        <v>120</v>
      </c>
      <c r="T122" s="102" t="s">
        <v>121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122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1426.4589112999997</v>
      </c>
      <c r="S123" s="104"/>
      <c r="T123" s="201">
        <f>T124</f>
        <v>1854.435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103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123</v>
      </c>
      <c r="F124" s="206" t="s">
        <v>124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P125+P133+P136+P181+P186+P208</f>
        <v>0</v>
      </c>
      <c r="Q124" s="211"/>
      <c r="R124" s="212">
        <f>R125+R133+R136+R181+R186+R208</f>
        <v>1426.4589112999997</v>
      </c>
      <c r="S124" s="211"/>
      <c r="T124" s="213">
        <f>T125+T133+T136+T181+T186+T208</f>
        <v>1854.435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125</v>
      </c>
      <c r="BK124" s="216">
        <f>BK125+BK133+BK136+BK181+BK186+BK208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84</v>
      </c>
      <c r="F125" s="217" t="s">
        <v>126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SUM(P126:P132)</f>
        <v>0</v>
      </c>
      <c r="Q125" s="211"/>
      <c r="R125" s="212">
        <f>SUM(R126:R132)</f>
        <v>0.36724999999999997</v>
      </c>
      <c r="S125" s="211"/>
      <c r="T125" s="213">
        <f>SUM(T126:T132)</f>
        <v>911.60000000000002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84</v>
      </c>
      <c r="AY125" s="214" t="s">
        <v>125</v>
      </c>
      <c r="BK125" s="216">
        <f>SUM(BK126:BK132)</f>
        <v>0</v>
      </c>
    </row>
    <row r="126" s="2" customFormat="1" ht="66.75" customHeight="1">
      <c r="A126" s="38"/>
      <c r="B126" s="39"/>
      <c r="C126" s="219" t="s">
        <v>84</v>
      </c>
      <c r="D126" s="219" t="s">
        <v>127</v>
      </c>
      <c r="E126" s="220" t="s">
        <v>298</v>
      </c>
      <c r="F126" s="221" t="s">
        <v>299</v>
      </c>
      <c r="G126" s="222" t="s">
        <v>94</v>
      </c>
      <c r="H126" s="223">
        <v>275</v>
      </c>
      <c r="I126" s="224"/>
      <c r="J126" s="225">
        <f>ROUND(I126*H126,2)</f>
        <v>0</v>
      </c>
      <c r="K126" s="221" t="s">
        <v>146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0.28999999999999998</v>
      </c>
      <c r="T126" s="229">
        <f>S126*H126</f>
        <v>79.75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131</v>
      </c>
      <c r="AT126" s="230" t="s">
        <v>127</v>
      </c>
      <c r="AU126" s="230" t="s">
        <v>86</v>
      </c>
      <c r="AY126" s="17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131</v>
      </c>
      <c r="BM126" s="230" t="s">
        <v>300</v>
      </c>
    </row>
    <row r="127" s="2" customFormat="1" ht="55.5" customHeight="1">
      <c r="A127" s="38"/>
      <c r="B127" s="39"/>
      <c r="C127" s="219" t="s">
        <v>86</v>
      </c>
      <c r="D127" s="219" t="s">
        <v>127</v>
      </c>
      <c r="E127" s="220" t="s">
        <v>301</v>
      </c>
      <c r="F127" s="221" t="s">
        <v>302</v>
      </c>
      <c r="G127" s="222" t="s">
        <v>94</v>
      </c>
      <c r="H127" s="223">
        <v>275</v>
      </c>
      <c r="I127" s="224"/>
      <c r="J127" s="225">
        <f>ROUND(I127*H127,2)</f>
        <v>0</v>
      </c>
      <c r="K127" s="221" t="s">
        <v>146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0.316</v>
      </c>
      <c r="T127" s="229">
        <f>S127*H127</f>
        <v>86.900000000000006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131</v>
      </c>
      <c r="AT127" s="230" t="s">
        <v>127</v>
      </c>
      <c r="AU127" s="230" t="s">
        <v>86</v>
      </c>
      <c r="AY127" s="17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131</v>
      </c>
      <c r="BM127" s="230" t="s">
        <v>303</v>
      </c>
    </row>
    <row r="128" s="2" customFormat="1" ht="55.5" customHeight="1">
      <c r="A128" s="38"/>
      <c r="B128" s="39"/>
      <c r="C128" s="219" t="s">
        <v>139</v>
      </c>
      <c r="D128" s="219" t="s">
        <v>127</v>
      </c>
      <c r="E128" s="220" t="s">
        <v>128</v>
      </c>
      <c r="F128" s="221" t="s">
        <v>129</v>
      </c>
      <c r="G128" s="222" t="s">
        <v>94</v>
      </c>
      <c r="H128" s="223">
        <v>2825</v>
      </c>
      <c r="I128" s="224"/>
      <c r="J128" s="225">
        <f>ROUND(I128*H128,2)</f>
        <v>0</v>
      </c>
      <c r="K128" s="221" t="s">
        <v>130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0.00012999999999999999</v>
      </c>
      <c r="R128" s="228">
        <f>Q128*H128</f>
        <v>0.36724999999999997</v>
      </c>
      <c r="S128" s="228">
        <v>0.25600000000000001</v>
      </c>
      <c r="T128" s="229">
        <f>S128*H128</f>
        <v>723.20000000000005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131</v>
      </c>
      <c r="AT128" s="230" t="s">
        <v>127</v>
      </c>
      <c r="AU128" s="230" t="s">
        <v>86</v>
      </c>
      <c r="AY128" s="17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131</v>
      </c>
      <c r="BM128" s="230" t="s">
        <v>304</v>
      </c>
    </row>
    <row r="129" s="2" customFormat="1" ht="44.25" customHeight="1">
      <c r="A129" s="38"/>
      <c r="B129" s="39"/>
      <c r="C129" s="219" t="s">
        <v>131</v>
      </c>
      <c r="D129" s="219" t="s">
        <v>127</v>
      </c>
      <c r="E129" s="220" t="s">
        <v>305</v>
      </c>
      <c r="F129" s="221" t="s">
        <v>306</v>
      </c>
      <c r="G129" s="222" t="s">
        <v>238</v>
      </c>
      <c r="H129" s="223">
        <v>75</v>
      </c>
      <c r="I129" s="224"/>
      <c r="J129" s="225">
        <f>ROUND(I129*H129,2)</f>
        <v>0</v>
      </c>
      <c r="K129" s="221" t="s">
        <v>146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0.28999999999999998</v>
      </c>
      <c r="T129" s="229">
        <f>S129*H129</f>
        <v>21.75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131</v>
      </c>
      <c r="AT129" s="230" t="s">
        <v>127</v>
      </c>
      <c r="AU129" s="230" t="s">
        <v>86</v>
      </c>
      <c r="AY129" s="17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131</v>
      </c>
      <c r="BM129" s="230" t="s">
        <v>307</v>
      </c>
    </row>
    <row r="130" s="2" customFormat="1" ht="44.25" customHeight="1">
      <c r="A130" s="38"/>
      <c r="B130" s="39"/>
      <c r="C130" s="219" t="s">
        <v>149</v>
      </c>
      <c r="D130" s="219" t="s">
        <v>127</v>
      </c>
      <c r="E130" s="220" t="s">
        <v>133</v>
      </c>
      <c r="F130" s="221" t="s">
        <v>134</v>
      </c>
      <c r="G130" s="222" t="s">
        <v>135</v>
      </c>
      <c r="H130" s="223">
        <v>38.588000000000001</v>
      </c>
      <c r="I130" s="224"/>
      <c r="J130" s="225">
        <f>ROUND(I130*H130,2)</f>
        <v>0</v>
      </c>
      <c r="K130" s="221" t="s">
        <v>130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131</v>
      </c>
      <c r="AT130" s="230" t="s">
        <v>127</v>
      </c>
      <c r="AU130" s="230" t="s">
        <v>86</v>
      </c>
      <c r="AY130" s="17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131</v>
      </c>
      <c r="BM130" s="230" t="s">
        <v>308</v>
      </c>
    </row>
    <row r="131" s="13" customFormat="1">
      <c r="A131" s="13"/>
      <c r="B131" s="232"/>
      <c r="C131" s="233"/>
      <c r="D131" s="234" t="s">
        <v>137</v>
      </c>
      <c r="E131" s="235" t="s">
        <v>1</v>
      </c>
      <c r="F131" s="236" t="s">
        <v>309</v>
      </c>
      <c r="G131" s="233"/>
      <c r="H131" s="237">
        <v>38.588000000000001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137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125</v>
      </c>
    </row>
    <row r="132" s="2" customFormat="1" ht="66.75" customHeight="1">
      <c r="A132" s="38"/>
      <c r="B132" s="39"/>
      <c r="C132" s="219" t="s">
        <v>159</v>
      </c>
      <c r="D132" s="219" t="s">
        <v>127</v>
      </c>
      <c r="E132" s="220" t="s">
        <v>140</v>
      </c>
      <c r="F132" s="221" t="s">
        <v>141</v>
      </c>
      <c r="G132" s="222" t="s">
        <v>135</v>
      </c>
      <c r="H132" s="223">
        <v>38.588000000000001</v>
      </c>
      <c r="I132" s="224"/>
      <c r="J132" s="225">
        <f>ROUND(I132*H132,2)</f>
        <v>0</v>
      </c>
      <c r="K132" s="221" t="s">
        <v>1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131</v>
      </c>
      <c r="AT132" s="230" t="s">
        <v>127</v>
      </c>
      <c r="AU132" s="230" t="s">
        <v>86</v>
      </c>
      <c r="AY132" s="17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131</v>
      </c>
      <c r="BM132" s="230" t="s">
        <v>310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131</v>
      </c>
      <c r="F133" s="217" t="s">
        <v>143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SUM(P134:P135)</f>
        <v>0</v>
      </c>
      <c r="Q133" s="211"/>
      <c r="R133" s="212">
        <f>SUM(R134:R135)</f>
        <v>0</v>
      </c>
      <c r="S133" s="211"/>
      <c r="T133" s="21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84</v>
      </c>
      <c r="AY133" s="214" t="s">
        <v>125</v>
      </c>
      <c r="BK133" s="216">
        <f>SUM(BK134:BK135)</f>
        <v>0</v>
      </c>
    </row>
    <row r="134" s="2" customFormat="1" ht="37.8" customHeight="1">
      <c r="A134" s="38"/>
      <c r="B134" s="39"/>
      <c r="C134" s="219" t="s">
        <v>163</v>
      </c>
      <c r="D134" s="219" t="s">
        <v>127</v>
      </c>
      <c r="E134" s="220" t="s">
        <v>144</v>
      </c>
      <c r="F134" s="221" t="s">
        <v>145</v>
      </c>
      <c r="G134" s="222" t="s">
        <v>135</v>
      </c>
      <c r="H134" s="223">
        <v>8.5749999999999993</v>
      </c>
      <c r="I134" s="224"/>
      <c r="J134" s="225">
        <f>ROUND(I134*H134,2)</f>
        <v>0</v>
      </c>
      <c r="K134" s="221" t="s">
        <v>146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131</v>
      </c>
      <c r="AT134" s="230" t="s">
        <v>127</v>
      </c>
      <c r="AU134" s="230" t="s">
        <v>86</v>
      </c>
      <c r="AY134" s="17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131</v>
      </c>
      <c r="BM134" s="230" t="s">
        <v>311</v>
      </c>
    </row>
    <row r="135" s="13" customFormat="1">
      <c r="A135" s="13"/>
      <c r="B135" s="232"/>
      <c r="C135" s="233"/>
      <c r="D135" s="234" t="s">
        <v>137</v>
      </c>
      <c r="E135" s="235" t="s">
        <v>1</v>
      </c>
      <c r="F135" s="236" t="s">
        <v>312</v>
      </c>
      <c r="G135" s="233"/>
      <c r="H135" s="237">
        <v>8.5749999999999993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137</v>
      </c>
      <c r="AU135" s="243" t="s">
        <v>86</v>
      </c>
      <c r="AV135" s="13" t="s">
        <v>86</v>
      </c>
      <c r="AW135" s="13" t="s">
        <v>32</v>
      </c>
      <c r="AX135" s="13" t="s">
        <v>84</v>
      </c>
      <c r="AY135" s="243" t="s">
        <v>125</v>
      </c>
    </row>
    <row r="136" s="12" customFormat="1" ht="22.8" customHeight="1">
      <c r="A136" s="12"/>
      <c r="B136" s="203"/>
      <c r="C136" s="204"/>
      <c r="D136" s="205" t="s">
        <v>75</v>
      </c>
      <c r="E136" s="217" t="s">
        <v>149</v>
      </c>
      <c r="F136" s="217" t="s">
        <v>150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SUM(P137:P180)</f>
        <v>0</v>
      </c>
      <c r="Q136" s="211"/>
      <c r="R136" s="212">
        <f>SUM(R137:R180)</f>
        <v>1264.44571</v>
      </c>
      <c r="S136" s="211"/>
      <c r="T136" s="213">
        <f>SUM(T137:T180)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84</v>
      </c>
      <c r="AY136" s="214" t="s">
        <v>125</v>
      </c>
      <c r="BK136" s="216">
        <f>SUM(BK137:BK180)</f>
        <v>0</v>
      </c>
    </row>
    <row r="137" s="2" customFormat="1" ht="24.15" customHeight="1">
      <c r="A137" s="38"/>
      <c r="B137" s="39"/>
      <c r="C137" s="219" t="s">
        <v>167</v>
      </c>
      <c r="D137" s="219" t="s">
        <v>127</v>
      </c>
      <c r="E137" s="220" t="s">
        <v>313</v>
      </c>
      <c r="F137" s="221" t="s">
        <v>314</v>
      </c>
      <c r="G137" s="222" t="s">
        <v>94</v>
      </c>
      <c r="H137" s="223">
        <v>275</v>
      </c>
      <c r="I137" s="224"/>
      <c r="J137" s="225">
        <f>ROUND(I137*H137,2)</f>
        <v>0</v>
      </c>
      <c r="K137" s="221" t="s">
        <v>146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131</v>
      </c>
      <c r="AT137" s="230" t="s">
        <v>127</v>
      </c>
      <c r="AU137" s="230" t="s">
        <v>86</v>
      </c>
      <c r="AY137" s="17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131</v>
      </c>
      <c r="BM137" s="230" t="s">
        <v>315</v>
      </c>
    </row>
    <row r="138" s="2" customFormat="1" ht="37.8" customHeight="1">
      <c r="A138" s="38"/>
      <c r="B138" s="39"/>
      <c r="C138" s="219" t="s">
        <v>177</v>
      </c>
      <c r="D138" s="219" t="s">
        <v>127</v>
      </c>
      <c r="E138" s="220" t="s">
        <v>151</v>
      </c>
      <c r="F138" s="221" t="s">
        <v>152</v>
      </c>
      <c r="G138" s="222" t="s">
        <v>94</v>
      </c>
      <c r="H138" s="223">
        <v>12992</v>
      </c>
      <c r="I138" s="224"/>
      <c r="J138" s="225">
        <f>ROUND(I138*H138,2)</f>
        <v>0</v>
      </c>
      <c r="K138" s="221" t="s">
        <v>146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131</v>
      </c>
      <c r="AT138" s="230" t="s">
        <v>127</v>
      </c>
      <c r="AU138" s="230" t="s">
        <v>86</v>
      </c>
      <c r="AY138" s="17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131</v>
      </c>
      <c r="BM138" s="230" t="s">
        <v>316</v>
      </c>
    </row>
    <row r="139" s="2" customFormat="1">
      <c r="A139" s="38"/>
      <c r="B139" s="39"/>
      <c r="C139" s="40"/>
      <c r="D139" s="234" t="s">
        <v>154</v>
      </c>
      <c r="E139" s="40"/>
      <c r="F139" s="244" t="s">
        <v>155</v>
      </c>
      <c r="G139" s="40"/>
      <c r="H139" s="40"/>
      <c r="I139" s="245"/>
      <c r="J139" s="40"/>
      <c r="K139" s="40"/>
      <c r="L139" s="44"/>
      <c r="M139" s="246"/>
      <c r="N139" s="24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86</v>
      </c>
    </row>
    <row r="140" s="13" customFormat="1">
      <c r="A140" s="13"/>
      <c r="B140" s="232"/>
      <c r="C140" s="233"/>
      <c r="D140" s="234" t="s">
        <v>137</v>
      </c>
      <c r="E140" s="235" t="s">
        <v>1</v>
      </c>
      <c r="F140" s="236" t="s">
        <v>317</v>
      </c>
      <c r="G140" s="233"/>
      <c r="H140" s="237">
        <v>11200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137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125</v>
      </c>
    </row>
    <row r="141" s="13" customFormat="1">
      <c r="A141" s="13"/>
      <c r="B141" s="232"/>
      <c r="C141" s="233"/>
      <c r="D141" s="234" t="s">
        <v>137</v>
      </c>
      <c r="E141" s="233"/>
      <c r="F141" s="236" t="s">
        <v>318</v>
      </c>
      <c r="G141" s="233"/>
      <c r="H141" s="237">
        <v>12992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137</v>
      </c>
      <c r="AU141" s="243" t="s">
        <v>86</v>
      </c>
      <c r="AV141" s="13" t="s">
        <v>86</v>
      </c>
      <c r="AW141" s="13" t="s">
        <v>4</v>
      </c>
      <c r="AX141" s="13" t="s">
        <v>84</v>
      </c>
      <c r="AY141" s="243" t="s">
        <v>125</v>
      </c>
    </row>
    <row r="142" s="2" customFormat="1" ht="49.05" customHeight="1">
      <c r="A142" s="38"/>
      <c r="B142" s="39"/>
      <c r="C142" s="219" t="s">
        <v>185</v>
      </c>
      <c r="D142" s="219" t="s">
        <v>127</v>
      </c>
      <c r="E142" s="220" t="s">
        <v>160</v>
      </c>
      <c r="F142" s="221" t="s">
        <v>161</v>
      </c>
      <c r="G142" s="222" t="s">
        <v>94</v>
      </c>
      <c r="H142" s="223">
        <v>12992</v>
      </c>
      <c r="I142" s="224"/>
      <c r="J142" s="225">
        <f>ROUND(I142*H142,2)</f>
        <v>0</v>
      </c>
      <c r="K142" s="221" t="s">
        <v>146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131</v>
      </c>
      <c r="AT142" s="230" t="s">
        <v>127</v>
      </c>
      <c r="AU142" s="230" t="s">
        <v>86</v>
      </c>
      <c r="AY142" s="17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131</v>
      </c>
      <c r="BM142" s="230" t="s">
        <v>319</v>
      </c>
    </row>
    <row r="143" s="13" customFormat="1">
      <c r="A143" s="13"/>
      <c r="B143" s="232"/>
      <c r="C143" s="233"/>
      <c r="D143" s="234" t="s">
        <v>137</v>
      </c>
      <c r="E143" s="235" t="s">
        <v>1</v>
      </c>
      <c r="F143" s="236" t="s">
        <v>317</v>
      </c>
      <c r="G143" s="233"/>
      <c r="H143" s="237">
        <v>11200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137</v>
      </c>
      <c r="AU143" s="243" t="s">
        <v>86</v>
      </c>
      <c r="AV143" s="13" t="s">
        <v>86</v>
      </c>
      <c r="AW143" s="13" t="s">
        <v>32</v>
      </c>
      <c r="AX143" s="13" t="s">
        <v>76</v>
      </c>
      <c r="AY143" s="243" t="s">
        <v>125</v>
      </c>
    </row>
    <row r="144" s="14" customFormat="1">
      <c r="A144" s="14"/>
      <c r="B144" s="248"/>
      <c r="C144" s="249"/>
      <c r="D144" s="234" t="s">
        <v>137</v>
      </c>
      <c r="E144" s="250" t="s">
        <v>92</v>
      </c>
      <c r="F144" s="251" t="s">
        <v>157</v>
      </c>
      <c r="G144" s="249"/>
      <c r="H144" s="252">
        <v>11200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137</v>
      </c>
      <c r="AU144" s="258" t="s">
        <v>86</v>
      </c>
      <c r="AV144" s="14" t="s">
        <v>131</v>
      </c>
      <c r="AW144" s="14" t="s">
        <v>32</v>
      </c>
      <c r="AX144" s="14" t="s">
        <v>84</v>
      </c>
      <c r="AY144" s="258" t="s">
        <v>125</v>
      </c>
    </row>
    <row r="145" s="13" customFormat="1">
      <c r="A145" s="13"/>
      <c r="B145" s="232"/>
      <c r="C145" s="233"/>
      <c r="D145" s="234" t="s">
        <v>137</v>
      </c>
      <c r="E145" s="233"/>
      <c r="F145" s="236" t="s">
        <v>318</v>
      </c>
      <c r="G145" s="233"/>
      <c r="H145" s="237">
        <v>12992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137</v>
      </c>
      <c r="AU145" s="243" t="s">
        <v>86</v>
      </c>
      <c r="AV145" s="13" t="s">
        <v>86</v>
      </c>
      <c r="AW145" s="13" t="s">
        <v>4</v>
      </c>
      <c r="AX145" s="13" t="s">
        <v>84</v>
      </c>
      <c r="AY145" s="243" t="s">
        <v>125</v>
      </c>
    </row>
    <row r="146" s="2" customFormat="1" ht="66.75" customHeight="1">
      <c r="A146" s="38"/>
      <c r="B146" s="39"/>
      <c r="C146" s="219" t="s">
        <v>190</v>
      </c>
      <c r="D146" s="219" t="s">
        <v>127</v>
      </c>
      <c r="E146" s="220" t="s">
        <v>164</v>
      </c>
      <c r="F146" s="221" t="s">
        <v>165</v>
      </c>
      <c r="G146" s="222" t="s">
        <v>94</v>
      </c>
      <c r="H146" s="223">
        <v>12992</v>
      </c>
      <c r="I146" s="224"/>
      <c r="J146" s="225">
        <f>ROUND(I146*H146,2)</f>
        <v>0</v>
      </c>
      <c r="K146" s="221" t="s">
        <v>146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131</v>
      </c>
      <c r="AT146" s="230" t="s">
        <v>127</v>
      </c>
      <c r="AU146" s="230" t="s">
        <v>86</v>
      </c>
      <c r="AY146" s="17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131</v>
      </c>
      <c r="BM146" s="230" t="s">
        <v>320</v>
      </c>
    </row>
    <row r="147" s="13" customFormat="1">
      <c r="A147" s="13"/>
      <c r="B147" s="232"/>
      <c r="C147" s="233"/>
      <c r="D147" s="234" t="s">
        <v>137</v>
      </c>
      <c r="E147" s="235" t="s">
        <v>1</v>
      </c>
      <c r="F147" s="236" t="s">
        <v>92</v>
      </c>
      <c r="G147" s="233"/>
      <c r="H147" s="237">
        <v>11200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137</v>
      </c>
      <c r="AU147" s="243" t="s">
        <v>86</v>
      </c>
      <c r="AV147" s="13" t="s">
        <v>86</v>
      </c>
      <c r="AW147" s="13" t="s">
        <v>32</v>
      </c>
      <c r="AX147" s="13" t="s">
        <v>76</v>
      </c>
      <c r="AY147" s="243" t="s">
        <v>125</v>
      </c>
    </row>
    <row r="148" s="14" customFormat="1">
      <c r="A148" s="14"/>
      <c r="B148" s="248"/>
      <c r="C148" s="249"/>
      <c r="D148" s="234" t="s">
        <v>137</v>
      </c>
      <c r="E148" s="250" t="s">
        <v>1</v>
      </c>
      <c r="F148" s="251" t="s">
        <v>157</v>
      </c>
      <c r="G148" s="249"/>
      <c r="H148" s="252">
        <v>11200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137</v>
      </c>
      <c r="AU148" s="258" t="s">
        <v>86</v>
      </c>
      <c r="AV148" s="14" t="s">
        <v>131</v>
      </c>
      <c r="AW148" s="14" t="s">
        <v>32</v>
      </c>
      <c r="AX148" s="14" t="s">
        <v>84</v>
      </c>
      <c r="AY148" s="258" t="s">
        <v>125</v>
      </c>
    </row>
    <row r="149" s="13" customFormat="1">
      <c r="A149" s="13"/>
      <c r="B149" s="232"/>
      <c r="C149" s="233"/>
      <c r="D149" s="234" t="s">
        <v>137</v>
      </c>
      <c r="E149" s="233"/>
      <c r="F149" s="236" t="s">
        <v>318</v>
      </c>
      <c r="G149" s="233"/>
      <c r="H149" s="237">
        <v>12992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137</v>
      </c>
      <c r="AU149" s="243" t="s">
        <v>86</v>
      </c>
      <c r="AV149" s="13" t="s">
        <v>86</v>
      </c>
      <c r="AW149" s="13" t="s">
        <v>4</v>
      </c>
      <c r="AX149" s="13" t="s">
        <v>84</v>
      </c>
      <c r="AY149" s="243" t="s">
        <v>125</v>
      </c>
    </row>
    <row r="150" s="2" customFormat="1" ht="16.5" customHeight="1">
      <c r="A150" s="38"/>
      <c r="B150" s="39"/>
      <c r="C150" s="259" t="s">
        <v>8</v>
      </c>
      <c r="D150" s="259" t="s">
        <v>168</v>
      </c>
      <c r="E150" s="260" t="s">
        <v>169</v>
      </c>
      <c r="F150" s="261" t="s">
        <v>170</v>
      </c>
      <c r="G150" s="262" t="s">
        <v>171</v>
      </c>
      <c r="H150" s="263">
        <v>298.81599999999997</v>
      </c>
      <c r="I150" s="264"/>
      <c r="J150" s="265">
        <f>ROUND(I150*H150,2)</f>
        <v>0</v>
      </c>
      <c r="K150" s="261" t="s">
        <v>146</v>
      </c>
      <c r="L150" s="266"/>
      <c r="M150" s="267" t="s">
        <v>1</v>
      </c>
      <c r="N150" s="268" t="s">
        <v>41</v>
      </c>
      <c r="O150" s="91"/>
      <c r="P150" s="228">
        <f>O150*H150</f>
        <v>0</v>
      </c>
      <c r="Q150" s="228">
        <v>1</v>
      </c>
      <c r="R150" s="228">
        <f>Q150*H150</f>
        <v>298.81599999999997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167</v>
      </c>
      <c r="AT150" s="230" t="s">
        <v>168</v>
      </c>
      <c r="AU150" s="230" t="s">
        <v>86</v>
      </c>
      <c r="AY150" s="17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131</v>
      </c>
      <c r="BM150" s="230" t="s">
        <v>321</v>
      </c>
    </row>
    <row r="151" s="2" customFormat="1">
      <c r="A151" s="38"/>
      <c r="B151" s="39"/>
      <c r="C151" s="40"/>
      <c r="D151" s="234" t="s">
        <v>154</v>
      </c>
      <c r="E151" s="40"/>
      <c r="F151" s="244" t="s">
        <v>173</v>
      </c>
      <c r="G151" s="40"/>
      <c r="H151" s="40"/>
      <c r="I151" s="245"/>
      <c r="J151" s="40"/>
      <c r="K151" s="40"/>
      <c r="L151" s="44"/>
      <c r="M151" s="246"/>
      <c r="N151" s="24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86</v>
      </c>
    </row>
    <row r="152" s="13" customFormat="1">
      <c r="A152" s="13"/>
      <c r="B152" s="232"/>
      <c r="C152" s="233"/>
      <c r="D152" s="234" t="s">
        <v>137</v>
      </c>
      <c r="E152" s="233"/>
      <c r="F152" s="236" t="s">
        <v>322</v>
      </c>
      <c r="G152" s="233"/>
      <c r="H152" s="237">
        <v>298.81599999999997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137</v>
      </c>
      <c r="AU152" s="243" t="s">
        <v>86</v>
      </c>
      <c r="AV152" s="13" t="s">
        <v>86</v>
      </c>
      <c r="AW152" s="13" t="s">
        <v>4</v>
      </c>
      <c r="AX152" s="13" t="s">
        <v>84</v>
      </c>
      <c r="AY152" s="243" t="s">
        <v>125</v>
      </c>
    </row>
    <row r="153" s="2" customFormat="1" ht="21.75" customHeight="1">
      <c r="A153" s="38"/>
      <c r="B153" s="39"/>
      <c r="C153" s="259" t="s">
        <v>198</v>
      </c>
      <c r="D153" s="259" t="s">
        <v>168</v>
      </c>
      <c r="E153" s="260" t="s">
        <v>178</v>
      </c>
      <c r="F153" s="261" t="s">
        <v>179</v>
      </c>
      <c r="G153" s="262" t="s">
        <v>171</v>
      </c>
      <c r="H153" s="263">
        <v>239.053</v>
      </c>
      <c r="I153" s="264"/>
      <c r="J153" s="265">
        <f>ROUND(I153*H153,2)</f>
        <v>0</v>
      </c>
      <c r="K153" s="261" t="s">
        <v>146</v>
      </c>
      <c r="L153" s="266"/>
      <c r="M153" s="267" t="s">
        <v>1</v>
      </c>
      <c r="N153" s="268" t="s">
        <v>41</v>
      </c>
      <c r="O153" s="91"/>
      <c r="P153" s="228">
        <f>O153*H153</f>
        <v>0</v>
      </c>
      <c r="Q153" s="228">
        <v>1</v>
      </c>
      <c r="R153" s="228">
        <f>Q153*H153</f>
        <v>239.053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167</v>
      </c>
      <c r="AT153" s="230" t="s">
        <v>168</v>
      </c>
      <c r="AU153" s="230" t="s">
        <v>86</v>
      </c>
      <c r="AY153" s="17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131</v>
      </c>
      <c r="BM153" s="230" t="s">
        <v>323</v>
      </c>
    </row>
    <row r="154" s="2" customFormat="1">
      <c r="A154" s="38"/>
      <c r="B154" s="39"/>
      <c r="C154" s="40"/>
      <c r="D154" s="234" t="s">
        <v>154</v>
      </c>
      <c r="E154" s="40"/>
      <c r="F154" s="244" t="s">
        <v>181</v>
      </c>
      <c r="G154" s="40"/>
      <c r="H154" s="40"/>
      <c r="I154" s="245"/>
      <c r="J154" s="40"/>
      <c r="K154" s="40"/>
      <c r="L154" s="44"/>
      <c r="M154" s="246"/>
      <c r="N154" s="24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86</v>
      </c>
    </row>
    <row r="155" s="13" customFormat="1">
      <c r="A155" s="13"/>
      <c r="B155" s="232"/>
      <c r="C155" s="233"/>
      <c r="D155" s="234" t="s">
        <v>137</v>
      </c>
      <c r="E155" s="233"/>
      <c r="F155" s="236" t="s">
        <v>324</v>
      </c>
      <c r="G155" s="233"/>
      <c r="H155" s="237">
        <v>239.053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137</v>
      </c>
      <c r="AU155" s="243" t="s">
        <v>86</v>
      </c>
      <c r="AV155" s="13" t="s">
        <v>86</v>
      </c>
      <c r="AW155" s="13" t="s">
        <v>4</v>
      </c>
      <c r="AX155" s="13" t="s">
        <v>84</v>
      </c>
      <c r="AY155" s="243" t="s">
        <v>125</v>
      </c>
    </row>
    <row r="156" s="2" customFormat="1" ht="37.8" customHeight="1">
      <c r="A156" s="38"/>
      <c r="B156" s="39"/>
      <c r="C156" s="219" t="s">
        <v>208</v>
      </c>
      <c r="D156" s="219" t="s">
        <v>127</v>
      </c>
      <c r="E156" s="220" t="s">
        <v>186</v>
      </c>
      <c r="F156" s="221" t="s">
        <v>187</v>
      </c>
      <c r="G156" s="222" t="s">
        <v>94</v>
      </c>
      <c r="H156" s="223">
        <v>1772</v>
      </c>
      <c r="I156" s="224"/>
      <c r="J156" s="225">
        <f>ROUND(I156*H156,2)</f>
        <v>0</v>
      </c>
      <c r="K156" s="221" t="s">
        <v>146</v>
      </c>
      <c r="L156" s="44"/>
      <c r="M156" s="226" t="s">
        <v>1</v>
      </c>
      <c r="N156" s="227" t="s">
        <v>41</v>
      </c>
      <c r="O156" s="91"/>
      <c r="P156" s="228">
        <f>O156*H156</f>
        <v>0</v>
      </c>
      <c r="Q156" s="228">
        <v>0.32400000000000001</v>
      </c>
      <c r="R156" s="228">
        <f>Q156*H156</f>
        <v>574.12800000000004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131</v>
      </c>
      <c r="AT156" s="230" t="s">
        <v>127</v>
      </c>
      <c r="AU156" s="230" t="s">
        <v>86</v>
      </c>
      <c r="AY156" s="17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131</v>
      </c>
      <c r="BM156" s="230" t="s">
        <v>325</v>
      </c>
    </row>
    <row r="157" s="2" customFormat="1">
      <c r="A157" s="38"/>
      <c r="B157" s="39"/>
      <c r="C157" s="40"/>
      <c r="D157" s="234" t="s">
        <v>154</v>
      </c>
      <c r="E157" s="40"/>
      <c r="F157" s="244" t="s">
        <v>189</v>
      </c>
      <c r="G157" s="40"/>
      <c r="H157" s="40"/>
      <c r="I157" s="245"/>
      <c r="J157" s="40"/>
      <c r="K157" s="40"/>
      <c r="L157" s="44"/>
      <c r="M157" s="246"/>
      <c r="N157" s="24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154</v>
      </c>
      <c r="AU157" s="17" t="s">
        <v>86</v>
      </c>
    </row>
    <row r="158" s="2" customFormat="1" ht="24.15" customHeight="1">
      <c r="A158" s="38"/>
      <c r="B158" s="39"/>
      <c r="C158" s="219" t="s">
        <v>212</v>
      </c>
      <c r="D158" s="219" t="s">
        <v>127</v>
      </c>
      <c r="E158" s="220" t="s">
        <v>191</v>
      </c>
      <c r="F158" s="221" t="s">
        <v>192</v>
      </c>
      <c r="G158" s="222" t="s">
        <v>94</v>
      </c>
      <c r="H158" s="223">
        <v>11392</v>
      </c>
      <c r="I158" s="224"/>
      <c r="J158" s="225">
        <f>ROUND(I158*H158,2)</f>
        <v>0</v>
      </c>
      <c r="K158" s="221" t="s">
        <v>146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131</v>
      </c>
      <c r="AT158" s="230" t="s">
        <v>127</v>
      </c>
      <c r="AU158" s="230" t="s">
        <v>86</v>
      </c>
      <c r="AY158" s="17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131</v>
      </c>
      <c r="BM158" s="230" t="s">
        <v>326</v>
      </c>
    </row>
    <row r="159" s="2" customFormat="1" ht="24.15" customHeight="1">
      <c r="A159" s="38"/>
      <c r="B159" s="39"/>
      <c r="C159" s="219" t="s">
        <v>218</v>
      </c>
      <c r="D159" s="219" t="s">
        <v>127</v>
      </c>
      <c r="E159" s="220" t="s">
        <v>194</v>
      </c>
      <c r="F159" s="221" t="s">
        <v>195</v>
      </c>
      <c r="G159" s="222" t="s">
        <v>94</v>
      </c>
      <c r="H159" s="223">
        <v>11961.6</v>
      </c>
      <c r="I159" s="224"/>
      <c r="J159" s="225">
        <f>ROUND(I159*H159,2)</f>
        <v>0</v>
      </c>
      <c r="K159" s="221" t="s">
        <v>146</v>
      </c>
      <c r="L159" s="44"/>
      <c r="M159" s="226" t="s">
        <v>1</v>
      </c>
      <c r="N159" s="227" t="s">
        <v>41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131</v>
      </c>
      <c r="AT159" s="230" t="s">
        <v>127</v>
      </c>
      <c r="AU159" s="230" t="s">
        <v>86</v>
      </c>
      <c r="AY159" s="17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84</v>
      </c>
      <c r="BK159" s="231">
        <f>ROUND(I159*H159,2)</f>
        <v>0</v>
      </c>
      <c r="BL159" s="17" t="s">
        <v>131</v>
      </c>
      <c r="BM159" s="230" t="s">
        <v>327</v>
      </c>
    </row>
    <row r="160" s="13" customFormat="1">
      <c r="A160" s="13"/>
      <c r="B160" s="232"/>
      <c r="C160" s="233"/>
      <c r="D160" s="234" t="s">
        <v>137</v>
      </c>
      <c r="E160" s="233"/>
      <c r="F160" s="236" t="s">
        <v>328</v>
      </c>
      <c r="G160" s="233"/>
      <c r="H160" s="237">
        <v>11961.6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137</v>
      </c>
      <c r="AU160" s="243" t="s">
        <v>86</v>
      </c>
      <c r="AV160" s="13" t="s">
        <v>86</v>
      </c>
      <c r="AW160" s="13" t="s">
        <v>4</v>
      </c>
      <c r="AX160" s="13" t="s">
        <v>84</v>
      </c>
      <c r="AY160" s="243" t="s">
        <v>125</v>
      </c>
    </row>
    <row r="161" s="2" customFormat="1" ht="37.8" customHeight="1">
      <c r="A161" s="38"/>
      <c r="B161" s="39"/>
      <c r="C161" s="219" t="s">
        <v>223</v>
      </c>
      <c r="D161" s="219" t="s">
        <v>127</v>
      </c>
      <c r="E161" s="220" t="s">
        <v>199</v>
      </c>
      <c r="F161" s="221" t="s">
        <v>200</v>
      </c>
      <c r="G161" s="222" t="s">
        <v>94</v>
      </c>
      <c r="H161" s="223">
        <v>11392</v>
      </c>
      <c r="I161" s="224"/>
      <c r="J161" s="225">
        <f>ROUND(I161*H161,2)</f>
        <v>0</v>
      </c>
      <c r="K161" s="221" t="s">
        <v>146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131</v>
      </c>
      <c r="AT161" s="230" t="s">
        <v>127</v>
      </c>
      <c r="AU161" s="230" t="s">
        <v>86</v>
      </c>
      <c r="AY161" s="17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131</v>
      </c>
      <c r="BM161" s="230" t="s">
        <v>329</v>
      </c>
    </row>
    <row r="162" s="15" customFormat="1">
      <c r="A162" s="15"/>
      <c r="B162" s="269"/>
      <c r="C162" s="270"/>
      <c r="D162" s="234" t="s">
        <v>137</v>
      </c>
      <c r="E162" s="271" t="s">
        <v>1</v>
      </c>
      <c r="F162" s="272" t="s">
        <v>202</v>
      </c>
      <c r="G162" s="270"/>
      <c r="H162" s="271" t="s">
        <v>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8" t="s">
        <v>137</v>
      </c>
      <c r="AU162" s="278" t="s">
        <v>86</v>
      </c>
      <c r="AV162" s="15" t="s">
        <v>84</v>
      </c>
      <c r="AW162" s="15" t="s">
        <v>32</v>
      </c>
      <c r="AX162" s="15" t="s">
        <v>76</v>
      </c>
      <c r="AY162" s="278" t="s">
        <v>125</v>
      </c>
    </row>
    <row r="163" s="13" customFormat="1">
      <c r="A163" s="13"/>
      <c r="B163" s="232"/>
      <c r="C163" s="233"/>
      <c r="D163" s="234" t="s">
        <v>137</v>
      </c>
      <c r="E163" s="235" t="s">
        <v>1</v>
      </c>
      <c r="F163" s="236" t="s">
        <v>330</v>
      </c>
      <c r="G163" s="233"/>
      <c r="H163" s="237">
        <v>8375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137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125</v>
      </c>
    </row>
    <row r="164" s="15" customFormat="1">
      <c r="A164" s="15"/>
      <c r="B164" s="269"/>
      <c r="C164" s="270"/>
      <c r="D164" s="234" t="s">
        <v>137</v>
      </c>
      <c r="E164" s="271" t="s">
        <v>1</v>
      </c>
      <c r="F164" s="272" t="s">
        <v>204</v>
      </c>
      <c r="G164" s="270"/>
      <c r="H164" s="271" t="s">
        <v>1</v>
      </c>
      <c r="I164" s="273"/>
      <c r="J164" s="270"/>
      <c r="K164" s="270"/>
      <c r="L164" s="274"/>
      <c r="M164" s="275"/>
      <c r="N164" s="276"/>
      <c r="O164" s="276"/>
      <c r="P164" s="276"/>
      <c r="Q164" s="276"/>
      <c r="R164" s="276"/>
      <c r="S164" s="276"/>
      <c r="T164" s="27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8" t="s">
        <v>137</v>
      </c>
      <c r="AU164" s="278" t="s">
        <v>86</v>
      </c>
      <c r="AV164" s="15" t="s">
        <v>84</v>
      </c>
      <c r="AW164" s="15" t="s">
        <v>32</v>
      </c>
      <c r="AX164" s="15" t="s">
        <v>76</v>
      </c>
      <c r="AY164" s="278" t="s">
        <v>125</v>
      </c>
    </row>
    <row r="165" s="13" customFormat="1">
      <c r="A165" s="13"/>
      <c r="B165" s="232"/>
      <c r="C165" s="233"/>
      <c r="D165" s="234" t="s">
        <v>137</v>
      </c>
      <c r="E165" s="235" t="s">
        <v>1</v>
      </c>
      <c r="F165" s="236" t="s">
        <v>331</v>
      </c>
      <c r="G165" s="233"/>
      <c r="H165" s="237">
        <v>2825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137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125</v>
      </c>
    </row>
    <row r="166" s="15" customFormat="1">
      <c r="A166" s="15"/>
      <c r="B166" s="269"/>
      <c r="C166" s="270"/>
      <c r="D166" s="234" t="s">
        <v>137</v>
      </c>
      <c r="E166" s="271" t="s">
        <v>1</v>
      </c>
      <c r="F166" s="272" t="s">
        <v>206</v>
      </c>
      <c r="G166" s="270"/>
      <c r="H166" s="271" t="s">
        <v>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8" t="s">
        <v>137</v>
      </c>
      <c r="AU166" s="278" t="s">
        <v>86</v>
      </c>
      <c r="AV166" s="15" t="s">
        <v>84</v>
      </c>
      <c r="AW166" s="15" t="s">
        <v>32</v>
      </c>
      <c r="AX166" s="15" t="s">
        <v>76</v>
      </c>
      <c r="AY166" s="278" t="s">
        <v>125</v>
      </c>
    </row>
    <row r="167" s="13" customFormat="1">
      <c r="A167" s="13"/>
      <c r="B167" s="232"/>
      <c r="C167" s="233"/>
      <c r="D167" s="234" t="s">
        <v>137</v>
      </c>
      <c r="E167" s="235" t="s">
        <v>1</v>
      </c>
      <c r="F167" s="236" t="s">
        <v>332</v>
      </c>
      <c r="G167" s="233"/>
      <c r="H167" s="237">
        <v>192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137</v>
      </c>
      <c r="AU167" s="243" t="s">
        <v>86</v>
      </c>
      <c r="AV167" s="13" t="s">
        <v>86</v>
      </c>
      <c r="AW167" s="13" t="s">
        <v>32</v>
      </c>
      <c r="AX167" s="13" t="s">
        <v>76</v>
      </c>
      <c r="AY167" s="243" t="s">
        <v>125</v>
      </c>
    </row>
    <row r="168" s="14" customFormat="1">
      <c r="A168" s="14"/>
      <c r="B168" s="248"/>
      <c r="C168" s="249"/>
      <c r="D168" s="234" t="s">
        <v>137</v>
      </c>
      <c r="E168" s="250" t="s">
        <v>1</v>
      </c>
      <c r="F168" s="251" t="s">
        <v>157</v>
      </c>
      <c r="G168" s="249"/>
      <c r="H168" s="252">
        <v>11392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137</v>
      </c>
      <c r="AU168" s="258" t="s">
        <v>86</v>
      </c>
      <c r="AV168" s="14" t="s">
        <v>131</v>
      </c>
      <c r="AW168" s="14" t="s">
        <v>32</v>
      </c>
      <c r="AX168" s="14" t="s">
        <v>84</v>
      </c>
      <c r="AY168" s="258" t="s">
        <v>125</v>
      </c>
    </row>
    <row r="169" s="2" customFormat="1" ht="44.25" customHeight="1">
      <c r="A169" s="38"/>
      <c r="B169" s="39"/>
      <c r="C169" s="219" t="s">
        <v>227</v>
      </c>
      <c r="D169" s="219" t="s">
        <v>127</v>
      </c>
      <c r="E169" s="220" t="s">
        <v>209</v>
      </c>
      <c r="F169" s="221" t="s">
        <v>210</v>
      </c>
      <c r="G169" s="222" t="s">
        <v>94</v>
      </c>
      <c r="H169" s="223">
        <v>11964.75</v>
      </c>
      <c r="I169" s="224"/>
      <c r="J169" s="225">
        <f>ROUND(I169*H169,2)</f>
        <v>0</v>
      </c>
      <c r="K169" s="221" t="s">
        <v>146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131</v>
      </c>
      <c r="AT169" s="230" t="s">
        <v>127</v>
      </c>
      <c r="AU169" s="230" t="s">
        <v>86</v>
      </c>
      <c r="AY169" s="17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131</v>
      </c>
      <c r="BM169" s="230" t="s">
        <v>333</v>
      </c>
    </row>
    <row r="170" s="15" customFormat="1">
      <c r="A170" s="15"/>
      <c r="B170" s="269"/>
      <c r="C170" s="270"/>
      <c r="D170" s="234" t="s">
        <v>137</v>
      </c>
      <c r="E170" s="271" t="s">
        <v>1</v>
      </c>
      <c r="F170" s="272" t="s">
        <v>202</v>
      </c>
      <c r="G170" s="270"/>
      <c r="H170" s="271" t="s">
        <v>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8" t="s">
        <v>137</v>
      </c>
      <c r="AU170" s="278" t="s">
        <v>86</v>
      </c>
      <c r="AV170" s="15" t="s">
        <v>84</v>
      </c>
      <c r="AW170" s="15" t="s">
        <v>32</v>
      </c>
      <c r="AX170" s="15" t="s">
        <v>76</v>
      </c>
      <c r="AY170" s="278" t="s">
        <v>125</v>
      </c>
    </row>
    <row r="171" s="13" customFormat="1">
      <c r="A171" s="13"/>
      <c r="B171" s="232"/>
      <c r="C171" s="233"/>
      <c r="D171" s="234" t="s">
        <v>137</v>
      </c>
      <c r="E171" s="235" t="s">
        <v>1</v>
      </c>
      <c r="F171" s="236" t="s">
        <v>330</v>
      </c>
      <c r="G171" s="233"/>
      <c r="H171" s="237">
        <v>8375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137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125</v>
      </c>
    </row>
    <row r="172" s="15" customFormat="1">
      <c r="A172" s="15"/>
      <c r="B172" s="269"/>
      <c r="C172" s="270"/>
      <c r="D172" s="234" t="s">
        <v>137</v>
      </c>
      <c r="E172" s="271" t="s">
        <v>1</v>
      </c>
      <c r="F172" s="272" t="s">
        <v>204</v>
      </c>
      <c r="G172" s="270"/>
      <c r="H172" s="271" t="s">
        <v>1</v>
      </c>
      <c r="I172" s="273"/>
      <c r="J172" s="270"/>
      <c r="K172" s="270"/>
      <c r="L172" s="274"/>
      <c r="M172" s="275"/>
      <c r="N172" s="276"/>
      <c r="O172" s="276"/>
      <c r="P172" s="276"/>
      <c r="Q172" s="276"/>
      <c r="R172" s="276"/>
      <c r="S172" s="276"/>
      <c r="T172" s="27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8" t="s">
        <v>137</v>
      </c>
      <c r="AU172" s="278" t="s">
        <v>86</v>
      </c>
      <c r="AV172" s="15" t="s">
        <v>84</v>
      </c>
      <c r="AW172" s="15" t="s">
        <v>32</v>
      </c>
      <c r="AX172" s="15" t="s">
        <v>76</v>
      </c>
      <c r="AY172" s="278" t="s">
        <v>125</v>
      </c>
    </row>
    <row r="173" s="13" customFormat="1">
      <c r="A173" s="13"/>
      <c r="B173" s="232"/>
      <c r="C173" s="233"/>
      <c r="D173" s="234" t="s">
        <v>137</v>
      </c>
      <c r="E173" s="235" t="s">
        <v>1</v>
      </c>
      <c r="F173" s="236" t="s">
        <v>331</v>
      </c>
      <c r="G173" s="233"/>
      <c r="H173" s="237">
        <v>2825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137</v>
      </c>
      <c r="AU173" s="243" t="s">
        <v>86</v>
      </c>
      <c r="AV173" s="13" t="s">
        <v>86</v>
      </c>
      <c r="AW173" s="13" t="s">
        <v>32</v>
      </c>
      <c r="AX173" s="13" t="s">
        <v>76</v>
      </c>
      <c r="AY173" s="243" t="s">
        <v>125</v>
      </c>
    </row>
    <row r="174" s="15" customFormat="1">
      <c r="A174" s="15"/>
      <c r="B174" s="269"/>
      <c r="C174" s="270"/>
      <c r="D174" s="234" t="s">
        <v>137</v>
      </c>
      <c r="E174" s="271" t="s">
        <v>1</v>
      </c>
      <c r="F174" s="272" t="s">
        <v>206</v>
      </c>
      <c r="G174" s="270"/>
      <c r="H174" s="271" t="s">
        <v>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8" t="s">
        <v>137</v>
      </c>
      <c r="AU174" s="278" t="s">
        <v>86</v>
      </c>
      <c r="AV174" s="15" t="s">
        <v>84</v>
      </c>
      <c r="AW174" s="15" t="s">
        <v>32</v>
      </c>
      <c r="AX174" s="15" t="s">
        <v>76</v>
      </c>
      <c r="AY174" s="278" t="s">
        <v>125</v>
      </c>
    </row>
    <row r="175" s="13" customFormat="1">
      <c r="A175" s="13"/>
      <c r="B175" s="232"/>
      <c r="C175" s="233"/>
      <c r="D175" s="234" t="s">
        <v>137</v>
      </c>
      <c r="E175" s="235" t="s">
        <v>1</v>
      </c>
      <c r="F175" s="236" t="s">
        <v>334</v>
      </c>
      <c r="G175" s="233"/>
      <c r="H175" s="237">
        <v>195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137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125</v>
      </c>
    </row>
    <row r="176" s="14" customFormat="1">
      <c r="A176" s="14"/>
      <c r="B176" s="248"/>
      <c r="C176" s="249"/>
      <c r="D176" s="234" t="s">
        <v>137</v>
      </c>
      <c r="E176" s="250" t="s">
        <v>1</v>
      </c>
      <c r="F176" s="251" t="s">
        <v>157</v>
      </c>
      <c r="G176" s="249"/>
      <c r="H176" s="252">
        <v>11395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137</v>
      </c>
      <c r="AU176" s="258" t="s">
        <v>86</v>
      </c>
      <c r="AV176" s="14" t="s">
        <v>131</v>
      </c>
      <c r="AW176" s="14" t="s">
        <v>32</v>
      </c>
      <c r="AX176" s="14" t="s">
        <v>84</v>
      </c>
      <c r="AY176" s="258" t="s">
        <v>125</v>
      </c>
    </row>
    <row r="177" s="13" customFormat="1">
      <c r="A177" s="13"/>
      <c r="B177" s="232"/>
      <c r="C177" s="233"/>
      <c r="D177" s="234" t="s">
        <v>137</v>
      </c>
      <c r="E177" s="233"/>
      <c r="F177" s="236" t="s">
        <v>335</v>
      </c>
      <c r="G177" s="233"/>
      <c r="H177" s="237">
        <v>11964.75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137</v>
      </c>
      <c r="AU177" s="243" t="s">
        <v>86</v>
      </c>
      <c r="AV177" s="13" t="s">
        <v>86</v>
      </c>
      <c r="AW177" s="13" t="s">
        <v>4</v>
      </c>
      <c r="AX177" s="13" t="s">
        <v>84</v>
      </c>
      <c r="AY177" s="243" t="s">
        <v>125</v>
      </c>
    </row>
    <row r="178" s="2" customFormat="1" ht="55.5" customHeight="1">
      <c r="A178" s="38"/>
      <c r="B178" s="39"/>
      <c r="C178" s="219" t="s">
        <v>231</v>
      </c>
      <c r="D178" s="219" t="s">
        <v>127</v>
      </c>
      <c r="E178" s="220" t="s">
        <v>213</v>
      </c>
      <c r="F178" s="221" t="s">
        <v>214</v>
      </c>
      <c r="G178" s="222" t="s">
        <v>94</v>
      </c>
      <c r="H178" s="223">
        <v>24</v>
      </c>
      <c r="I178" s="224"/>
      <c r="J178" s="225">
        <f>ROUND(I178*H178,2)</f>
        <v>0</v>
      </c>
      <c r="K178" s="221" t="s">
        <v>130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0.61404000000000003</v>
      </c>
      <c r="R178" s="228">
        <f>Q178*H178</f>
        <v>14.73696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131</v>
      </c>
      <c r="AT178" s="230" t="s">
        <v>127</v>
      </c>
      <c r="AU178" s="230" t="s">
        <v>86</v>
      </c>
      <c r="AY178" s="17" t="s">
        <v>125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131</v>
      </c>
      <c r="BM178" s="230" t="s">
        <v>336</v>
      </c>
    </row>
    <row r="179" s="13" customFormat="1">
      <c r="A179" s="13"/>
      <c r="B179" s="232"/>
      <c r="C179" s="233"/>
      <c r="D179" s="234" t="s">
        <v>137</v>
      </c>
      <c r="E179" s="235" t="s">
        <v>1</v>
      </c>
      <c r="F179" s="236" t="s">
        <v>337</v>
      </c>
      <c r="G179" s="233"/>
      <c r="H179" s="237">
        <v>24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137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125</v>
      </c>
    </row>
    <row r="180" s="2" customFormat="1" ht="37.8" customHeight="1">
      <c r="A180" s="38"/>
      <c r="B180" s="39"/>
      <c r="C180" s="219" t="s">
        <v>235</v>
      </c>
      <c r="D180" s="219" t="s">
        <v>127</v>
      </c>
      <c r="E180" s="220" t="s">
        <v>338</v>
      </c>
      <c r="F180" s="221" t="s">
        <v>339</v>
      </c>
      <c r="G180" s="222" t="s">
        <v>94</v>
      </c>
      <c r="H180" s="223">
        <v>275</v>
      </c>
      <c r="I180" s="224"/>
      <c r="J180" s="225">
        <f>ROUND(I180*H180,2)</f>
        <v>0</v>
      </c>
      <c r="K180" s="221" t="s">
        <v>146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0.50077000000000005</v>
      </c>
      <c r="R180" s="228">
        <f>Q180*H180</f>
        <v>137.71175000000002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131</v>
      </c>
      <c r="AT180" s="230" t="s">
        <v>127</v>
      </c>
      <c r="AU180" s="230" t="s">
        <v>86</v>
      </c>
      <c r="AY180" s="17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131</v>
      </c>
      <c r="BM180" s="230" t="s">
        <v>340</v>
      </c>
    </row>
    <row r="181" s="12" customFormat="1" ht="22.8" customHeight="1">
      <c r="A181" s="12"/>
      <c r="B181" s="203"/>
      <c r="C181" s="204"/>
      <c r="D181" s="205" t="s">
        <v>75</v>
      </c>
      <c r="E181" s="217" t="s">
        <v>167</v>
      </c>
      <c r="F181" s="217" t="s">
        <v>341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SUM(P182:P185)</f>
        <v>0</v>
      </c>
      <c r="Q181" s="211"/>
      <c r="R181" s="212">
        <f>SUM(R182:R185)</f>
        <v>12.05912</v>
      </c>
      <c r="S181" s="211"/>
      <c r="T181" s="213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84</v>
      </c>
      <c r="AT181" s="215" t="s">
        <v>75</v>
      </c>
      <c r="AU181" s="215" t="s">
        <v>84</v>
      </c>
      <c r="AY181" s="214" t="s">
        <v>125</v>
      </c>
      <c r="BK181" s="216">
        <f>SUM(BK182:BK185)</f>
        <v>0</v>
      </c>
    </row>
    <row r="182" s="2" customFormat="1" ht="24.15" customHeight="1">
      <c r="A182" s="38"/>
      <c r="B182" s="39"/>
      <c r="C182" s="219" t="s">
        <v>7</v>
      </c>
      <c r="D182" s="219" t="s">
        <v>127</v>
      </c>
      <c r="E182" s="220" t="s">
        <v>342</v>
      </c>
      <c r="F182" s="221" t="s">
        <v>343</v>
      </c>
      <c r="G182" s="222" t="s">
        <v>221</v>
      </c>
      <c r="H182" s="223">
        <v>12</v>
      </c>
      <c r="I182" s="224"/>
      <c r="J182" s="225">
        <f>ROUND(I182*H182,2)</f>
        <v>0</v>
      </c>
      <c r="K182" s="221" t="s">
        <v>146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0.21734000000000001</v>
      </c>
      <c r="R182" s="228">
        <f>Q182*H182</f>
        <v>2.6080800000000002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131</v>
      </c>
      <c r="AT182" s="230" t="s">
        <v>127</v>
      </c>
      <c r="AU182" s="230" t="s">
        <v>86</v>
      </c>
      <c r="AY182" s="17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131</v>
      </c>
      <c r="BM182" s="230" t="s">
        <v>344</v>
      </c>
    </row>
    <row r="183" s="2" customFormat="1" ht="16.5" customHeight="1">
      <c r="A183" s="38"/>
      <c r="B183" s="39"/>
      <c r="C183" s="259" t="s">
        <v>243</v>
      </c>
      <c r="D183" s="259" t="s">
        <v>168</v>
      </c>
      <c r="E183" s="260" t="s">
        <v>345</v>
      </c>
      <c r="F183" s="261" t="s">
        <v>346</v>
      </c>
      <c r="G183" s="262" t="s">
        <v>221</v>
      </c>
      <c r="H183" s="263">
        <v>12</v>
      </c>
      <c r="I183" s="264"/>
      <c r="J183" s="265">
        <f>ROUND(I183*H183,2)</f>
        <v>0</v>
      </c>
      <c r="K183" s="261" t="s">
        <v>146</v>
      </c>
      <c r="L183" s="266"/>
      <c r="M183" s="267" t="s">
        <v>1</v>
      </c>
      <c r="N183" s="268" t="s">
        <v>41</v>
      </c>
      <c r="O183" s="91"/>
      <c r="P183" s="228">
        <f>O183*H183</f>
        <v>0</v>
      </c>
      <c r="Q183" s="228">
        <v>0.050599999999999999</v>
      </c>
      <c r="R183" s="228">
        <f>Q183*H183</f>
        <v>0.60719999999999996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167</v>
      </c>
      <c r="AT183" s="230" t="s">
        <v>168</v>
      </c>
      <c r="AU183" s="230" t="s">
        <v>86</v>
      </c>
      <c r="AY183" s="17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131</v>
      </c>
      <c r="BM183" s="230" t="s">
        <v>347</v>
      </c>
    </row>
    <row r="184" s="2" customFormat="1" ht="24.15" customHeight="1">
      <c r="A184" s="38"/>
      <c r="B184" s="39"/>
      <c r="C184" s="219" t="s">
        <v>247</v>
      </c>
      <c r="D184" s="219" t="s">
        <v>127</v>
      </c>
      <c r="E184" s="220" t="s">
        <v>348</v>
      </c>
      <c r="F184" s="221" t="s">
        <v>349</v>
      </c>
      <c r="G184" s="222" t="s">
        <v>221</v>
      </c>
      <c r="H184" s="223">
        <v>15</v>
      </c>
      <c r="I184" s="224"/>
      <c r="J184" s="225">
        <f>ROUND(I184*H184,2)</f>
        <v>0</v>
      </c>
      <c r="K184" s="221" t="s">
        <v>130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0.42368</v>
      </c>
      <c r="R184" s="228">
        <f>Q184*H184</f>
        <v>6.3552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131</v>
      </c>
      <c r="AT184" s="230" t="s">
        <v>127</v>
      </c>
      <c r="AU184" s="230" t="s">
        <v>86</v>
      </c>
      <c r="AY184" s="17" t="s">
        <v>125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131</v>
      </c>
      <c r="BM184" s="230" t="s">
        <v>350</v>
      </c>
    </row>
    <row r="185" s="2" customFormat="1" ht="37.8" customHeight="1">
      <c r="A185" s="38"/>
      <c r="B185" s="39"/>
      <c r="C185" s="219" t="s">
        <v>252</v>
      </c>
      <c r="D185" s="219" t="s">
        <v>127</v>
      </c>
      <c r="E185" s="220" t="s">
        <v>351</v>
      </c>
      <c r="F185" s="221" t="s">
        <v>352</v>
      </c>
      <c r="G185" s="222" t="s">
        <v>221</v>
      </c>
      <c r="H185" s="223">
        <v>8</v>
      </c>
      <c r="I185" s="224"/>
      <c r="J185" s="225">
        <f>ROUND(I185*H185,2)</f>
        <v>0</v>
      </c>
      <c r="K185" s="221" t="s">
        <v>130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0.31108000000000002</v>
      </c>
      <c r="R185" s="228">
        <f>Q185*H185</f>
        <v>2.4886400000000002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131</v>
      </c>
      <c r="AT185" s="230" t="s">
        <v>127</v>
      </c>
      <c r="AU185" s="230" t="s">
        <v>86</v>
      </c>
      <c r="AY185" s="17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131</v>
      </c>
      <c r="BM185" s="230" t="s">
        <v>353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177</v>
      </c>
      <c r="F186" s="217" t="s">
        <v>217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SUM(P187:P207)</f>
        <v>0</v>
      </c>
      <c r="Q186" s="211"/>
      <c r="R186" s="212">
        <f>SUM(R187:R207)</f>
        <v>149.58683129999997</v>
      </c>
      <c r="S186" s="211"/>
      <c r="T186" s="213">
        <f>SUM(T187:T207)</f>
        <v>942.83500000000004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84</v>
      </c>
      <c r="AT186" s="215" t="s">
        <v>75</v>
      </c>
      <c r="AU186" s="215" t="s">
        <v>84</v>
      </c>
      <c r="AY186" s="214" t="s">
        <v>125</v>
      </c>
      <c r="BK186" s="216">
        <f>SUM(BK187:BK207)</f>
        <v>0</v>
      </c>
    </row>
    <row r="187" s="2" customFormat="1" ht="33" customHeight="1">
      <c r="A187" s="38"/>
      <c r="B187" s="39"/>
      <c r="C187" s="219" t="s">
        <v>256</v>
      </c>
      <c r="D187" s="219" t="s">
        <v>127</v>
      </c>
      <c r="E187" s="220" t="s">
        <v>219</v>
      </c>
      <c r="F187" s="221" t="s">
        <v>220</v>
      </c>
      <c r="G187" s="222" t="s">
        <v>221</v>
      </c>
      <c r="H187" s="223">
        <v>12</v>
      </c>
      <c r="I187" s="224"/>
      <c r="J187" s="225">
        <f>ROUND(I187*H187,2)</f>
        <v>0</v>
      </c>
      <c r="K187" s="221" t="s">
        <v>146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131</v>
      </c>
      <c r="AT187" s="230" t="s">
        <v>127</v>
      </c>
      <c r="AU187" s="230" t="s">
        <v>86</v>
      </c>
      <c r="AY187" s="17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131</v>
      </c>
      <c r="BM187" s="230" t="s">
        <v>354</v>
      </c>
    </row>
    <row r="188" s="2" customFormat="1" ht="16.5" customHeight="1">
      <c r="A188" s="38"/>
      <c r="B188" s="39"/>
      <c r="C188" s="259" t="s">
        <v>261</v>
      </c>
      <c r="D188" s="259" t="s">
        <v>168</v>
      </c>
      <c r="E188" s="260" t="s">
        <v>224</v>
      </c>
      <c r="F188" s="261" t="s">
        <v>225</v>
      </c>
      <c r="G188" s="262" t="s">
        <v>221</v>
      </c>
      <c r="H188" s="263">
        <v>12</v>
      </c>
      <c r="I188" s="264"/>
      <c r="J188" s="265">
        <f>ROUND(I188*H188,2)</f>
        <v>0</v>
      </c>
      <c r="K188" s="261" t="s">
        <v>146</v>
      </c>
      <c r="L188" s="266"/>
      <c r="M188" s="267" t="s">
        <v>1</v>
      </c>
      <c r="N188" s="268" t="s">
        <v>41</v>
      </c>
      <c r="O188" s="91"/>
      <c r="P188" s="228">
        <f>O188*H188</f>
        <v>0</v>
      </c>
      <c r="Q188" s="228">
        <v>0.0020999999999999999</v>
      </c>
      <c r="R188" s="228">
        <f>Q188*H188</f>
        <v>0.0252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167</v>
      </c>
      <c r="AT188" s="230" t="s">
        <v>168</v>
      </c>
      <c r="AU188" s="230" t="s">
        <v>86</v>
      </c>
      <c r="AY188" s="17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131</v>
      </c>
      <c r="BM188" s="230" t="s">
        <v>355</v>
      </c>
    </row>
    <row r="189" s="2" customFormat="1" ht="24.15" customHeight="1">
      <c r="A189" s="38"/>
      <c r="B189" s="39"/>
      <c r="C189" s="219" t="s">
        <v>265</v>
      </c>
      <c r="D189" s="219" t="s">
        <v>127</v>
      </c>
      <c r="E189" s="220" t="s">
        <v>228</v>
      </c>
      <c r="F189" s="221" t="s">
        <v>229</v>
      </c>
      <c r="G189" s="222" t="s">
        <v>221</v>
      </c>
      <c r="H189" s="223">
        <v>160</v>
      </c>
      <c r="I189" s="224"/>
      <c r="J189" s="225">
        <f>ROUND(I189*H189,2)</f>
        <v>0</v>
      </c>
      <c r="K189" s="221" t="s">
        <v>146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131</v>
      </c>
      <c r="AT189" s="230" t="s">
        <v>127</v>
      </c>
      <c r="AU189" s="230" t="s">
        <v>86</v>
      </c>
      <c r="AY189" s="17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131</v>
      </c>
      <c r="BM189" s="230" t="s">
        <v>356</v>
      </c>
    </row>
    <row r="190" s="2" customFormat="1" ht="16.5" customHeight="1">
      <c r="A190" s="38"/>
      <c r="B190" s="39"/>
      <c r="C190" s="259" t="s">
        <v>269</v>
      </c>
      <c r="D190" s="259" t="s">
        <v>168</v>
      </c>
      <c r="E190" s="260" t="s">
        <v>232</v>
      </c>
      <c r="F190" s="261" t="s">
        <v>233</v>
      </c>
      <c r="G190" s="262" t="s">
        <v>221</v>
      </c>
      <c r="H190" s="263">
        <v>160</v>
      </c>
      <c r="I190" s="264"/>
      <c r="J190" s="265">
        <f>ROUND(I190*H190,2)</f>
        <v>0</v>
      </c>
      <c r="K190" s="261" t="s">
        <v>146</v>
      </c>
      <c r="L190" s="266"/>
      <c r="M190" s="267" t="s">
        <v>1</v>
      </c>
      <c r="N190" s="268" t="s">
        <v>41</v>
      </c>
      <c r="O190" s="91"/>
      <c r="P190" s="228">
        <f>O190*H190</f>
        <v>0</v>
      </c>
      <c r="Q190" s="228">
        <v>0.0014499999999999999</v>
      </c>
      <c r="R190" s="228">
        <f>Q190*H190</f>
        <v>0.23199999999999998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167</v>
      </c>
      <c r="AT190" s="230" t="s">
        <v>168</v>
      </c>
      <c r="AU190" s="230" t="s">
        <v>86</v>
      </c>
      <c r="AY190" s="17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131</v>
      </c>
      <c r="BM190" s="230" t="s">
        <v>357</v>
      </c>
    </row>
    <row r="191" s="2" customFormat="1" ht="33" customHeight="1">
      <c r="A191" s="38"/>
      <c r="B191" s="39"/>
      <c r="C191" s="219" t="s">
        <v>273</v>
      </c>
      <c r="D191" s="219" t="s">
        <v>127</v>
      </c>
      <c r="E191" s="220" t="s">
        <v>236</v>
      </c>
      <c r="F191" s="221" t="s">
        <v>237</v>
      </c>
      <c r="G191" s="222" t="s">
        <v>238</v>
      </c>
      <c r="H191" s="223">
        <v>3828</v>
      </c>
      <c r="I191" s="224"/>
      <c r="J191" s="225">
        <f>ROUND(I191*H191,2)</f>
        <v>0</v>
      </c>
      <c r="K191" s="221" t="s">
        <v>146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0.00033</v>
      </c>
      <c r="R191" s="228">
        <f>Q191*H191</f>
        <v>1.2632399999999999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131</v>
      </c>
      <c r="AT191" s="230" t="s">
        <v>127</v>
      </c>
      <c r="AU191" s="230" t="s">
        <v>86</v>
      </c>
      <c r="AY191" s="17" t="s">
        <v>125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131</v>
      </c>
      <c r="BM191" s="230" t="s">
        <v>358</v>
      </c>
    </row>
    <row r="192" s="2" customFormat="1" ht="33" customHeight="1">
      <c r="A192" s="38"/>
      <c r="B192" s="39"/>
      <c r="C192" s="219" t="s">
        <v>277</v>
      </c>
      <c r="D192" s="219" t="s">
        <v>127</v>
      </c>
      <c r="E192" s="220" t="s">
        <v>240</v>
      </c>
      <c r="F192" s="221" t="s">
        <v>241</v>
      </c>
      <c r="G192" s="222" t="s">
        <v>238</v>
      </c>
      <c r="H192" s="223">
        <v>108</v>
      </c>
      <c r="I192" s="224"/>
      <c r="J192" s="225">
        <f>ROUND(I192*H192,2)</f>
        <v>0</v>
      </c>
      <c r="K192" s="221" t="s">
        <v>146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0.00038000000000000002</v>
      </c>
      <c r="R192" s="228">
        <f>Q192*H192</f>
        <v>0.04104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131</v>
      </c>
      <c r="AT192" s="230" t="s">
        <v>127</v>
      </c>
      <c r="AU192" s="230" t="s">
        <v>86</v>
      </c>
      <c r="AY192" s="17" t="s">
        <v>125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131</v>
      </c>
      <c r="BM192" s="230" t="s">
        <v>359</v>
      </c>
    </row>
    <row r="193" s="2" customFormat="1" ht="33" customHeight="1">
      <c r="A193" s="38"/>
      <c r="B193" s="39"/>
      <c r="C193" s="219" t="s">
        <v>284</v>
      </c>
      <c r="D193" s="219" t="s">
        <v>127</v>
      </c>
      <c r="E193" s="220" t="s">
        <v>244</v>
      </c>
      <c r="F193" s="221" t="s">
        <v>245</v>
      </c>
      <c r="G193" s="222" t="s">
        <v>221</v>
      </c>
      <c r="H193" s="223">
        <v>4</v>
      </c>
      <c r="I193" s="224"/>
      <c r="J193" s="225">
        <f>ROUND(I193*H193,2)</f>
        <v>0</v>
      </c>
      <c r="K193" s="221" t="s">
        <v>146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16.75142</v>
      </c>
      <c r="R193" s="228">
        <f>Q193*H193</f>
        <v>67.005679999999998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131</v>
      </c>
      <c r="AT193" s="230" t="s">
        <v>127</v>
      </c>
      <c r="AU193" s="230" t="s">
        <v>86</v>
      </c>
      <c r="AY193" s="17" t="s">
        <v>125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131</v>
      </c>
      <c r="BM193" s="230" t="s">
        <v>360</v>
      </c>
    </row>
    <row r="194" s="2" customFormat="1" ht="24.15" customHeight="1">
      <c r="A194" s="38"/>
      <c r="B194" s="39"/>
      <c r="C194" s="219" t="s">
        <v>289</v>
      </c>
      <c r="D194" s="219" t="s">
        <v>127</v>
      </c>
      <c r="E194" s="220" t="s">
        <v>248</v>
      </c>
      <c r="F194" s="221" t="s">
        <v>249</v>
      </c>
      <c r="G194" s="222" t="s">
        <v>238</v>
      </c>
      <c r="H194" s="223">
        <v>17.149999999999999</v>
      </c>
      <c r="I194" s="224"/>
      <c r="J194" s="225">
        <f>ROUND(I194*H194,2)</f>
        <v>0</v>
      </c>
      <c r="K194" s="221" t="s">
        <v>146</v>
      </c>
      <c r="L194" s="44"/>
      <c r="M194" s="226" t="s">
        <v>1</v>
      </c>
      <c r="N194" s="227" t="s">
        <v>41</v>
      </c>
      <c r="O194" s="91"/>
      <c r="P194" s="228">
        <f>O194*H194</f>
        <v>0</v>
      </c>
      <c r="Q194" s="228">
        <v>0.88534999999999997</v>
      </c>
      <c r="R194" s="228">
        <f>Q194*H194</f>
        <v>15.183752499999999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131</v>
      </c>
      <c r="AT194" s="230" t="s">
        <v>127</v>
      </c>
      <c r="AU194" s="230" t="s">
        <v>86</v>
      </c>
      <c r="AY194" s="17" t="s">
        <v>125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131</v>
      </c>
      <c r="BM194" s="230" t="s">
        <v>361</v>
      </c>
    </row>
    <row r="195" s="13" customFormat="1">
      <c r="A195" s="13"/>
      <c r="B195" s="232"/>
      <c r="C195" s="233"/>
      <c r="D195" s="234" t="s">
        <v>137</v>
      </c>
      <c r="E195" s="235" t="s">
        <v>1</v>
      </c>
      <c r="F195" s="236" t="s">
        <v>362</v>
      </c>
      <c r="G195" s="233"/>
      <c r="H195" s="237">
        <v>17.149999999999999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137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125</v>
      </c>
    </row>
    <row r="196" s="2" customFormat="1" ht="33" customHeight="1">
      <c r="A196" s="38"/>
      <c r="B196" s="39"/>
      <c r="C196" s="259" t="s">
        <v>363</v>
      </c>
      <c r="D196" s="259" t="s">
        <v>168</v>
      </c>
      <c r="E196" s="260" t="s">
        <v>253</v>
      </c>
      <c r="F196" s="261" t="s">
        <v>254</v>
      </c>
      <c r="G196" s="262" t="s">
        <v>221</v>
      </c>
      <c r="H196" s="263">
        <v>7</v>
      </c>
      <c r="I196" s="264"/>
      <c r="J196" s="265">
        <f>ROUND(I196*H196,2)</f>
        <v>0</v>
      </c>
      <c r="K196" s="261" t="s">
        <v>130</v>
      </c>
      <c r="L196" s="266"/>
      <c r="M196" s="267" t="s">
        <v>1</v>
      </c>
      <c r="N196" s="268" t="s">
        <v>41</v>
      </c>
      <c r="O196" s="91"/>
      <c r="P196" s="228">
        <f>O196*H196</f>
        <v>0</v>
      </c>
      <c r="Q196" s="228">
        <v>1.7470000000000001</v>
      </c>
      <c r="R196" s="228">
        <f>Q196*H196</f>
        <v>12.229000000000001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167</v>
      </c>
      <c r="AT196" s="230" t="s">
        <v>168</v>
      </c>
      <c r="AU196" s="230" t="s">
        <v>86</v>
      </c>
      <c r="AY196" s="17" t="s">
        <v>125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131</v>
      </c>
      <c r="BM196" s="230" t="s">
        <v>364</v>
      </c>
    </row>
    <row r="197" s="2" customFormat="1" ht="33" customHeight="1">
      <c r="A197" s="38"/>
      <c r="B197" s="39"/>
      <c r="C197" s="219" t="s">
        <v>365</v>
      </c>
      <c r="D197" s="219" t="s">
        <v>127</v>
      </c>
      <c r="E197" s="220" t="s">
        <v>257</v>
      </c>
      <c r="F197" s="221" t="s">
        <v>258</v>
      </c>
      <c r="G197" s="222" t="s">
        <v>135</v>
      </c>
      <c r="H197" s="223">
        <v>10.289999999999999</v>
      </c>
      <c r="I197" s="224"/>
      <c r="J197" s="225">
        <f>ROUND(I197*H197,2)</f>
        <v>0</v>
      </c>
      <c r="K197" s="221" t="s">
        <v>146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2.2667199999999998</v>
      </c>
      <c r="R197" s="228">
        <f>Q197*H197</f>
        <v>23.324548799999995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131</v>
      </c>
      <c r="AT197" s="230" t="s">
        <v>127</v>
      </c>
      <c r="AU197" s="230" t="s">
        <v>86</v>
      </c>
      <c r="AY197" s="17" t="s">
        <v>125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131</v>
      </c>
      <c r="BM197" s="230" t="s">
        <v>366</v>
      </c>
    </row>
    <row r="198" s="13" customFormat="1">
      <c r="A198" s="13"/>
      <c r="B198" s="232"/>
      <c r="C198" s="233"/>
      <c r="D198" s="234" t="s">
        <v>137</v>
      </c>
      <c r="E198" s="235" t="s">
        <v>1</v>
      </c>
      <c r="F198" s="236" t="s">
        <v>367</v>
      </c>
      <c r="G198" s="233"/>
      <c r="H198" s="237">
        <v>10.289999999999999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137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125</v>
      </c>
    </row>
    <row r="199" s="2" customFormat="1" ht="62.7" customHeight="1">
      <c r="A199" s="38"/>
      <c r="B199" s="39"/>
      <c r="C199" s="219" t="s">
        <v>368</v>
      </c>
      <c r="D199" s="219" t="s">
        <v>127</v>
      </c>
      <c r="E199" s="220" t="s">
        <v>262</v>
      </c>
      <c r="F199" s="221" t="s">
        <v>263</v>
      </c>
      <c r="G199" s="222" t="s">
        <v>238</v>
      </c>
      <c r="H199" s="223">
        <v>142</v>
      </c>
      <c r="I199" s="224"/>
      <c r="J199" s="225">
        <f>ROUND(I199*H199,2)</f>
        <v>0</v>
      </c>
      <c r="K199" s="221" t="s">
        <v>146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0.00060999999999999997</v>
      </c>
      <c r="R199" s="228">
        <f>Q199*H199</f>
        <v>0.086620000000000003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131</v>
      </c>
      <c r="AT199" s="230" t="s">
        <v>127</v>
      </c>
      <c r="AU199" s="230" t="s">
        <v>86</v>
      </c>
      <c r="AY199" s="17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131</v>
      </c>
      <c r="BM199" s="230" t="s">
        <v>369</v>
      </c>
    </row>
    <row r="200" s="2" customFormat="1" ht="24.15" customHeight="1">
      <c r="A200" s="38"/>
      <c r="B200" s="39"/>
      <c r="C200" s="219" t="s">
        <v>370</v>
      </c>
      <c r="D200" s="219" t="s">
        <v>127</v>
      </c>
      <c r="E200" s="220" t="s">
        <v>266</v>
      </c>
      <c r="F200" s="221" t="s">
        <v>267</v>
      </c>
      <c r="G200" s="222" t="s">
        <v>238</v>
      </c>
      <c r="H200" s="223">
        <v>142</v>
      </c>
      <c r="I200" s="224"/>
      <c r="J200" s="225">
        <f>ROUND(I200*H200,2)</f>
        <v>0</v>
      </c>
      <c r="K200" s="221" t="s">
        <v>146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131</v>
      </c>
      <c r="AT200" s="230" t="s">
        <v>127</v>
      </c>
      <c r="AU200" s="230" t="s">
        <v>86</v>
      </c>
      <c r="AY200" s="17" t="s">
        <v>125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131</v>
      </c>
      <c r="BM200" s="230" t="s">
        <v>371</v>
      </c>
    </row>
    <row r="201" s="2" customFormat="1" ht="55.5" customHeight="1">
      <c r="A201" s="38"/>
      <c r="B201" s="39"/>
      <c r="C201" s="219" t="s">
        <v>372</v>
      </c>
      <c r="D201" s="219" t="s">
        <v>127</v>
      </c>
      <c r="E201" s="220" t="s">
        <v>373</v>
      </c>
      <c r="F201" s="221" t="s">
        <v>374</v>
      </c>
      <c r="G201" s="222" t="s">
        <v>238</v>
      </c>
      <c r="H201" s="223">
        <v>75</v>
      </c>
      <c r="I201" s="224"/>
      <c r="J201" s="225">
        <f>ROUND(I201*H201,2)</f>
        <v>0</v>
      </c>
      <c r="K201" s="221" t="s">
        <v>146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0.14760999999999999</v>
      </c>
      <c r="R201" s="228">
        <f>Q201*H201</f>
        <v>11.070749999999999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131</v>
      </c>
      <c r="AT201" s="230" t="s">
        <v>127</v>
      </c>
      <c r="AU201" s="230" t="s">
        <v>86</v>
      </c>
      <c r="AY201" s="17" t="s">
        <v>125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131</v>
      </c>
      <c r="BM201" s="230" t="s">
        <v>375</v>
      </c>
    </row>
    <row r="202" s="2" customFormat="1" ht="24.15" customHeight="1">
      <c r="A202" s="38"/>
      <c r="B202" s="39"/>
      <c r="C202" s="259" t="s">
        <v>376</v>
      </c>
      <c r="D202" s="259" t="s">
        <v>168</v>
      </c>
      <c r="E202" s="260" t="s">
        <v>377</v>
      </c>
      <c r="F202" s="261" t="s">
        <v>378</v>
      </c>
      <c r="G202" s="262" t="s">
        <v>221</v>
      </c>
      <c r="H202" s="263">
        <v>225</v>
      </c>
      <c r="I202" s="264"/>
      <c r="J202" s="265">
        <f>ROUND(I202*H202,2)</f>
        <v>0</v>
      </c>
      <c r="K202" s="261" t="s">
        <v>130</v>
      </c>
      <c r="L202" s="266"/>
      <c r="M202" s="267" t="s">
        <v>1</v>
      </c>
      <c r="N202" s="268" t="s">
        <v>41</v>
      </c>
      <c r="O202" s="91"/>
      <c r="P202" s="228">
        <f>O202*H202</f>
        <v>0</v>
      </c>
      <c r="Q202" s="228">
        <v>0.085000000000000006</v>
      </c>
      <c r="R202" s="228">
        <f>Q202*H202</f>
        <v>19.125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167</v>
      </c>
      <c r="AT202" s="230" t="s">
        <v>168</v>
      </c>
      <c r="AU202" s="230" t="s">
        <v>86</v>
      </c>
      <c r="AY202" s="17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131</v>
      </c>
      <c r="BM202" s="230" t="s">
        <v>379</v>
      </c>
    </row>
    <row r="203" s="13" customFormat="1">
      <c r="A203" s="13"/>
      <c r="B203" s="232"/>
      <c r="C203" s="233"/>
      <c r="D203" s="234" t="s">
        <v>137</v>
      </c>
      <c r="E203" s="233"/>
      <c r="F203" s="236" t="s">
        <v>380</v>
      </c>
      <c r="G203" s="233"/>
      <c r="H203" s="237">
        <v>225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137</v>
      </c>
      <c r="AU203" s="243" t="s">
        <v>86</v>
      </c>
      <c r="AV203" s="13" t="s">
        <v>86</v>
      </c>
      <c r="AW203" s="13" t="s">
        <v>4</v>
      </c>
      <c r="AX203" s="13" t="s">
        <v>84</v>
      </c>
      <c r="AY203" s="243" t="s">
        <v>125</v>
      </c>
    </row>
    <row r="204" s="2" customFormat="1" ht="90" customHeight="1">
      <c r="A204" s="38"/>
      <c r="B204" s="39"/>
      <c r="C204" s="219" t="s">
        <v>381</v>
      </c>
      <c r="D204" s="219" t="s">
        <v>127</v>
      </c>
      <c r="E204" s="220" t="s">
        <v>270</v>
      </c>
      <c r="F204" s="221" t="s">
        <v>271</v>
      </c>
      <c r="G204" s="222" t="s">
        <v>238</v>
      </c>
      <c r="H204" s="223">
        <v>2169</v>
      </c>
      <c r="I204" s="224"/>
      <c r="J204" s="225">
        <f>ROUND(I204*H204,2)</f>
        <v>0</v>
      </c>
      <c r="K204" s="221" t="s">
        <v>146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0.32400000000000001</v>
      </c>
      <c r="T204" s="229">
        <f>S204*H204</f>
        <v>702.75599999999997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131</v>
      </c>
      <c r="AT204" s="230" t="s">
        <v>127</v>
      </c>
      <c r="AU204" s="230" t="s">
        <v>86</v>
      </c>
      <c r="AY204" s="17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131</v>
      </c>
      <c r="BM204" s="230" t="s">
        <v>382</v>
      </c>
    </row>
    <row r="205" s="2" customFormat="1" ht="66.75" customHeight="1">
      <c r="A205" s="38"/>
      <c r="B205" s="39"/>
      <c r="C205" s="219" t="s">
        <v>383</v>
      </c>
      <c r="D205" s="219" t="s">
        <v>127</v>
      </c>
      <c r="E205" s="220" t="s">
        <v>274</v>
      </c>
      <c r="F205" s="221" t="s">
        <v>275</v>
      </c>
      <c r="G205" s="222" t="s">
        <v>94</v>
      </c>
      <c r="H205" s="223">
        <v>1772</v>
      </c>
      <c r="I205" s="224"/>
      <c r="J205" s="225">
        <f>ROUND(I205*H205,2)</f>
        <v>0</v>
      </c>
      <c r="K205" s="221" t="s">
        <v>146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0.126</v>
      </c>
      <c r="T205" s="229">
        <f>S205*H205</f>
        <v>223.27199999999999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131</v>
      </c>
      <c r="AT205" s="230" t="s">
        <v>127</v>
      </c>
      <c r="AU205" s="230" t="s">
        <v>86</v>
      </c>
      <c r="AY205" s="17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131</v>
      </c>
      <c r="BM205" s="230" t="s">
        <v>384</v>
      </c>
    </row>
    <row r="206" s="2" customFormat="1" ht="55.5" customHeight="1">
      <c r="A206" s="38"/>
      <c r="B206" s="39"/>
      <c r="C206" s="219" t="s">
        <v>385</v>
      </c>
      <c r="D206" s="219" t="s">
        <v>127</v>
      </c>
      <c r="E206" s="220" t="s">
        <v>278</v>
      </c>
      <c r="F206" s="221" t="s">
        <v>279</v>
      </c>
      <c r="G206" s="222" t="s">
        <v>238</v>
      </c>
      <c r="H206" s="223">
        <v>17.149999999999999</v>
      </c>
      <c r="I206" s="224"/>
      <c r="J206" s="225">
        <f>ROUND(I206*H206,2)</f>
        <v>0</v>
      </c>
      <c r="K206" s="221" t="s">
        <v>146</v>
      </c>
      <c r="L206" s="44"/>
      <c r="M206" s="226" t="s">
        <v>1</v>
      </c>
      <c r="N206" s="227" t="s">
        <v>41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0.97999999999999998</v>
      </c>
      <c r="T206" s="229">
        <f>S206*H206</f>
        <v>16.806999999999999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131</v>
      </c>
      <c r="AT206" s="230" t="s">
        <v>127</v>
      </c>
      <c r="AU206" s="230" t="s">
        <v>86</v>
      </c>
      <c r="AY206" s="17" t="s">
        <v>125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131</v>
      </c>
      <c r="BM206" s="230" t="s">
        <v>386</v>
      </c>
    </row>
    <row r="207" s="13" customFormat="1">
      <c r="A207" s="13"/>
      <c r="B207" s="232"/>
      <c r="C207" s="233"/>
      <c r="D207" s="234" t="s">
        <v>137</v>
      </c>
      <c r="E207" s="235" t="s">
        <v>1</v>
      </c>
      <c r="F207" s="236" t="s">
        <v>362</v>
      </c>
      <c r="G207" s="233"/>
      <c r="H207" s="237">
        <v>17.149999999999999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137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125</v>
      </c>
    </row>
    <row r="208" s="12" customFormat="1" ht="22.8" customHeight="1">
      <c r="A208" s="12"/>
      <c r="B208" s="203"/>
      <c r="C208" s="204"/>
      <c r="D208" s="205" t="s">
        <v>75</v>
      </c>
      <c r="E208" s="217" t="s">
        <v>282</v>
      </c>
      <c r="F208" s="217" t="s">
        <v>283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SUM(P209:P213)</f>
        <v>0</v>
      </c>
      <c r="Q208" s="211"/>
      <c r="R208" s="212">
        <f>SUM(R209:R213)</f>
        <v>0</v>
      </c>
      <c r="S208" s="211"/>
      <c r="T208" s="21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84</v>
      </c>
      <c r="AT208" s="215" t="s">
        <v>75</v>
      </c>
      <c r="AU208" s="215" t="s">
        <v>84</v>
      </c>
      <c r="AY208" s="214" t="s">
        <v>125</v>
      </c>
      <c r="BK208" s="216">
        <f>SUM(BK209:BK213)</f>
        <v>0</v>
      </c>
    </row>
    <row r="209" s="2" customFormat="1" ht="37.8" customHeight="1">
      <c r="A209" s="38"/>
      <c r="B209" s="39"/>
      <c r="C209" s="219" t="s">
        <v>387</v>
      </c>
      <c r="D209" s="219" t="s">
        <v>127</v>
      </c>
      <c r="E209" s="220" t="s">
        <v>285</v>
      </c>
      <c r="F209" s="221" t="s">
        <v>286</v>
      </c>
      <c r="G209" s="222" t="s">
        <v>171</v>
      </c>
      <c r="H209" s="223">
        <v>802.95000000000005</v>
      </c>
      <c r="I209" s="224"/>
      <c r="J209" s="225">
        <f>ROUND(I209*H209,2)</f>
        <v>0</v>
      </c>
      <c r="K209" s="221" t="s">
        <v>146</v>
      </c>
      <c r="L209" s="44"/>
      <c r="M209" s="226" t="s">
        <v>1</v>
      </c>
      <c r="N209" s="227" t="s">
        <v>41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131</v>
      </c>
      <c r="AT209" s="230" t="s">
        <v>127</v>
      </c>
      <c r="AU209" s="230" t="s">
        <v>86</v>
      </c>
      <c r="AY209" s="17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131</v>
      </c>
      <c r="BM209" s="230" t="s">
        <v>388</v>
      </c>
    </row>
    <row r="210" s="2" customFormat="1">
      <c r="A210" s="38"/>
      <c r="B210" s="39"/>
      <c r="C210" s="40"/>
      <c r="D210" s="234" t="s">
        <v>154</v>
      </c>
      <c r="E210" s="40"/>
      <c r="F210" s="244" t="s">
        <v>288</v>
      </c>
      <c r="G210" s="40"/>
      <c r="H210" s="40"/>
      <c r="I210" s="245"/>
      <c r="J210" s="40"/>
      <c r="K210" s="40"/>
      <c r="L210" s="44"/>
      <c r="M210" s="246"/>
      <c r="N210" s="24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154</v>
      </c>
      <c r="AU210" s="17" t="s">
        <v>86</v>
      </c>
    </row>
    <row r="211" s="2" customFormat="1" ht="49.05" customHeight="1">
      <c r="A211" s="38"/>
      <c r="B211" s="39"/>
      <c r="C211" s="219" t="s">
        <v>389</v>
      </c>
      <c r="D211" s="219" t="s">
        <v>127</v>
      </c>
      <c r="E211" s="220" t="s">
        <v>290</v>
      </c>
      <c r="F211" s="221" t="s">
        <v>291</v>
      </c>
      <c r="G211" s="222" t="s">
        <v>171</v>
      </c>
      <c r="H211" s="223">
        <v>1051.4849999999999</v>
      </c>
      <c r="I211" s="224"/>
      <c r="J211" s="225">
        <f>ROUND(I211*H211,2)</f>
        <v>0</v>
      </c>
      <c r="K211" s="221" t="s">
        <v>1</v>
      </c>
      <c r="L211" s="44"/>
      <c r="M211" s="226" t="s">
        <v>1</v>
      </c>
      <c r="N211" s="227" t="s">
        <v>41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131</v>
      </c>
      <c r="AT211" s="230" t="s">
        <v>127</v>
      </c>
      <c r="AU211" s="230" t="s">
        <v>86</v>
      </c>
      <c r="AY211" s="17" t="s">
        <v>125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131</v>
      </c>
      <c r="BM211" s="230" t="s">
        <v>390</v>
      </c>
    </row>
    <row r="212" s="2" customFormat="1">
      <c r="A212" s="38"/>
      <c r="B212" s="39"/>
      <c r="C212" s="40"/>
      <c r="D212" s="234" t="s">
        <v>154</v>
      </c>
      <c r="E212" s="40"/>
      <c r="F212" s="244" t="s">
        <v>391</v>
      </c>
      <c r="G212" s="40"/>
      <c r="H212" s="40"/>
      <c r="I212" s="245"/>
      <c r="J212" s="40"/>
      <c r="K212" s="40"/>
      <c r="L212" s="44"/>
      <c r="M212" s="246"/>
      <c r="N212" s="24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86</v>
      </c>
    </row>
    <row r="213" s="13" customFormat="1">
      <c r="A213" s="13"/>
      <c r="B213" s="232"/>
      <c r="C213" s="233"/>
      <c r="D213" s="234" t="s">
        <v>137</v>
      </c>
      <c r="E213" s="235" t="s">
        <v>1</v>
      </c>
      <c r="F213" s="236" t="s">
        <v>392</v>
      </c>
      <c r="G213" s="233"/>
      <c r="H213" s="237">
        <v>1051.4849999999999</v>
      </c>
      <c r="I213" s="238"/>
      <c r="J213" s="233"/>
      <c r="K213" s="233"/>
      <c r="L213" s="239"/>
      <c r="M213" s="279"/>
      <c r="N213" s="280"/>
      <c r="O213" s="280"/>
      <c r="P213" s="280"/>
      <c r="Q213" s="280"/>
      <c r="R213" s="280"/>
      <c r="S213" s="280"/>
      <c r="T213" s="28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137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125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szCsOvL4GnGBch/cj2h7ynhHmdL64sXeb7yJ9dGGxM4yusME+ppgw0OA+IR9+5u1FZKbhscQDf8lnlqQ0clW2A==" hashValue="99XFYjblPYW96jbBhPZzFRhk77w3SpqtqciBW26KdwRsws00jzdxo7DxAOR1PUlvXc3RczNdjRtKJkyo07Hceg==" algorithmName="SHA-512" password="CC35"/>
  <autoFilter ref="C122:K21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II/117 PŘEDSLAV - MĚČÍN,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393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17. 10. 2019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ROUND((SUM(BE120:BE130)),  2)</f>
        <v>0</v>
      </c>
      <c r="G33" s="38"/>
      <c r="H33" s="38"/>
      <c r="I33" s="156">
        <v>0.20999999999999999</v>
      </c>
      <c r="J33" s="155">
        <f>ROUND(((SUM(BE120:BE130))*I33),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ROUND((SUM(BF120:BF130)),  2)</f>
        <v>0</v>
      </c>
      <c r="G34" s="38"/>
      <c r="H34" s="38"/>
      <c r="I34" s="156">
        <v>0.12</v>
      </c>
      <c r="J34" s="155">
        <f>ROUND(((SUM(BF120:BF130))*I34),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ROUND((SUM(BG120:BG130)),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ROUND((SUM(BH120:BH130)),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ROUND((SUM(BI120:BI130)),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II/117 PŘEDSLAV - MĚČÍN,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17. 10. 2019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102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80"/>
      <c r="C97" s="181"/>
      <c r="D97" s="182" t="s">
        <v>394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395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396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397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II/117 PŘEDSLAV - MĚČÍN, OPRAVA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17. 10. 2019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SÚSPK</v>
      </c>
      <c r="G116" s="40"/>
      <c r="H116" s="40"/>
      <c r="I116" s="32" t="s">
        <v>30</v>
      </c>
      <c r="J116" s="36" t="str">
        <f>E21</f>
        <v>MACÁN PROJEKCE DS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Tomáš Macán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111</v>
      </c>
      <c r="D119" s="195" t="s">
        <v>61</v>
      </c>
      <c r="E119" s="195" t="s">
        <v>57</v>
      </c>
      <c r="F119" s="195" t="s">
        <v>58</v>
      </c>
      <c r="G119" s="195" t="s">
        <v>112</v>
      </c>
      <c r="H119" s="195" t="s">
        <v>113</v>
      </c>
      <c r="I119" s="195" t="s">
        <v>114</v>
      </c>
      <c r="J119" s="195" t="s">
        <v>101</v>
      </c>
      <c r="K119" s="196" t="s">
        <v>115</v>
      </c>
      <c r="L119" s="197"/>
      <c r="M119" s="100" t="s">
        <v>1</v>
      </c>
      <c r="N119" s="101" t="s">
        <v>40</v>
      </c>
      <c r="O119" s="101" t="s">
        <v>116</v>
      </c>
      <c r="P119" s="101" t="s">
        <v>117</v>
      </c>
      <c r="Q119" s="101" t="s">
        <v>118</v>
      </c>
      <c r="R119" s="101" t="s">
        <v>119</v>
      </c>
      <c r="S119" s="101" t="s">
        <v>120</v>
      </c>
      <c r="T119" s="102" t="s">
        <v>121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122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103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89</v>
      </c>
      <c r="F121" s="206" t="s">
        <v>398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P122+P126+P129</f>
        <v>0</v>
      </c>
      <c r="Q121" s="211"/>
      <c r="R121" s="212">
        <f>R122+R126+R129</f>
        <v>0</v>
      </c>
      <c r="S121" s="211"/>
      <c r="T121" s="213">
        <f>T122+T126+T129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149</v>
      </c>
      <c r="AT121" s="215" t="s">
        <v>75</v>
      </c>
      <c r="AU121" s="215" t="s">
        <v>76</v>
      </c>
      <c r="AY121" s="214" t="s">
        <v>125</v>
      </c>
      <c r="BK121" s="216">
        <f>BK122+BK126+BK129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399</v>
      </c>
      <c r="F122" s="217" t="s">
        <v>400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149</v>
      </c>
      <c r="AT122" s="215" t="s">
        <v>75</v>
      </c>
      <c r="AU122" s="215" t="s">
        <v>84</v>
      </c>
      <c r="AY122" s="214" t="s">
        <v>125</v>
      </c>
      <c r="BK122" s="216">
        <f>SUM(BK123:BK125)</f>
        <v>0</v>
      </c>
    </row>
    <row r="123" s="2" customFormat="1" ht="24.15" customHeight="1">
      <c r="A123" s="38"/>
      <c r="B123" s="39"/>
      <c r="C123" s="219" t="s">
        <v>84</v>
      </c>
      <c r="D123" s="219" t="s">
        <v>127</v>
      </c>
      <c r="E123" s="220" t="s">
        <v>401</v>
      </c>
      <c r="F123" s="221" t="s">
        <v>402</v>
      </c>
      <c r="G123" s="222" t="s">
        <v>403</v>
      </c>
      <c r="H123" s="223">
        <v>1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404</v>
      </c>
      <c r="AT123" s="230" t="s">
        <v>127</v>
      </c>
      <c r="AU123" s="230" t="s">
        <v>86</v>
      </c>
      <c r="AY123" s="17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404</v>
      </c>
      <c r="BM123" s="230" t="s">
        <v>405</v>
      </c>
    </row>
    <row r="124" s="2" customFormat="1" ht="24.15" customHeight="1">
      <c r="A124" s="38"/>
      <c r="B124" s="39"/>
      <c r="C124" s="219" t="s">
        <v>86</v>
      </c>
      <c r="D124" s="219" t="s">
        <v>127</v>
      </c>
      <c r="E124" s="220" t="s">
        <v>406</v>
      </c>
      <c r="F124" s="221" t="s">
        <v>407</v>
      </c>
      <c r="G124" s="222" t="s">
        <v>403</v>
      </c>
      <c r="H124" s="223">
        <v>1</v>
      </c>
      <c r="I124" s="224"/>
      <c r="J124" s="225">
        <f>ROUND(I124*H124,2)</f>
        <v>0</v>
      </c>
      <c r="K124" s="221" t="s">
        <v>1</v>
      </c>
      <c r="L124" s="44"/>
      <c r="M124" s="226" t="s">
        <v>1</v>
      </c>
      <c r="N124" s="227" t="s">
        <v>41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404</v>
      </c>
      <c r="AT124" s="230" t="s">
        <v>127</v>
      </c>
      <c r="AU124" s="230" t="s">
        <v>86</v>
      </c>
      <c r="AY124" s="17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84</v>
      </c>
      <c r="BK124" s="231">
        <f>ROUND(I124*H124,2)</f>
        <v>0</v>
      </c>
      <c r="BL124" s="17" t="s">
        <v>404</v>
      </c>
      <c r="BM124" s="230" t="s">
        <v>408</v>
      </c>
    </row>
    <row r="125" s="2" customFormat="1" ht="37.8" customHeight="1">
      <c r="A125" s="38"/>
      <c r="B125" s="39"/>
      <c r="C125" s="219" t="s">
        <v>139</v>
      </c>
      <c r="D125" s="219" t="s">
        <v>127</v>
      </c>
      <c r="E125" s="220" t="s">
        <v>409</v>
      </c>
      <c r="F125" s="221" t="s">
        <v>410</v>
      </c>
      <c r="G125" s="222" t="s">
        <v>403</v>
      </c>
      <c r="H125" s="223">
        <v>1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404</v>
      </c>
      <c r="AT125" s="230" t="s">
        <v>127</v>
      </c>
      <c r="AU125" s="230" t="s">
        <v>86</v>
      </c>
      <c r="AY125" s="17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404</v>
      </c>
      <c r="BM125" s="230" t="s">
        <v>411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412</v>
      </c>
      <c r="F126" s="217" t="s">
        <v>413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149</v>
      </c>
      <c r="AT126" s="215" t="s">
        <v>75</v>
      </c>
      <c r="AU126" s="215" t="s">
        <v>84</v>
      </c>
      <c r="AY126" s="214" t="s">
        <v>125</v>
      </c>
      <c r="BK126" s="216">
        <f>SUM(BK127:BK128)</f>
        <v>0</v>
      </c>
    </row>
    <row r="127" s="2" customFormat="1" ht="49.05" customHeight="1">
      <c r="A127" s="38"/>
      <c r="B127" s="39"/>
      <c r="C127" s="219" t="s">
        <v>131</v>
      </c>
      <c r="D127" s="219" t="s">
        <v>127</v>
      </c>
      <c r="E127" s="220" t="s">
        <v>414</v>
      </c>
      <c r="F127" s="221" t="s">
        <v>415</v>
      </c>
      <c r="G127" s="222" t="s">
        <v>403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404</v>
      </c>
      <c r="AT127" s="230" t="s">
        <v>127</v>
      </c>
      <c r="AU127" s="230" t="s">
        <v>86</v>
      </c>
      <c r="AY127" s="17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404</v>
      </c>
      <c r="BM127" s="230" t="s">
        <v>416</v>
      </c>
    </row>
    <row r="128" s="2" customFormat="1" ht="33" customHeight="1">
      <c r="A128" s="38"/>
      <c r="B128" s="39"/>
      <c r="C128" s="219" t="s">
        <v>149</v>
      </c>
      <c r="D128" s="219" t="s">
        <v>127</v>
      </c>
      <c r="E128" s="220" t="s">
        <v>417</v>
      </c>
      <c r="F128" s="221" t="s">
        <v>418</v>
      </c>
      <c r="G128" s="222" t="s">
        <v>403</v>
      </c>
      <c r="H128" s="223">
        <v>1</v>
      </c>
      <c r="I128" s="224"/>
      <c r="J128" s="225">
        <f>ROUND(I128*H128,2)</f>
        <v>0</v>
      </c>
      <c r="K128" s="221" t="s">
        <v>1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404</v>
      </c>
      <c r="AT128" s="230" t="s">
        <v>127</v>
      </c>
      <c r="AU128" s="230" t="s">
        <v>86</v>
      </c>
      <c r="AY128" s="17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404</v>
      </c>
      <c r="BM128" s="230" t="s">
        <v>419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420</v>
      </c>
      <c r="F129" s="217" t="s">
        <v>421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149</v>
      </c>
      <c r="AT129" s="215" t="s">
        <v>75</v>
      </c>
      <c r="AU129" s="215" t="s">
        <v>84</v>
      </c>
      <c r="AY129" s="214" t="s">
        <v>125</v>
      </c>
      <c r="BK129" s="216">
        <f>BK130</f>
        <v>0</v>
      </c>
    </row>
    <row r="130" s="2" customFormat="1" ht="37.8" customHeight="1">
      <c r="A130" s="38"/>
      <c r="B130" s="39"/>
      <c r="C130" s="219" t="s">
        <v>159</v>
      </c>
      <c r="D130" s="219" t="s">
        <v>127</v>
      </c>
      <c r="E130" s="220" t="s">
        <v>422</v>
      </c>
      <c r="F130" s="221" t="s">
        <v>423</v>
      </c>
      <c r="G130" s="222" t="s">
        <v>403</v>
      </c>
      <c r="H130" s="223">
        <v>1</v>
      </c>
      <c r="I130" s="224"/>
      <c r="J130" s="225">
        <f>ROUND(I130*H130,2)</f>
        <v>0</v>
      </c>
      <c r="K130" s="221" t="s">
        <v>1</v>
      </c>
      <c r="L130" s="44"/>
      <c r="M130" s="282" t="s">
        <v>1</v>
      </c>
      <c r="N130" s="283" t="s">
        <v>41</v>
      </c>
      <c r="O130" s="284"/>
      <c r="P130" s="285">
        <f>O130*H130</f>
        <v>0</v>
      </c>
      <c r="Q130" s="285">
        <v>0</v>
      </c>
      <c r="R130" s="285">
        <f>Q130*H130</f>
        <v>0</v>
      </c>
      <c r="S130" s="285">
        <v>0</v>
      </c>
      <c r="T130" s="28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404</v>
      </c>
      <c r="AT130" s="230" t="s">
        <v>127</v>
      </c>
      <c r="AU130" s="230" t="s">
        <v>86</v>
      </c>
      <c r="AY130" s="17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404</v>
      </c>
      <c r="BM130" s="230" t="s">
        <v>424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ayt2ag8Tk9n7XbmBt59T0qo3sa1bENVx3mhDUvLwE4M+QM3mlhR+9mbpAXJL5Sk3uxtO3Dze1unsuErCVF2s2w==" hashValue="qLLDB95kK83h3OxYzOG9edDIMqLteBy/gCeOgv3TJF/40FjmTNzBJqJd6ImWVXIKx/oFEexf2CqvMFkimKB/Rg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425</v>
      </c>
      <c r="H4" s="20"/>
    </row>
    <row r="5" s="1" customFormat="1" ht="12" customHeight="1">
      <c r="B5" s="20"/>
      <c r="C5" s="287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8" t="s">
        <v>16</v>
      </c>
      <c r="D6" s="289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17. 10. 2019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0"/>
      <c r="C9" s="291" t="s">
        <v>57</v>
      </c>
      <c r="D9" s="292" t="s">
        <v>58</v>
      </c>
      <c r="E9" s="292" t="s">
        <v>112</v>
      </c>
      <c r="F9" s="293" t="s">
        <v>426</v>
      </c>
      <c r="G9" s="192"/>
      <c r="H9" s="290"/>
    </row>
    <row r="10" s="2" customFormat="1" ht="26.4" customHeight="1">
      <c r="A10" s="38"/>
      <c r="B10" s="44"/>
      <c r="C10" s="294" t="s">
        <v>81</v>
      </c>
      <c r="D10" s="294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5" t="s">
        <v>92</v>
      </c>
      <c r="D11" s="296" t="s">
        <v>93</v>
      </c>
      <c r="E11" s="297" t="s">
        <v>94</v>
      </c>
      <c r="F11" s="298">
        <v>14300</v>
      </c>
      <c r="G11" s="38"/>
      <c r="H11" s="44"/>
    </row>
    <row r="12" s="2" customFormat="1" ht="16.8" customHeight="1">
      <c r="A12" s="38"/>
      <c r="B12" s="44"/>
      <c r="C12" s="299" t="s">
        <v>1</v>
      </c>
      <c r="D12" s="299" t="s">
        <v>156</v>
      </c>
      <c r="E12" s="17" t="s">
        <v>1</v>
      </c>
      <c r="F12" s="300">
        <v>14300</v>
      </c>
      <c r="G12" s="38"/>
      <c r="H12" s="44"/>
    </row>
    <row r="13" s="2" customFormat="1" ht="16.8" customHeight="1">
      <c r="A13" s="38"/>
      <c r="B13" s="44"/>
      <c r="C13" s="299" t="s">
        <v>92</v>
      </c>
      <c r="D13" s="299" t="s">
        <v>157</v>
      </c>
      <c r="E13" s="17" t="s">
        <v>1</v>
      </c>
      <c r="F13" s="300">
        <v>14300</v>
      </c>
      <c r="G13" s="38"/>
      <c r="H13" s="44"/>
    </row>
    <row r="14" s="2" customFormat="1" ht="16.8" customHeight="1">
      <c r="A14" s="38"/>
      <c r="B14" s="44"/>
      <c r="C14" s="301" t="s">
        <v>427</v>
      </c>
      <c r="D14" s="38"/>
      <c r="E14" s="38"/>
      <c r="F14" s="38"/>
      <c r="G14" s="38"/>
      <c r="H14" s="44"/>
    </row>
    <row r="15" s="2" customFormat="1">
      <c r="A15" s="38"/>
      <c r="B15" s="44"/>
      <c r="C15" s="299" t="s">
        <v>160</v>
      </c>
      <c r="D15" s="299" t="s">
        <v>428</v>
      </c>
      <c r="E15" s="17" t="s">
        <v>94</v>
      </c>
      <c r="F15" s="300">
        <v>14300</v>
      </c>
      <c r="G15" s="38"/>
      <c r="H15" s="44"/>
    </row>
    <row r="16" s="2" customFormat="1">
      <c r="A16" s="38"/>
      <c r="B16" s="44"/>
      <c r="C16" s="299" t="s">
        <v>164</v>
      </c>
      <c r="D16" s="299" t="s">
        <v>429</v>
      </c>
      <c r="E16" s="17" t="s">
        <v>94</v>
      </c>
      <c r="F16" s="300">
        <v>16588</v>
      </c>
      <c r="G16" s="38"/>
      <c r="H16" s="44"/>
    </row>
    <row r="17" s="2" customFormat="1" ht="16.8" customHeight="1">
      <c r="A17" s="38"/>
      <c r="B17" s="44"/>
      <c r="C17" s="299" t="s">
        <v>178</v>
      </c>
      <c r="D17" s="299" t="s">
        <v>179</v>
      </c>
      <c r="E17" s="17" t="s">
        <v>171</v>
      </c>
      <c r="F17" s="300">
        <v>305.21899999999999</v>
      </c>
      <c r="G17" s="38"/>
      <c r="H17" s="44"/>
    </row>
    <row r="18" s="2" customFormat="1" ht="16.8" customHeight="1">
      <c r="A18" s="38"/>
      <c r="B18" s="44"/>
      <c r="C18" s="299" t="s">
        <v>169</v>
      </c>
      <c r="D18" s="299" t="s">
        <v>170</v>
      </c>
      <c r="E18" s="17" t="s">
        <v>171</v>
      </c>
      <c r="F18" s="300">
        <v>381.524</v>
      </c>
      <c r="G18" s="38"/>
      <c r="H18" s="44"/>
    </row>
    <row r="19" s="2" customFormat="1" ht="26.4" customHeight="1">
      <c r="A19" s="38"/>
      <c r="B19" s="44"/>
      <c r="C19" s="294" t="s">
        <v>87</v>
      </c>
      <c r="D19" s="294" t="s">
        <v>82</v>
      </c>
      <c r="E19" s="38"/>
      <c r="F19" s="38"/>
      <c r="G19" s="38"/>
      <c r="H19" s="44"/>
    </row>
    <row r="20" s="2" customFormat="1" ht="16.8" customHeight="1">
      <c r="A20" s="38"/>
      <c r="B20" s="44"/>
      <c r="C20" s="295" t="s">
        <v>92</v>
      </c>
      <c r="D20" s="296" t="s">
        <v>93</v>
      </c>
      <c r="E20" s="297" t="s">
        <v>94</v>
      </c>
      <c r="F20" s="298">
        <v>11200</v>
      </c>
      <c r="G20" s="38"/>
      <c r="H20" s="44"/>
    </row>
    <row r="21" s="2" customFormat="1" ht="16.8" customHeight="1">
      <c r="A21" s="38"/>
      <c r="B21" s="44"/>
      <c r="C21" s="299" t="s">
        <v>1</v>
      </c>
      <c r="D21" s="299" t="s">
        <v>317</v>
      </c>
      <c r="E21" s="17" t="s">
        <v>1</v>
      </c>
      <c r="F21" s="300">
        <v>11200</v>
      </c>
      <c r="G21" s="38"/>
      <c r="H21" s="44"/>
    </row>
    <row r="22" s="2" customFormat="1" ht="16.8" customHeight="1">
      <c r="A22" s="38"/>
      <c r="B22" s="44"/>
      <c r="C22" s="299" t="s">
        <v>92</v>
      </c>
      <c r="D22" s="299" t="s">
        <v>157</v>
      </c>
      <c r="E22" s="17" t="s">
        <v>1</v>
      </c>
      <c r="F22" s="300">
        <v>11200</v>
      </c>
      <c r="G22" s="38"/>
      <c r="H22" s="44"/>
    </row>
    <row r="23" s="2" customFormat="1" ht="16.8" customHeight="1">
      <c r="A23" s="38"/>
      <c r="B23" s="44"/>
      <c r="C23" s="301" t="s">
        <v>427</v>
      </c>
      <c r="D23" s="38"/>
      <c r="E23" s="38"/>
      <c r="F23" s="38"/>
      <c r="G23" s="38"/>
      <c r="H23" s="44"/>
    </row>
    <row r="24" s="2" customFormat="1">
      <c r="A24" s="38"/>
      <c r="B24" s="44"/>
      <c r="C24" s="299" t="s">
        <v>160</v>
      </c>
      <c r="D24" s="299" t="s">
        <v>428</v>
      </c>
      <c r="E24" s="17" t="s">
        <v>94</v>
      </c>
      <c r="F24" s="300">
        <v>11200</v>
      </c>
      <c r="G24" s="38"/>
      <c r="H24" s="44"/>
    </row>
    <row r="25" s="2" customFormat="1">
      <c r="A25" s="38"/>
      <c r="B25" s="44"/>
      <c r="C25" s="299" t="s">
        <v>164</v>
      </c>
      <c r="D25" s="299" t="s">
        <v>429</v>
      </c>
      <c r="E25" s="17" t="s">
        <v>94</v>
      </c>
      <c r="F25" s="300">
        <v>12992</v>
      </c>
      <c r="G25" s="38"/>
      <c r="H25" s="44"/>
    </row>
    <row r="26" s="2" customFormat="1" ht="16.8" customHeight="1">
      <c r="A26" s="38"/>
      <c r="B26" s="44"/>
      <c r="C26" s="299" t="s">
        <v>178</v>
      </c>
      <c r="D26" s="299" t="s">
        <v>179</v>
      </c>
      <c r="E26" s="17" t="s">
        <v>171</v>
      </c>
      <c r="F26" s="300">
        <v>239.053</v>
      </c>
      <c r="G26" s="38"/>
      <c r="H26" s="44"/>
    </row>
    <row r="27" s="2" customFormat="1" ht="16.8" customHeight="1">
      <c r="A27" s="38"/>
      <c r="B27" s="44"/>
      <c r="C27" s="299" t="s">
        <v>169</v>
      </c>
      <c r="D27" s="299" t="s">
        <v>170</v>
      </c>
      <c r="E27" s="17" t="s">
        <v>171</v>
      </c>
      <c r="F27" s="300">
        <v>298.81599999999997</v>
      </c>
      <c r="G27" s="38"/>
      <c r="H27" s="44"/>
    </row>
    <row r="28" s="2" customFormat="1" ht="7.44" customHeight="1">
      <c r="A28" s="38"/>
      <c r="B28" s="171"/>
      <c r="C28" s="172"/>
      <c r="D28" s="172"/>
      <c r="E28" s="172"/>
      <c r="F28" s="172"/>
      <c r="G28" s="172"/>
      <c r="H28" s="44"/>
    </row>
    <row r="29" s="2" customFormat="1">
      <c r="A29" s="38"/>
      <c r="B29" s="38"/>
      <c r="C29" s="38"/>
      <c r="D29" s="38"/>
      <c r="E29" s="38"/>
      <c r="F29" s="38"/>
      <c r="G29" s="38"/>
      <c r="H29" s="38"/>
    </row>
  </sheetData>
  <sheetProtection sheet="1" formatColumns="0" formatRows="0" objects="1" scenarios="1" spinCount="100000" saltValue="U2AsVAe8U2LiEJKqfTSJOZFv+9kPtg6CR/smcy/Fx29ElUAqAyRVIZA5IFr6S6TJPfB7HzclqlFKRPDTfRWU/Q==" hashValue="9NkVgCZxpa54Smcf0tIj79f+Yo6billP3BkuVpJ7GaBYmSlqowqoQQ27D9y3KX80t9uMupVyT3WWJCd5NH0WU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2025-03-19T08:47:10Z</dcterms:created>
  <dcterms:modified xsi:type="dcterms:W3CDTF">2025-03-19T08:47:14Z</dcterms:modified>
</cp:coreProperties>
</file>