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as\Documents\AaA-Road Project s.r.o\Aa-Zakázky\2024\2024_06 - Kladruby - III_23317 SÚS\Rozpočet + VV\Opava SÚS 5_2025 VŘ\"/>
    </mc:Choice>
  </mc:AlternateContent>
  <bookViews>
    <workbookView xWindow="0" yWindow="0" windowWidth="0" windowHeight="0"/>
  </bookViews>
  <sheets>
    <sheet name="Rekapitulace stavby" sheetId="1" r:id="rId1"/>
    <sheet name="01.01. - Silnice III-23317" sheetId="2" r:id="rId2"/>
    <sheet name="01.02. - Vedlejší rozpočt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'01.01. - Silnice III-23317'!$C$86:$K$311</definedName>
    <definedName name="_xlnm.Print_Area" localSheetId="1">'01.01. - Silnice III-23317'!$C$4:$J$39,'01.01. - Silnice III-23317'!$C$45:$J$68,'01.01. - Silnice III-23317'!$C$74:$K$311</definedName>
    <definedName name="_xlnm.Print_Titles" localSheetId="1">'01.01. - Silnice III-23317'!$86:$86</definedName>
    <definedName name="_xlnm._FilterDatabase" localSheetId="2" hidden="1">'01.02. - Vedlejší rozpočt...'!$C$84:$K$127</definedName>
    <definedName name="_xlnm.Print_Area" localSheetId="2">'01.02. - Vedlejší rozpočt...'!$C$4:$J$39,'01.02. - Vedlejší rozpočt...'!$C$45:$J$66,'01.02. - Vedlejší rozpočt...'!$C$72:$K$127</definedName>
    <definedName name="_xlnm.Print_Titles" localSheetId="2">'01.02. - Vedlejší rozpočt...'!$84:$84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81"/>
  <c r="F79"/>
  <c r="E77"/>
  <c r="J55"/>
  <c r="F54"/>
  <c r="F52"/>
  <c r="E50"/>
  <c r="J21"/>
  <c r="E21"/>
  <c r="J81"/>
  <c r="J20"/>
  <c r="J18"/>
  <c r="E18"/>
  <c r="F55"/>
  <c r="J17"/>
  <c r="J12"/>
  <c r="J79"/>
  <c r="E7"/>
  <c r="E75"/>
  <c i="2" r="J37"/>
  <c r="J36"/>
  <c i="1" r="AY55"/>
  <c i="2" r="J35"/>
  <c i="1" r="AX55"/>
  <c i="2" r="BI303"/>
  <c r="BH303"/>
  <c r="BG303"/>
  <c r="BF303"/>
  <c r="T303"/>
  <c r="R303"/>
  <c r="P303"/>
  <c r="BI299"/>
  <c r="BH299"/>
  <c r="BG299"/>
  <c r="BF299"/>
  <c r="T299"/>
  <c r="R299"/>
  <c r="P299"/>
  <c r="BI294"/>
  <c r="BH294"/>
  <c r="BG294"/>
  <c r="BF294"/>
  <c r="T294"/>
  <c r="R294"/>
  <c r="P294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T163"/>
  <c r="R164"/>
  <c r="R163"/>
  <c r="P164"/>
  <c r="P163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81"/>
  <c r="E7"/>
  <c r="E77"/>
  <c i="1" r="L50"/>
  <c r="AM50"/>
  <c r="AM49"/>
  <c r="L49"/>
  <c r="AM47"/>
  <c r="L47"/>
  <c r="L45"/>
  <c r="L44"/>
  <c i="2" r="BK272"/>
  <c r="BK141"/>
  <c r="BK234"/>
  <c r="J145"/>
  <c i="3" r="BK105"/>
  <c r="J102"/>
  <c r="J121"/>
  <c i="2" r="BK249"/>
  <c r="BK139"/>
  <c i="3" r="BK107"/>
  <c r="BK97"/>
  <c i="2" r="J173"/>
  <c r="J34"/>
  <c r="J135"/>
  <c r="J278"/>
  <c r="BK231"/>
  <c r="BK149"/>
  <c i="3" r="J118"/>
  <c r="BK95"/>
  <c i="2" r="BK299"/>
  <c r="J132"/>
  <c r="J243"/>
  <c r="BK169"/>
  <c i="3" r="J124"/>
  <c i="2" r="J294"/>
  <c r="J229"/>
  <c r="BK151"/>
  <c i="3" r="J88"/>
  <c r="BK100"/>
  <c i="2" r="J235"/>
  <c r="J149"/>
  <c r="BK253"/>
  <c r="J141"/>
  <c r="J281"/>
  <c r="BK239"/>
  <c r="BK159"/>
  <c r="F35"/>
  <c r="J245"/>
  <c r="J159"/>
  <c r="J269"/>
  <c r="BK206"/>
  <c i="3" r="J109"/>
  <c r="J107"/>
  <c i="2" r="J274"/>
  <c r="BK214"/>
  <c r="J90"/>
  <c i="3" r="J91"/>
  <c r="BK124"/>
  <c i="2" r="BK243"/>
  <c r="J157"/>
  <c r="BK274"/>
  <c r="BK226"/>
  <c r="BK125"/>
  <c r="J272"/>
  <c r="BK202"/>
  <c r="BK94"/>
  <c r="BK255"/>
  <c r="J218"/>
  <c r="BK145"/>
  <c r="F36"/>
  <c r="BK198"/>
  <c r="BK285"/>
  <c r="J155"/>
  <c i="3" r="J95"/>
  <c r="J113"/>
  <c r="BK102"/>
  <c i="2" r="BK173"/>
  <c i="3" r="J126"/>
  <c r="BK115"/>
  <c i="2" r="J299"/>
  <c r="BK224"/>
  <c r="BK97"/>
  <c r="BK235"/>
  <c r="BK157"/>
  <c r="F37"/>
  <c r="J263"/>
  <c r="BK101"/>
  <c r="BK189"/>
  <c i="1" r="AS54"/>
  <c i="2" r="BK278"/>
  <c i="3" r="J115"/>
  <c r="J111"/>
  <c i="2" r="BK267"/>
  <c r="J194"/>
  <c r="J290"/>
  <c r="BK210"/>
  <c r="BK106"/>
  <c r="BK259"/>
  <c r="BK218"/>
  <c r="J139"/>
  <c r="BK303"/>
  <c r="BK245"/>
  <c r="BK180"/>
  <c r="BK111"/>
  <c r="J253"/>
  <c r="J206"/>
  <c r="J94"/>
  <c i="3" r="BK126"/>
  <c i="2" r="J214"/>
  <c r="F34"/>
  <c r="BK155"/>
  <c r="J267"/>
  <c r="J164"/>
  <c r="J111"/>
  <c i="3" r="J100"/>
  <c r="BK91"/>
  <c i="2" r="BK229"/>
  <c r="J303"/>
  <c r="J226"/>
  <c r="J106"/>
  <c i="3" r="J105"/>
  <c r="BK94"/>
  <c i="2" r="BK237"/>
  <c r="J198"/>
  <c r="BK116"/>
  <c i="3" r="BK111"/>
  <c r="J97"/>
  <c i="2" r="J255"/>
  <c r="J210"/>
  <c r="J116"/>
  <c r="BK263"/>
  <c r="BK194"/>
  <c r="J97"/>
  <c r="J251"/>
  <c r="J189"/>
  <c r="J125"/>
  <c r="BK269"/>
  <c r="J237"/>
  <c r="J202"/>
  <c r="BK290"/>
  <c r="J224"/>
  <c r="BK135"/>
  <c i="3" r="BK88"/>
  <c r="BK113"/>
  <c i="2" r="BK281"/>
  <c r="BK184"/>
  <c r="BK251"/>
  <c r="BK128"/>
  <c i="3" r="J94"/>
  <c i="2" r="J259"/>
  <c r="BK164"/>
  <c r="J101"/>
  <c i="3" r="BK109"/>
  <c r="BK118"/>
  <c i="2" r="BK132"/>
  <c r="J249"/>
  <c r="J180"/>
  <c r="BK294"/>
  <c r="J234"/>
  <c r="J151"/>
  <c r="J285"/>
  <c r="J231"/>
  <c r="J169"/>
  <c r="BK90"/>
  <c r="J239"/>
  <c r="J184"/>
  <c r="J128"/>
  <c i="3" r="BK121"/>
  <c r="J34"/>
  <c i="2" l="1" r="R89"/>
  <c r="P168"/>
  <c r="T168"/>
  <c r="BK238"/>
  <c r="J238"/>
  <c r="J66"/>
  <c r="T280"/>
  <c r="T89"/>
  <c r="T179"/>
  <c r="P233"/>
  <c r="T233"/>
  <c r="P280"/>
  <c i="3" r="BK87"/>
  <c r="J87"/>
  <c r="J61"/>
  <c i="2" r="BK89"/>
  <c r="BK179"/>
  <c r="J179"/>
  <c r="J64"/>
  <c r="P238"/>
  <c r="R280"/>
  <c i="3" r="T87"/>
  <c i="2" r="P89"/>
  <c r="R168"/>
  <c i="3" r="BK104"/>
  <c r="J104"/>
  <c r="J62"/>
  <c i="2" r="R179"/>
  <c r="R238"/>
  <c r="BK280"/>
  <c r="J280"/>
  <c r="J67"/>
  <c i="3" r="T104"/>
  <c r="BK123"/>
  <c r="J123"/>
  <c r="J65"/>
  <c r="P87"/>
  <c r="R104"/>
  <c r="P123"/>
  <c i="2" r="BK168"/>
  <c r="J168"/>
  <c r="J63"/>
  <c r="P179"/>
  <c r="BK233"/>
  <c r="J233"/>
  <c r="J65"/>
  <c r="R233"/>
  <c r="T238"/>
  <c i="3" r="R87"/>
  <c r="R86"/>
  <c r="R85"/>
  <c r="P104"/>
  <c r="R123"/>
  <c r="T123"/>
  <c i="2" r="BK163"/>
  <c r="J163"/>
  <c r="J62"/>
  <c i="3" r="BK120"/>
  <c r="J120"/>
  <c r="J64"/>
  <c r="BK117"/>
  <c r="J117"/>
  <c r="J63"/>
  <c r="F82"/>
  <c r="BE88"/>
  <c r="BE97"/>
  <c r="BE109"/>
  <c r="BE115"/>
  <c r="BE94"/>
  <c r="BE95"/>
  <c r="BE105"/>
  <c r="J52"/>
  <c r="BE91"/>
  <c r="BE100"/>
  <c r="BE111"/>
  <c r="BE113"/>
  <c r="BE126"/>
  <c i="2" r="J89"/>
  <c r="J61"/>
  <c i="3" r="J54"/>
  <c r="BE107"/>
  <c r="BE118"/>
  <c r="BE121"/>
  <c r="E48"/>
  <c r="BE124"/>
  <c r="BE102"/>
  <c i="1" r="AW56"/>
  <c r="BB55"/>
  <c r="BC55"/>
  <c r="BA55"/>
  <c r="AW55"/>
  <c i="2" r="E48"/>
  <c r="J52"/>
  <c r="J54"/>
  <c r="F55"/>
  <c r="BE90"/>
  <c r="BE94"/>
  <c r="BE97"/>
  <c r="BE101"/>
  <c r="BE106"/>
  <c r="BE111"/>
  <c r="BE116"/>
  <c r="BE125"/>
  <c r="BE128"/>
  <c r="BE132"/>
  <c r="BE135"/>
  <c r="BE139"/>
  <c r="BE141"/>
  <c r="BE145"/>
  <c r="BE149"/>
  <c r="BE151"/>
  <c r="BE155"/>
  <c r="BE157"/>
  <c r="BE159"/>
  <c r="BE164"/>
  <c r="BE169"/>
  <c r="BE173"/>
  <c r="BE180"/>
  <c r="BE184"/>
  <c r="BE189"/>
  <c r="BE194"/>
  <c r="BE198"/>
  <c r="BE202"/>
  <c r="BE206"/>
  <c r="BE210"/>
  <c r="BE214"/>
  <c r="BE218"/>
  <c r="BE224"/>
  <c r="BE226"/>
  <c r="BE229"/>
  <c r="BE231"/>
  <c r="BE234"/>
  <c r="BE235"/>
  <c r="BE237"/>
  <c r="BE239"/>
  <c r="BE243"/>
  <c r="BE245"/>
  <c r="BE249"/>
  <c r="BE251"/>
  <c r="BE253"/>
  <c r="BE255"/>
  <c r="BE259"/>
  <c r="BE263"/>
  <c r="BE267"/>
  <c r="BE269"/>
  <c r="BE272"/>
  <c r="BE274"/>
  <c r="BE278"/>
  <c r="BE281"/>
  <c r="BE285"/>
  <c r="BE290"/>
  <c r="BE294"/>
  <c r="BE299"/>
  <c r="BE303"/>
  <c i="1" r="BD55"/>
  <c i="3" r="F35"/>
  <c i="1" r="BB56"/>
  <c r="BB54"/>
  <c r="AX54"/>
  <c i="3" r="F37"/>
  <c i="1" r="BD56"/>
  <c r="BD54"/>
  <c r="W33"/>
  <c i="3" r="F36"/>
  <c i="1" r="BC56"/>
  <c r="BC54"/>
  <c r="W32"/>
  <c i="3" r="F34"/>
  <c i="1" r="BA56"/>
  <c r="BA54"/>
  <c r="AW54"/>
  <c r="AK30"/>
  <c i="2" l="1" r="P88"/>
  <c r="P87"/>
  <c i="1" r="AU55"/>
  <c i="3" r="P86"/>
  <c r="P85"/>
  <c i="1" r="AU56"/>
  <c i="2" r="T88"/>
  <c r="T87"/>
  <c r="BK88"/>
  <c r="J88"/>
  <c r="J60"/>
  <c i="3" r="T86"/>
  <c r="T85"/>
  <c i="2" r="R88"/>
  <c r="R87"/>
  <c i="3" r="BK86"/>
  <c r="BK85"/>
  <c r="J85"/>
  <c r="J33"/>
  <c i="1" r="AV56"/>
  <c r="AT56"/>
  <c r="W31"/>
  <c i="3" r="F33"/>
  <c i="1" r="AZ56"/>
  <c r="W30"/>
  <c r="AY54"/>
  <c i="2" r="F33"/>
  <c i="1" r="AZ55"/>
  <c i="2" r="J33"/>
  <c i="1" r="AV55"/>
  <c r="AT55"/>
  <c i="3" r="J30"/>
  <c i="1" r="AG56"/>
  <c i="3" l="1" r="J59"/>
  <c r="J86"/>
  <c r="J60"/>
  <c i="2" r="BK87"/>
  <c r="J87"/>
  <c r="J59"/>
  <c i="3" r="J39"/>
  <c i="1" r="AN56"/>
  <c r="AU54"/>
  <c r="AZ54"/>
  <c r="W29"/>
  <c i="2" l="1" r="J30"/>
  <c i="1" r="AG55"/>
  <c r="AG54"/>
  <c r="AK26"/>
  <c r="AV54"/>
  <c r="AK29"/>
  <c r="AK35"/>
  <c l="1" r="AN55"/>
  <c i="2" r="J39"/>
  <c i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<sst xmlns="http://schemas.openxmlformats.org/spreadsheetml/2006/main">
  <si>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</si>
  <si>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</si>
  <si>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</si>
  <si>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</si>
  <si>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</si>
  <si>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{1bed35ee-f4f5-4220-bf98-1497ddb3711f}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</si>
  <si>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</si>
  <si>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</si>
  <si>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</si>
  <si>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</si>
  <si>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</si>
  <si>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</si>
  <si>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</si>
  <si>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</si>
  <si>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</si>
  <si>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</si>
  <si>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</si>
  <si>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III/23317 Kladruby</t>
  </si>
  <si>
    <t>KSO:</t>
  </si>
  <si>
    <t/>
  </si>
  <si>
    <t>CC-CZ:</t>
  </si>
  <si>
    <t>Místo:</t>
  </si>
  <si>
    <t>Silnice III/23317</t>
  </si>
  <si>
    <t>Datum:</t>
  </si>
  <si>
    <t>27. 9. 2024</t>
  </si>
  <si>
    <t>Zadavatel:</t>
  </si>
  <si>
    <t>IČ:</t>
  </si>
  <si>
    <t>72053119</t>
  </si>
  <si>
    <t>SÚS PK p.o., Koterovská 468/162, 326 00 Plzeň</t>
  </si>
  <si>
    <t>DIČ:</t>
  </si>
  <si>
    <t>CZ72053119</t>
  </si>
  <si>
    <t>Účastník:</t>
  </si>
  <si>
    <t>Vyplň údaj</t>
  </si>
  <si>
    <t>Projektant:</t>
  </si>
  <si>
    <t xml:space="preserve"> </t>
  </si>
  <si>
    <t>True</t>
  </si>
  <si>
    <t>Zpracovatel:</t>
  </si>
  <si>
    <t>07123710</t>
  </si>
  <si>
    <t>Road Project s.r.o.</t>
  </si>
  <si>
    <t>CZ07123710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</si>
  <si>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</si>
  <si>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</si>
  <si>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</si>
  <si>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</si>
  <si>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</si>
  <si>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</si>
  <si>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</si>
  <si>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</si>
  <si>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</si>
  <si>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</si>
  <si>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</si>
  <si>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</si>
  <si>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</si>
  <si>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</si>
  <si>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</si>
  <si>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</si>
  <si>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</si>
  <si>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</si>
  <si>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</si>
  <si>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</si>
  <si>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</si>
  <si>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</si>
  <si>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</si>
  <si>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</si>
  <si>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</si>
  <si>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</si>
  <si>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</si>
  <si>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</si>
  <si>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</si>
  <si>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</si>
  <si>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</si>
  <si>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</si>
  <si>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</si>
  <si>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</si>
  <si>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</si>
  <si>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</si>
  <si>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</si>
  <si>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</si>
  <si>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</si>
  <si>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</si>
  <si>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</si>
  <si>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01.01.</t>
  </si>
  <si>
    <t>STA</t>
  </si>
  <si>
    <t>1</t>
  </si>
  <si>
    <t>{f63283a7-3ac9-40f8-9feb-5ed1afaa0dfd}</t>
  </si>
  <si>
    <t>2</t>
  </si>
  <si>
    <t>01.02.</t>
  </si>
  <si>
    <t>Vedlejší rozpočtové náklady</t>
  </si>
  <si>
    <t>{c92ec6a0-9116-4030-94cf-962598a18c7e}</t>
  </si>
  <si>
    <t>KRYCÍ LIST SOUPISU PRACÍ</t>
  </si>
  <si>
    <t>Objekt:</t>
  </si>
  <si>
    <t>01.01. - Silnice III/23317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</si>
  <si>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</si>
  <si>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</si>
  <si>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</si>
  <si>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</si>
  <si>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</si>
  <si>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</si>
  <si>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</si>
  <si>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</si>
  <si>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</si>
  <si>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</si>
  <si>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</si>
  <si>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</si>
  <si>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</si>
  <si>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</si>
  <si>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</si>
  <si>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</si>
  <si>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</si>
  <si>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</si>
  <si>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</si>
  <si>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</si>
  <si>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</si>
  <si>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</si>
  <si>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</si>
  <si>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</si>
  <si>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</si>
  <si>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</si>
  <si>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</si>
  <si>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</si>
  <si>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</si>
  <si>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</si>
  <si>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111311115</t>
  </si>
  <si>
    <t>Odstranění odumřelého travního drnu po aplikaci herbicidních přípravků ručně s pomocí drobné mechanizace v rovině nebo na svahu do 1:5, hloubky přes 100 do 200 mm</t>
  </si>
  <si>
    <t>m2</t>
  </si>
  <si>
    <t>CS ÚRS 2024 02</t>
  </si>
  <si>
    <t>4</t>
  </si>
  <si>
    <t>-884771424</t>
  </si>
  <si>
    <t>Online PSC</t>
  </si>
  <si>
    <t>https://podminky.urs.cz/item/CS_URS_2024_02/111311115</t>
  </si>
  <si>
    <t>VV</t>
  </si>
  <si>
    <t>5+18+31,5+35</t>
  </si>
  <si>
    <t>Součet</t>
  </si>
  <si>
    <t>113154556</t>
  </si>
  <si>
    <t>Frézování živičného podkladu nebo krytu s naložením hmot na dopravní prostředek plochy přes 2 000 do 10 000 m2 tloušťky vrstvy 80 mm</t>
  </si>
  <si>
    <t>1981984613</t>
  </si>
  <si>
    <t>https://podminky.urs.cz/item/CS_URS_2024_02/113154556</t>
  </si>
  <si>
    <t>P</t>
  </si>
  <si>
    <t>Poznámka k položce:_x000d_
Frézovaný živičný podklad bude odkoupen zhotovitelem. Cena za výkup bude obsažena v zadávací dokumentaci výběrového řízení.</t>
  </si>
  <si>
    <t>3</t>
  </si>
  <si>
    <t>121151104</t>
  </si>
  <si>
    <t>Sejmutí ornice strojně při souvislé ploše do 100 m2, tl. vrstvy přes 200 do 250 mm</t>
  </si>
  <si>
    <t>-1638694821</t>
  </si>
  <si>
    <t>https://podminky.urs.cz/item/CS_URS_2024_02/121151104</t>
  </si>
  <si>
    <t>"sejmutí ornice krajnice"35,5+7+5</t>
  </si>
  <si>
    <t>122151104</t>
  </si>
  <si>
    <t>Odkopávky a prokopávky nezapažené strojně v hornině třídy těžitelnosti I skupiny 1 a 2 přes 100 do 500 m3</t>
  </si>
  <si>
    <t>m3</t>
  </si>
  <si>
    <t>-278369154</t>
  </si>
  <si>
    <t>https://podminky.urs.cz/item/CS_URS_2024_02/122151104</t>
  </si>
  <si>
    <t>"výkop pro novou krajnici"0,7*161</t>
  </si>
  <si>
    <t>"výkop u krajnice pro osazení obruby"0,2*407</t>
  </si>
  <si>
    <t>5</t>
  </si>
  <si>
    <t>132151101</t>
  </si>
  <si>
    <t>Hloubení nezapažených rýh šířky do 800 mm strojně s urovnáním dna do předepsaného profilu a spádu v hornině třídy těžitelnosti I skupiny 1 a 2 do 20 m3</t>
  </si>
  <si>
    <t>811074435</t>
  </si>
  <si>
    <t>https://podminky.urs.cz/item/CS_URS_2024_02/132151101</t>
  </si>
  <si>
    <t>"výkop pro propustek a opevnění příkopu"1,2*12,6</t>
  </si>
  <si>
    <t>"úprava dna za propustkem"0,4*17*0,8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</si>
  <si>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</si>
  <si>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</si>
  <si>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</si>
  <si>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545357331</t>
  </si>
  <si>
    <t>https://podminky.urs.cz/item/CS_URS_2024_02/162651112</t>
  </si>
  <si>
    <t>Poznámka k položce:_x000d_
Přemístění ornice na pozemek určený obcí Kladruby.</t>
  </si>
  <si>
    <t>47,5*0,2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</si>
  <si>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</si>
  <si>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</si>
  <si>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</si>
  <si>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580111263</t>
  </si>
  <si>
    <t>https://podminky.urs.cz/item/CS_URS_2024_02/162751117</t>
  </si>
  <si>
    <t>Poznámka k položce:_x000d_
Přemístění výkopku pro osazení propustku a úpravy příkopu za propustkem</t>
  </si>
  <si>
    <t>89,5*0,2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</si>
  <si>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</si>
  <si>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</si>
  <si>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</si>
  <si>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-2037272850</t>
  </si>
  <si>
    <t>https://podminky.urs.cz/item/CS_URS_2024_02/162751119</t>
  </si>
  <si>
    <t>232,56*20 'Přepočtené koeficientem množství</t>
  </si>
  <si>
    <t>9</t>
  </si>
  <si>
    <t>167151101</t>
  </si>
  <si>
    <t>Nakládání, skládání a překládání neulehlého výkopku nebo sypaniny strojně nakládání, množství do 100 m3, z horniny třídy těžitelnosti I, skupiny 1 až 3</t>
  </si>
  <si>
    <t>262283006</t>
  </si>
  <si>
    <t>https://podminky.urs.cz/item/CS_URS_2024_02/167151101</t>
  </si>
  <si>
    <t>"naložení ornice z meziskládky"(35,5+7+5)*0,2</t>
  </si>
  <si>
    <t>9,5*2 'Přepočtené koeficientem množství</t>
  </si>
  <si>
    <t>10</t>
  </si>
  <si>
    <t>171251201</t>
  </si>
  <si>
    <t>Uložení sypaniny na skládky nebo meziskládky bez hutnění s upravením uložené sypaniny do předepsaného tvaru</t>
  </si>
  <si>
    <t>-675381557</t>
  </si>
  <si>
    <t>https://podminky.urs.cz/item/CS_URS_2024_02/171251201</t>
  </si>
  <si>
    <t>11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</si>
  <si>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</si>
  <si>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</si>
  <si>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457606252</t>
  </si>
  <si>
    <t>https://podminky.urs.cz/item/CS_URS_2024_02/175151101</t>
  </si>
  <si>
    <t>"obsyp propustku"1,2</t>
  </si>
  <si>
    <t>M</t>
  </si>
  <si>
    <t>58344171</t>
  </si>
  <si>
    <t>štěrkodrť frakce 0/32</t>
  </si>
  <si>
    <t>t</t>
  </si>
  <si>
    <t>393975142</t>
  </si>
  <si>
    <t>1,2*2 'Přepočtené koeficientem množství</t>
  </si>
  <si>
    <t>13</t>
  </si>
  <si>
    <t>181351003</t>
  </si>
  <si>
    <t>Rozprostření a urovnání ornice v rovině nebo ve svahu sklonu do 1:5 strojně při souvislé ploše do 100 m2, tl. vrstvy do 200 mm</t>
  </si>
  <si>
    <t>1128173160</t>
  </si>
  <si>
    <t>https://podminky.urs.cz/item/CS_URS_2024_02/181351003</t>
  </si>
  <si>
    <t>14</t>
  </si>
  <si>
    <t>181411131</t>
  </si>
  <si>
    <t>Založení trávníku na půdě předem připravené plochy do 1000 m2 výsevem včetně utažení parkového v rovině nebo na svahu do 1:5</t>
  </si>
  <si>
    <t>-865541654</t>
  </si>
  <si>
    <t>https://podminky.urs.cz/item/CS_URS_2024_02/181411131</t>
  </si>
  <si>
    <t>15</t>
  </si>
  <si>
    <t>00572470</t>
  </si>
  <si>
    <t>osivo směs travní univerzál</t>
  </si>
  <si>
    <t>kg</t>
  </si>
  <si>
    <t>1648749516</t>
  </si>
  <si>
    <t>89,5*0,02 'Přepočtené koeficientem množství</t>
  </si>
  <si>
    <t>16</t>
  </si>
  <si>
    <t>181911102</t>
  </si>
  <si>
    <t>Úprava pláně vyrovnáním výškových rozdílů ručně v hornině třídy těžitelnosti I skupiny 1 a 2 se zhutněním</t>
  </si>
  <si>
    <t>291569698</t>
  </si>
  <si>
    <t>https://podminky.urs.cz/item/CS_URS_2024_02/181911102</t>
  </si>
  <si>
    <t>"spodní podkladní vrstva krajnice"284*1,05</t>
  </si>
  <si>
    <t>17</t>
  </si>
  <si>
    <t>183404112</t>
  </si>
  <si>
    <t>Hubení plevele chemickými prostředky plošným postřikem, na ploše jednotlivě přes 5 ha</t>
  </si>
  <si>
    <t>ha</t>
  </si>
  <si>
    <t>2145029358</t>
  </si>
  <si>
    <t>https://podminky.urs.cz/item/CS_URS_2024_02/183404112</t>
  </si>
  <si>
    <t>18</t>
  </si>
  <si>
    <t>25234001</t>
  </si>
  <si>
    <t>herbicid totální systémový neselektivní</t>
  </si>
  <si>
    <t>litr</t>
  </si>
  <si>
    <t>268734970</t>
  </si>
  <si>
    <t>0,089*10 'Přepočtené koeficientem množství</t>
  </si>
  <si>
    <t>19</t>
  </si>
  <si>
    <t>184812126</t>
  </si>
  <si>
    <t>Aplikace ochranných přípravků ve výsadbách rostlin na záhonu na svahu přes 1:5 do 1:2 zálivkou</t>
  </si>
  <si>
    <t>-233159191</t>
  </si>
  <si>
    <t>https://podminky.urs.cz/item/CS_URS_2024_02/184812126</t>
  </si>
  <si>
    <t>89,5</t>
  </si>
  <si>
    <t>Zakládání</t>
  </si>
  <si>
    <t>20</t>
  </si>
  <si>
    <t>274313611</t>
  </si>
  <si>
    <t>Základy z betonu prostého pasy betonu kamenem neprokládaného tř. C 16/20</t>
  </si>
  <si>
    <t>-1129486330</t>
  </si>
  <si>
    <t>https://podminky.urs.cz/item/CS_URS_2024_02/274313611</t>
  </si>
  <si>
    <t>"betonové prahy zpevnění příkopu"(0,5*0,3*1,0)*2</t>
  </si>
  <si>
    <t>Vodorovné konstrukce</t>
  </si>
  <si>
    <t>451317777</t>
  </si>
  <si>
    <t>Podklad nebo lože pod dlažbu (přídlažbu) v ploše vodorovné nebo ve sklonu do 1:5, tloušťky od 50 do 100 mm z betonu prostého</t>
  </si>
  <si>
    <t>-518943482</t>
  </si>
  <si>
    <t>https://podminky.urs.cz/item/CS_URS_2024_02/451317777</t>
  </si>
  <si>
    <t>"navýšení tl. podkladu por uložení kostek opevnění příkopu na celkovou tl. 100 mm"16,5</t>
  </si>
  <si>
    <t>22</t>
  </si>
  <si>
    <t>451573111</t>
  </si>
  <si>
    <t>Lože pod potrubí, stoky a drobné objekty v otevřeném výkopu z písku a štěrkopísku do 63 mm</t>
  </si>
  <si>
    <t>-1527240331</t>
  </si>
  <si>
    <t>https://podminky.urs.cz/item/CS_URS_2024_02/451573111</t>
  </si>
  <si>
    <t>"propustek"6*0,6*0,1</t>
  </si>
  <si>
    <t>"betonové prahy"0,3*0,1*1*2</t>
  </si>
  <si>
    <t>"lože pod zpevnění příkopu"9,1*0,1</t>
  </si>
  <si>
    <t>Komunikace pozemní</t>
  </si>
  <si>
    <t>23</t>
  </si>
  <si>
    <t>564811011</t>
  </si>
  <si>
    <t>Podklad ze štěrkodrti ŠD s rozprostřením a zhutněním plochy jednotlivě do 100 m2, po zhutnění tl. 50 mm</t>
  </si>
  <si>
    <t>-1702819209</t>
  </si>
  <si>
    <t>https://podminky.urs.cz/item/CS_URS_2024_02/564811011</t>
  </si>
  <si>
    <t>"sjezd trafostanice ŠDA 0/32"6,5</t>
  </si>
  <si>
    <t>24</t>
  </si>
  <si>
    <t>564831011</t>
  </si>
  <si>
    <t>Podklad ze štěrkodrti ŠDA 0/32 s rozprostřením a zhutněním plochy jednotlivě do 100 m2, po zhutnění tl. 100 mm</t>
  </si>
  <si>
    <t>-1503434969</t>
  </si>
  <si>
    <t>https://podminky.urs.cz/item/CS_URS_2024_02/564831011</t>
  </si>
  <si>
    <t>Poznámka k položce:_x000d_
Podklad ze štěrkodrtě ŠDB 0/32 plochy do 100 m2 tl 100 mm</t>
  </si>
  <si>
    <t>"oprava krajnice ŠDAB 0/32"284</t>
  </si>
  <si>
    <t>25</t>
  </si>
  <si>
    <t>564851011</t>
  </si>
  <si>
    <t>Podklad ze štěrkodrti ŠD s rozprostřením a zhutněním plochy jednotlivě do 100 m2, po zhutnění tl. 150 mm</t>
  </si>
  <si>
    <t>-351745906</t>
  </si>
  <si>
    <t>https://podminky.urs.cz/item/CS_URS_2024_02/564851011</t>
  </si>
  <si>
    <t>Poznámka k položce:_x000d_
Podklad ze štěrkodrtě ŠDB 0/32 plochy do 100 m2 tl 150 mm</t>
  </si>
  <si>
    <t>"sjezd trafostanice ŠDB 0/32"7</t>
  </si>
  <si>
    <t>26</t>
  </si>
  <si>
    <t>564861011</t>
  </si>
  <si>
    <t>Podklad ze štěrkodrti ŠD s rozprostřením a zhutněním plochy jednotlivě do 100 m2, po zhutnění tl. 200 mm</t>
  </si>
  <si>
    <t>-179098444</t>
  </si>
  <si>
    <t>https://podminky.urs.cz/item/CS_URS_2024_02/564861011</t>
  </si>
  <si>
    <t>"sjezd trafostanice ŠDB 0/63"7,2</t>
  </si>
  <si>
    <t>27</t>
  </si>
  <si>
    <t>564871016</t>
  </si>
  <si>
    <t>Podklad ze štěrkodrti ŠD s rozprostřením a zhutněním plochy jednotlivě do 100 m2, po zhutnění tl. 300 mm</t>
  </si>
  <si>
    <t>1763877294</t>
  </si>
  <si>
    <t>https://podminky.urs.cz/item/CS_URS_2024_02/564871016</t>
  </si>
  <si>
    <t>Poznámka k položce:_x000d_
Doplnění napojení účelové komunikace na silnici ŠD 0/16</t>
  </si>
  <si>
    <t>"doplnění při napojení ÚK"15</t>
  </si>
  <si>
    <t>28</t>
  </si>
  <si>
    <t>564871016R1</t>
  </si>
  <si>
    <t>Podklad ze štěrkodrti ŠD 0/125 s rozprostřením a zhutněním plochy jednotlivě do 100 m2, po zhutnění tl. 400 mm</t>
  </si>
  <si>
    <t>-1609761012</t>
  </si>
  <si>
    <t>Poznámka k položce:_x000d_
Spodní podkladní vrstva pro rozšíření krajnice ŠD 0/125 tl. 400</t>
  </si>
  <si>
    <t>29</t>
  </si>
  <si>
    <t>565135111</t>
  </si>
  <si>
    <t>Asfaltový beton vrstva podkladní ACP 16 (obalované kamenivo střednězrnné - OKS) s rozprostřením a zhutněním v pruhu šířky přes 1,5 do 3 m, po zhutnění tl. 50 mm</t>
  </si>
  <si>
    <t>-278601359</t>
  </si>
  <si>
    <t>https://podminky.urs.cz/item/CS_URS_2024_02/565135111</t>
  </si>
  <si>
    <t>"sanace konstrukce"500</t>
  </si>
  <si>
    <t>30</t>
  </si>
  <si>
    <t>565155101</t>
  </si>
  <si>
    <t>Asfaltový beton vrstva podkladní ACP 16 (obalované kamenivo střednězrnné - OKS) s rozprostřením a zhutněním v pruhu šířky do 1,5 m, po zhutnění tl. 70 mm</t>
  </si>
  <si>
    <t>1211421770</t>
  </si>
  <si>
    <t>https://podminky.urs.cz/item/CS_URS_2024_02/565155101</t>
  </si>
  <si>
    <t>"krajnice"285</t>
  </si>
  <si>
    <t>31</t>
  </si>
  <si>
    <t>573111111</t>
  </si>
  <si>
    <t>Postřik infiltrační PI z asfaltu silničního s posypem kamenivem, v množství 0,60 kg/m2</t>
  </si>
  <si>
    <t>-228795224</t>
  </si>
  <si>
    <t>https://podminky.urs.cz/item/CS_URS_2024_02/573111111</t>
  </si>
  <si>
    <t>32</t>
  </si>
  <si>
    <t>573211108</t>
  </si>
  <si>
    <t>Postřik spojovací PS bez posypu kamenivem z asfaltu silničního, v množství 0,40 kg/m2</t>
  </si>
  <si>
    <t>-1355630144</t>
  </si>
  <si>
    <t>https://podminky.urs.cz/item/CS_URS_2024_02/573211108</t>
  </si>
  <si>
    <t>"ACO/ACL"2815,2*2</t>
  </si>
  <si>
    <t>"ACP krajnice"285</t>
  </si>
  <si>
    <t>"ACP sanace konstrukce"500</t>
  </si>
  <si>
    <t>33</t>
  </si>
  <si>
    <t>577144111</t>
  </si>
  <si>
    <t>Asfaltový beton vrstva obrusná ACO 11 (ABS) s rozprostřením a se zhutněním z nemodifikovaného asfaltu v pruhu šířky do 3 m tř. I (ACO 11+), po zhutnění tl. 50 mm</t>
  </si>
  <si>
    <t>-756998845</t>
  </si>
  <si>
    <t>https://podminky.urs.cz/item/CS_URS_2024_02/577144111</t>
  </si>
  <si>
    <t>34</t>
  </si>
  <si>
    <t>577165122</t>
  </si>
  <si>
    <t>Asfaltový beton vrstva ložní ACL 16 (ABH) s rozprostřením a zhutněním z nemodifikovaného asfaltu v pruhu šířky přes 3 m, po zhutnění tl. 70 mm</t>
  </si>
  <si>
    <t>-1643868821</t>
  </si>
  <si>
    <t>https://podminky.urs.cz/item/CS_URS_2024_02/577165122</t>
  </si>
  <si>
    <t>2760*1,02 'Přepočtené koeficientem množství</t>
  </si>
  <si>
    <t>35</t>
  </si>
  <si>
    <t>58381008</t>
  </si>
  <si>
    <t>kostka štípaná dlažební žula velká 15/17</t>
  </si>
  <si>
    <t>1267765678</t>
  </si>
  <si>
    <t>16,5*1,02 'Přepočtené koeficientem množství</t>
  </si>
  <si>
    <t>36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</si>
  <si>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</si>
  <si>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</si>
  <si>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-818179887</t>
  </si>
  <si>
    <t>https://podminky.urs.cz/item/CS_URS_2024_02/591241111</t>
  </si>
  <si>
    <t>Trubní vedení</t>
  </si>
  <si>
    <t>37</t>
  </si>
  <si>
    <t>892421111R</t>
  </si>
  <si>
    <t>Tlakové pročištění vodou stávající potrubí propustku DN 400 nebo 500</t>
  </si>
  <si>
    <t>m</t>
  </si>
  <si>
    <t>1464684910</t>
  </si>
  <si>
    <t>38</t>
  </si>
  <si>
    <t>899133211</t>
  </si>
  <si>
    <t>Výměna (výšková úprava) vtokové mříže uliční vpusti na betonové skruži s použitím betonových vyrovnávacích prvků</t>
  </si>
  <si>
    <t>kus</t>
  </si>
  <si>
    <t>-1276227563</t>
  </si>
  <si>
    <t>https://podminky.urs.cz/item/CS_URS_2024_02/899133211</t>
  </si>
  <si>
    <t>39</t>
  </si>
  <si>
    <t>59224480</t>
  </si>
  <si>
    <t>mříž vtoková s rámem pro uliční vpusť 500x500, zatížení 25 tun</t>
  </si>
  <si>
    <t>550203034</t>
  </si>
  <si>
    <t>Ostatní konstrukce a práce, bourání</t>
  </si>
  <si>
    <t>40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</si>
  <si>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</si>
  <si>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</si>
  <si>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921996614</t>
  </si>
  <si>
    <t>https://podminky.urs.cz/item/CS_URS_2024_02/916131213</t>
  </si>
  <si>
    <t>2,97+12,6+8,91</t>
  </si>
  <si>
    <t>41</t>
  </si>
  <si>
    <t>59217072</t>
  </si>
  <si>
    <t>obrubník silniční betonový 1000x100x250mm</t>
  </si>
  <si>
    <t>-1795774930</t>
  </si>
  <si>
    <t>24,48*1,02 'Přepočtené koeficientem množství</t>
  </si>
  <si>
    <t>42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</si>
  <si>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</si>
  <si>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</si>
  <si>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1657819580</t>
  </si>
  <si>
    <t>https://podminky.urs.cz/item/CS_URS_2024_02/916231213</t>
  </si>
  <si>
    <t>20,4+4,6</t>
  </si>
  <si>
    <t>43</t>
  </si>
  <si>
    <t>59217016</t>
  </si>
  <si>
    <t>obrubník betonový chodníkový 1000x80x250mm</t>
  </si>
  <si>
    <t>-176719606</t>
  </si>
  <si>
    <t>25*1,02 'Přepočtené koeficientem množství</t>
  </si>
  <si>
    <t>44</t>
  </si>
  <si>
    <t>919551112</t>
  </si>
  <si>
    <t>Zřízení propustku z trub plastových polyetylenových rýhovaných se spojkami nebo s hrdlem DN 400 mm</t>
  </si>
  <si>
    <t>-1556622102</t>
  </si>
  <si>
    <t>https://podminky.urs.cz/item/CS_URS_2024_02/919551112</t>
  </si>
  <si>
    <t>45</t>
  </si>
  <si>
    <t>RMAT0001</t>
  </si>
  <si>
    <t>trouba PVC D 400</t>
  </si>
  <si>
    <t>-1839658083</t>
  </si>
  <si>
    <t>6*1,015 'Přepočtené koeficientem množství</t>
  </si>
  <si>
    <t>46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</si>
  <si>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</si>
  <si>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</si>
  <si>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952923954</t>
  </si>
  <si>
    <t>https://podminky.urs.cz/item/CS_URS_2024_02/919732221</t>
  </si>
  <si>
    <t>5,5+19,4+75,5+18,7+2,9+7+21,2+5</t>
  </si>
  <si>
    <t>47</t>
  </si>
  <si>
    <t>919735112</t>
  </si>
  <si>
    <t>Řezání stávajícího živičného krytu nebo podkladu hloubky přes 50 do 100 mm</t>
  </si>
  <si>
    <t>-2067009476</t>
  </si>
  <si>
    <t>https://podminky.urs.cz/item/CS_URS_2024_02/919735112</t>
  </si>
  <si>
    <t>48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</si>
  <si>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</si>
  <si>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</si>
  <si>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-1280326276</t>
  </si>
  <si>
    <t>https://podminky.urs.cz/item/CS_URS_2024_02/935111111</t>
  </si>
  <si>
    <t>"žlab 200/250/100"12,5</t>
  </si>
  <si>
    <t>49</t>
  </si>
  <si>
    <t>59227001</t>
  </si>
  <si>
    <t>žlabovka příkopová betonová 250x200x100mm</t>
  </si>
  <si>
    <t>1396796035</t>
  </si>
  <si>
    <t>12,5*1,02 'Přepočtené koeficientem množství</t>
  </si>
  <si>
    <t>50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</si>
  <si>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</si>
  <si>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</si>
  <si>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1956092181</t>
  </si>
  <si>
    <t>https://podminky.urs.cz/item/CS_URS_2024_02/935111211</t>
  </si>
  <si>
    <t>"žlab 570/330/140"8,91+2,97</t>
  </si>
  <si>
    <t>51</t>
  </si>
  <si>
    <t>59227003</t>
  </si>
  <si>
    <t>žlabovka příkopová betonová s lomenými stěnami 330x570x140mm</t>
  </si>
  <si>
    <t>1495990848</t>
  </si>
  <si>
    <t>11,88*1,02 'Přepočtené koeficientem množství</t>
  </si>
  <si>
    <t>52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</si>
  <si>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</si>
  <si>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</si>
  <si>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1967781161</t>
  </si>
  <si>
    <t>https://podminky.urs.cz/item/CS_URS_2024_02/938902112</t>
  </si>
  <si>
    <t>16,6+23+34,5</t>
  </si>
  <si>
    <t>53</t>
  </si>
  <si>
    <t>981511116</t>
  </si>
  <si>
    <t>Demolice konstrukcí objektů postupným rozebíráním konstrukcí z betonu prostého</t>
  </si>
  <si>
    <t>-1361647597</t>
  </si>
  <si>
    <t>https://podminky.urs.cz/item/CS_URS_2024_02/981511116</t>
  </si>
  <si>
    <t>997</t>
  </si>
  <si>
    <t>Přesun sutě</t>
  </si>
  <si>
    <t>54</t>
  </si>
  <si>
    <t>997006512</t>
  </si>
  <si>
    <t>Vodorovná doprava suti na skládku s naložením na dopravní prostředek a složením přes 100 m do 1 km</t>
  </si>
  <si>
    <t>-1449555821</t>
  </si>
  <si>
    <t>https://podminky.urs.cz/item/CS_URS_2024_02/997006512</t>
  </si>
  <si>
    <t>"beton žlab"5*2,2</t>
  </si>
  <si>
    <t>55</t>
  </si>
  <si>
    <t>997006519</t>
  </si>
  <si>
    <t>Vodorovná doprava suti na skládku Příplatek k ceně -6512 za každý další i započatý 1 km</t>
  </si>
  <si>
    <t>-1009879914</t>
  </si>
  <si>
    <t>https://podminky.urs.cz/item/CS_URS_2024_02/997006519</t>
  </si>
  <si>
    <t>11*20 'Přepočtené koeficientem množství</t>
  </si>
  <si>
    <t>56</t>
  </si>
  <si>
    <t>997221551</t>
  </si>
  <si>
    <t>Vodorovná doprava suti bez naložení, ale se složením a s hrubým urovnáním ze sypkých materiálů, na vzdálenost do 1 km</t>
  </si>
  <si>
    <t>269498675</t>
  </si>
  <si>
    <t>https://podminky.urs.cz/item/CS_URS_2024_02/997221551</t>
  </si>
  <si>
    <t>"zemina z pročištění příkopu"0,3*74,1*1,65</t>
  </si>
  <si>
    <t>57</t>
  </si>
  <si>
    <t>997221559</t>
  </si>
  <si>
    <t>Vodorovná doprava suti bez naložení, ale se složením a s hrubým urovnáním Příplatek k ceně za každý další započatý 1 km přes 1 km</t>
  </si>
  <si>
    <t>-271172606</t>
  </si>
  <si>
    <t>https://podminky.urs.cz/item/CS_URS_2024_02/997221559</t>
  </si>
  <si>
    <t>"suť z pročištění příkopu"0,3*74,1*1,65</t>
  </si>
  <si>
    <t>36,68*20 'Přepočtené koeficientem množství</t>
  </si>
  <si>
    <t>58</t>
  </si>
  <si>
    <t>997221861</t>
  </si>
  <si>
    <t>Poplatek za uložení stavebního odpadu na recyklační skládce (skládkovné) z prostého betonu zatříděného do Katalogu odpadů pod kódem 17 01 01</t>
  </si>
  <si>
    <t>-788433481</t>
  </si>
  <si>
    <t>https://podminky.urs.cz/item/CS_URS_2024_02/997221861</t>
  </si>
  <si>
    <t>59</t>
  </si>
  <si>
    <t>997221873</t>
  </si>
  <si>
    <t>Poplatek za uložení stavebního odpadu na recyklační skládce (skládkovné) zeminy a kamení zatříděného do Katalogu odpadů pod kódem 17 05 04</t>
  </si>
  <si>
    <t>-7974696</t>
  </si>
  <si>
    <t>https://podminky.urs.cz/item/CS_URS_2024_02/997221873</t>
  </si>
  <si>
    <t>"zemina z čištění příkopu"36,68</t>
  </si>
  <si>
    <t>"travní drn"89,5*0,2*1,6</t>
  </si>
  <si>
    <t>"výkop pro novou krajnici"0,7*161*1,6</t>
  </si>
  <si>
    <t>"výkop u krajnice pro osazení obruby"0,2*407*1,6</t>
  </si>
  <si>
    <t>01.02. - Vedlejší rozpočtové náklady</t>
  </si>
  <si>
    <t>SÚS PK p.o. Koterovská 468/162, 326 00 Plzeň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</si>
  <si>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</si>
  <si>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</si>
  <si>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</si>
  <si>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</si>
  <si>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</si>
  <si>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</si>
  <si>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</si>
  <si>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</si>
  <si>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</si>
  <si>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011002000</t>
  </si>
  <si>
    <t>Průzkumné práce</t>
  </si>
  <si>
    <t>…</t>
  </si>
  <si>
    <t>1024</t>
  </si>
  <si>
    <t>-1779430503</t>
  </si>
  <si>
    <t>https://podminky.urs.cz/item/CS_URS_2024_02/011002000</t>
  </si>
  <si>
    <t>Poznámka k položce:_x000d_
Fotodokumentace</t>
  </si>
  <si>
    <t>011503000</t>
  </si>
  <si>
    <t>Stavební průzkum</t>
  </si>
  <si>
    <t>-49835925</t>
  </si>
  <si>
    <t>https://podminky.urs.cz/item/CS_URS_2024_02/011503000</t>
  </si>
  <si>
    <t>Poznámka k položce:_x000d_
Pasportizace objektů v okolí stavby.</t>
  </si>
  <si>
    <t>012103000</t>
  </si>
  <si>
    <t>Geodetické práce před výstavbou</t>
  </si>
  <si>
    <t>ks</t>
  </si>
  <si>
    <t>1423642523</t>
  </si>
  <si>
    <t>012203000</t>
  </si>
  <si>
    <t>Geodetické práce při provádění stavby</t>
  </si>
  <si>
    <t>-853516644</t>
  </si>
  <si>
    <t xml:space="preserve">"zaměření vnějších rozvodů  a  jejich příslušenství " 1</t>
  </si>
  <si>
    <t>012303000</t>
  </si>
  <si>
    <t>Průzkumné, geodetické a projektové práce geodetické práce po výstavbě</t>
  </si>
  <si>
    <t>Kč</t>
  </si>
  <si>
    <t>1946869982</t>
  </si>
  <si>
    <t>Poznámka k položce:_x000d_
geodetické zaměření provedené stavby_x000d_
v digitální formě (dgn, PDF) a papírové formě (3x) předat objednateli_x000d_
geometrický plán</t>
  </si>
  <si>
    <t>"geodetické zaměření skutečného provedení stavby"1</t>
  </si>
  <si>
    <t>013244000</t>
  </si>
  <si>
    <t>Dokumentace realizační,výrobní, montážní</t>
  </si>
  <si>
    <t>-1042910079</t>
  </si>
  <si>
    <t>Poznámka k položce:_x000d_
Dokumentace pro zpřesnění uložení montážních výroblů dle specifikace výrobce.</t>
  </si>
  <si>
    <t>013254000</t>
  </si>
  <si>
    <t>Průzkumné, geodetické a projektové práce projektové práce dokumentace stavby (výkresová a textová) skutečného provedení stavby</t>
  </si>
  <si>
    <t>-438668663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</si>
  <si>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</si>
  <si>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</si>
  <si>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</si>
  <si>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</si>
  <si>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</si>
  <si>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-653711845</t>
  </si>
  <si>
    <t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</t>
  </si>
  <si>
    <t>031002000</t>
  </si>
  <si>
    <t>Hlavní tituly průvodních činností a nákladů zařízení staveniště související (přípravné) práce</t>
  </si>
  <si>
    <t>-1178016493</t>
  </si>
  <si>
    <t>Poznámka k položce:_x000d_
•	Identifikace rizik ■ proces zjišťování zdrojů nebezpečí, jejich velikosti, charakteru a umístění._x000d_
•	Součinnost při zpracování , revizi či doplnění plánu BOZP</t>
  </si>
  <si>
    <t>032603000</t>
  </si>
  <si>
    <t>Zařízení staveniště vybavení staveniště ostatní náklady</t>
  </si>
  <si>
    <t>732642799</t>
  </si>
  <si>
    <t xml:space="preserve"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</si>
  <si>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</si>
  <si>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</si>
  <si>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1640607143</t>
  </si>
  <si>
    <t xml:space="preserve"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</si>
  <si>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034503000</t>
  </si>
  <si>
    <t>Informační tabule na staveništi</t>
  </si>
  <si>
    <t>1379991076</t>
  </si>
  <si>
    <t>Poznámka k položce:_x000d_
Dle grafického manuálu SÚS PK 1x informační cedule.</t>
  </si>
  <si>
    <t>043103000</t>
  </si>
  <si>
    <t xml:space="preserve">Zkoušky bez rozlišení_x000d_
Inženýrská činnost zkoušky a ostatní měření zkoušky bez rozlišení_x000d_
</t>
  </si>
  <si>
    <t>-378989094</t>
  </si>
  <si>
    <t>Poznámka k položce:_x000d_
Provedení veškerých zkoušek dle platných ČSN pro prováděné práce případně stanovené v zadávací dokumentaci_x000d_
Zkoušky a revize všech součástí stavby tak,aby byla zajištěna její plná funkčnost</t>
  </si>
  <si>
    <t>VRN4</t>
  </si>
  <si>
    <t>Inženýrská činnost</t>
  </si>
  <si>
    <t>049002000</t>
  </si>
  <si>
    <t>Inženýrská činnost ostatní</t>
  </si>
  <si>
    <t>1386821791</t>
  </si>
  <si>
    <t>https://podminky.urs.cz/item/CS_URS_2024_02/049002000</t>
  </si>
  <si>
    <t>VRN7</t>
  </si>
  <si>
    <t>Provozní vlivy</t>
  </si>
  <si>
    <t>072203000</t>
  </si>
  <si>
    <t>Silniční provoz - zajištění DIO (dopravní značení)</t>
  </si>
  <si>
    <t>-1715062148</t>
  </si>
  <si>
    <t>https://podminky.urs.cz/item/CS_URS_2024_02/072203000</t>
  </si>
  <si>
    <t>VRN9</t>
  </si>
  <si>
    <t>Ostatní náklady</t>
  </si>
  <si>
    <t>091704000</t>
  </si>
  <si>
    <t>Ostatní náklady související s objektem náklady na údržbu</t>
  </si>
  <si>
    <t>1952043640</t>
  </si>
  <si>
    <t xml:space="preserve">Poznámka k položce:_x000d_
Náklady na údržbu a čištění stávajících přístupových komunikaci  po dobu výstavby</t>
  </si>
  <si>
    <t>091803000</t>
  </si>
  <si>
    <t>Vybavení BOZP objektu</t>
  </si>
  <si>
    <t>-49992701</t>
  </si>
  <si>
    <t>https://podminky.urs.cz/item/CS_URS_2024_02/091803000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</si>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</sst>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311115" TargetMode="External" /><Relationship Id="rId2" Type="http://schemas.openxmlformats.org/officeDocument/2006/relationships/hyperlink" Target="https://podminky.urs.cz/item/CS_URS_2024_02/113154556" TargetMode="External" /><Relationship Id="rId3" Type="http://schemas.openxmlformats.org/officeDocument/2006/relationships/hyperlink" Target="https://podminky.urs.cz/item/CS_URS_2024_02/121151104" TargetMode="External" /><Relationship Id="rId4" Type="http://schemas.openxmlformats.org/officeDocument/2006/relationships/hyperlink" Target="https://podminky.urs.cz/item/CS_URS_2024_02/122151104" TargetMode="External" /><Relationship Id="rId5" Type="http://schemas.openxmlformats.org/officeDocument/2006/relationships/hyperlink" Target="https://podminky.urs.cz/item/CS_URS_2024_02/132151101" TargetMode="External" /><Relationship Id="rId6" Type="http://schemas.openxmlformats.org/officeDocument/2006/relationships/hyperlink" Target="https://podminky.urs.cz/item/CS_URS_2024_02/162651112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62751119" TargetMode="External" /><Relationship Id="rId9" Type="http://schemas.openxmlformats.org/officeDocument/2006/relationships/hyperlink" Target="https://podminky.urs.cz/item/CS_URS_2024_02/16715110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5151101" TargetMode="External" /><Relationship Id="rId12" Type="http://schemas.openxmlformats.org/officeDocument/2006/relationships/hyperlink" Target="https://podminky.urs.cz/item/CS_URS_2024_02/181351003" TargetMode="External" /><Relationship Id="rId13" Type="http://schemas.openxmlformats.org/officeDocument/2006/relationships/hyperlink" Target="https://podminky.urs.cz/item/CS_URS_2024_02/181411131" TargetMode="External" /><Relationship Id="rId14" Type="http://schemas.openxmlformats.org/officeDocument/2006/relationships/hyperlink" Target="https://podminky.urs.cz/item/CS_URS_2024_02/181911102" TargetMode="External" /><Relationship Id="rId15" Type="http://schemas.openxmlformats.org/officeDocument/2006/relationships/hyperlink" Target="https://podminky.urs.cz/item/CS_URS_2024_02/183404112" TargetMode="External" /><Relationship Id="rId16" Type="http://schemas.openxmlformats.org/officeDocument/2006/relationships/hyperlink" Target="https://podminky.urs.cz/item/CS_URS_2024_02/184812126" TargetMode="External" /><Relationship Id="rId17" Type="http://schemas.openxmlformats.org/officeDocument/2006/relationships/hyperlink" Target="https://podminky.urs.cz/item/CS_URS_2024_02/274313611" TargetMode="External" /><Relationship Id="rId18" Type="http://schemas.openxmlformats.org/officeDocument/2006/relationships/hyperlink" Target="https://podminky.urs.cz/item/CS_URS_2024_02/451317777" TargetMode="External" /><Relationship Id="rId19" Type="http://schemas.openxmlformats.org/officeDocument/2006/relationships/hyperlink" Target="https://podminky.urs.cz/item/CS_URS_2024_02/451573111" TargetMode="External" /><Relationship Id="rId20" Type="http://schemas.openxmlformats.org/officeDocument/2006/relationships/hyperlink" Target="https://podminky.urs.cz/item/CS_URS_2024_02/564811011" TargetMode="External" /><Relationship Id="rId21" Type="http://schemas.openxmlformats.org/officeDocument/2006/relationships/hyperlink" Target="https://podminky.urs.cz/item/CS_URS_2024_02/564831011" TargetMode="External" /><Relationship Id="rId22" Type="http://schemas.openxmlformats.org/officeDocument/2006/relationships/hyperlink" Target="https://podminky.urs.cz/item/CS_URS_2024_02/564851011" TargetMode="External" /><Relationship Id="rId23" Type="http://schemas.openxmlformats.org/officeDocument/2006/relationships/hyperlink" Target="https://podminky.urs.cz/item/CS_URS_2024_02/564861011" TargetMode="External" /><Relationship Id="rId24" Type="http://schemas.openxmlformats.org/officeDocument/2006/relationships/hyperlink" Target="https://podminky.urs.cz/item/CS_URS_2024_02/564871016" TargetMode="External" /><Relationship Id="rId25" Type="http://schemas.openxmlformats.org/officeDocument/2006/relationships/hyperlink" Target="https://podminky.urs.cz/item/CS_URS_2024_02/565135111" TargetMode="External" /><Relationship Id="rId26" Type="http://schemas.openxmlformats.org/officeDocument/2006/relationships/hyperlink" Target="https://podminky.urs.cz/item/CS_URS_2024_02/565155101" TargetMode="External" /><Relationship Id="rId27" Type="http://schemas.openxmlformats.org/officeDocument/2006/relationships/hyperlink" Target="https://podminky.urs.cz/item/CS_URS_2024_02/573111111" TargetMode="External" /><Relationship Id="rId28" Type="http://schemas.openxmlformats.org/officeDocument/2006/relationships/hyperlink" Target="https://podminky.urs.cz/item/CS_URS_2024_02/573211108" TargetMode="External" /><Relationship Id="rId29" Type="http://schemas.openxmlformats.org/officeDocument/2006/relationships/hyperlink" Target="https://podminky.urs.cz/item/CS_URS_2024_02/577144111" TargetMode="External" /><Relationship Id="rId30" Type="http://schemas.openxmlformats.org/officeDocument/2006/relationships/hyperlink" Target="https://podminky.urs.cz/item/CS_URS_2024_02/577165122" TargetMode="External" /><Relationship Id="rId31" Type="http://schemas.openxmlformats.org/officeDocument/2006/relationships/hyperlink" Target="https://podminky.urs.cz/item/CS_URS_2024_02/591241111" TargetMode="External" /><Relationship Id="rId32" Type="http://schemas.openxmlformats.org/officeDocument/2006/relationships/hyperlink" Target="https://podminky.urs.cz/item/CS_URS_2024_02/899133211" TargetMode="External" /><Relationship Id="rId33" Type="http://schemas.openxmlformats.org/officeDocument/2006/relationships/hyperlink" Target="https://podminky.urs.cz/item/CS_URS_2024_02/916131213" TargetMode="External" /><Relationship Id="rId34" Type="http://schemas.openxmlformats.org/officeDocument/2006/relationships/hyperlink" Target="https://podminky.urs.cz/item/CS_URS_2024_02/916231213" TargetMode="External" /><Relationship Id="rId35" Type="http://schemas.openxmlformats.org/officeDocument/2006/relationships/hyperlink" Target="https://podminky.urs.cz/item/CS_URS_2024_02/919551112" TargetMode="External" /><Relationship Id="rId36" Type="http://schemas.openxmlformats.org/officeDocument/2006/relationships/hyperlink" Target="https://podminky.urs.cz/item/CS_URS_2024_02/919732221" TargetMode="External" /><Relationship Id="rId37" Type="http://schemas.openxmlformats.org/officeDocument/2006/relationships/hyperlink" Target="https://podminky.urs.cz/item/CS_URS_2024_02/919735112" TargetMode="External" /><Relationship Id="rId38" Type="http://schemas.openxmlformats.org/officeDocument/2006/relationships/hyperlink" Target="https://podminky.urs.cz/item/CS_URS_2024_02/935111111" TargetMode="External" /><Relationship Id="rId39" Type="http://schemas.openxmlformats.org/officeDocument/2006/relationships/hyperlink" Target="https://podminky.urs.cz/item/CS_URS_2024_02/935111211" TargetMode="External" /><Relationship Id="rId40" Type="http://schemas.openxmlformats.org/officeDocument/2006/relationships/hyperlink" Target="https://podminky.urs.cz/item/CS_URS_2024_02/938902112" TargetMode="External" /><Relationship Id="rId41" Type="http://schemas.openxmlformats.org/officeDocument/2006/relationships/hyperlink" Target="https://podminky.urs.cz/item/CS_URS_2024_02/981511116" TargetMode="External" /><Relationship Id="rId42" Type="http://schemas.openxmlformats.org/officeDocument/2006/relationships/hyperlink" Target="https://podminky.urs.cz/item/CS_URS_2024_02/997006512" TargetMode="External" /><Relationship Id="rId43" Type="http://schemas.openxmlformats.org/officeDocument/2006/relationships/hyperlink" Target="https://podminky.urs.cz/item/CS_URS_2024_02/997006519" TargetMode="External" /><Relationship Id="rId44" Type="http://schemas.openxmlformats.org/officeDocument/2006/relationships/hyperlink" Target="https://podminky.urs.cz/item/CS_URS_2024_02/997221551" TargetMode="External" /><Relationship Id="rId45" Type="http://schemas.openxmlformats.org/officeDocument/2006/relationships/hyperlink" Target="https://podminky.urs.cz/item/CS_URS_2024_02/997221559" TargetMode="External" /><Relationship Id="rId46" Type="http://schemas.openxmlformats.org/officeDocument/2006/relationships/hyperlink" Target="https://podminky.urs.cz/item/CS_URS_2024_02/997221861" TargetMode="External" /><Relationship Id="rId47" Type="http://schemas.openxmlformats.org/officeDocument/2006/relationships/hyperlink" Target="https://podminky.urs.cz/item/CS_URS_2024_02/997221873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002000" TargetMode="External" /><Relationship Id="rId2" Type="http://schemas.openxmlformats.org/officeDocument/2006/relationships/hyperlink" Target="https://podminky.urs.cz/item/CS_URS_2024_02/011503000" TargetMode="External" /><Relationship Id="rId3" Type="http://schemas.openxmlformats.org/officeDocument/2006/relationships/hyperlink" Target="https://podminky.urs.cz/item/CS_URS_2024_02/049002000" TargetMode="External" /><Relationship Id="rId4" Type="http://schemas.openxmlformats.org/officeDocument/2006/relationships/hyperlink" Target="https://podminky.urs.cz/item/CS_URS_2024_02/072203000" TargetMode="External" /><Relationship Id="rId5" Type="http://schemas.openxmlformats.org/officeDocument/2006/relationships/hyperlink" Target="https://podminky.urs.cz/item/CS_URS_2024_02/091803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2024/06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III/23317 Kladruby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Silnice III/23317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27. 9. 2024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SÚS PK p.o., Koterovská 468/162, 326 00 Plzeň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Road Project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22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'01.01. - Silnice III-23317'!J30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'01.01. - Silnice III-23317'!P87</f>
        <v>0</v>
      </c>
      <c r="AV55" s="121">
        <f>'01.01. - Silnice III-23317'!J33</f>
        <v>0</v>
      </c>
      <c r="AW55" s="121">
        <f>'01.01. - Silnice III-23317'!J34</f>
        <v>0</v>
      </c>
      <c r="AX55" s="121">
        <f>'01.01. - Silnice III-23317'!J35</f>
        <v>0</v>
      </c>
      <c r="AY55" s="121">
        <f>'01.01. - Silnice III-23317'!J36</f>
        <v>0</v>
      </c>
      <c r="AZ55" s="121">
        <f>'01.01. - Silnice III-23317'!F33</f>
        <v>0</v>
      </c>
      <c r="BA55" s="121">
        <f>'01.01. - Silnice III-23317'!F34</f>
        <v>0</v>
      </c>
      <c r="BB55" s="121">
        <f>'01.01. - Silnice III-23317'!F35</f>
        <v>0</v>
      </c>
      <c r="BC55" s="121">
        <f>'01.01. - Silnice III-23317'!F36</f>
        <v>0</v>
      </c>
      <c r="BD55" s="123">
        <f>'01.01. - Silnice III-23317'!F37</f>
        <v>0</v>
      </c>
      <c r="BE55" s="7"/>
      <c r="BT55" s="124" t="s">
        <v>83</v>
      </c>
      <c r="BV55" s="124" t="s">
        <v>78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112" t="s">
        <v>80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'01.02. - Vedlejší rozpočt...'!J30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'01.02. - Vedlejší rozpočt...'!P85</f>
        <v>0</v>
      </c>
      <c r="AV56" s="126">
        <f>'01.02. - Vedlejší rozpočt...'!J33</f>
        <v>0</v>
      </c>
      <c r="AW56" s="126">
        <f>'01.02. - Vedlejší rozpočt...'!J34</f>
        <v>0</v>
      </c>
      <c r="AX56" s="126">
        <f>'01.02. - Vedlejší rozpočt...'!J35</f>
        <v>0</v>
      </c>
      <c r="AY56" s="126">
        <f>'01.02. - Vedlejší rozpočt...'!J36</f>
        <v>0</v>
      </c>
      <c r="AZ56" s="126">
        <f>'01.02. - Vedlejší rozpočt...'!F33</f>
        <v>0</v>
      </c>
      <c r="BA56" s="126">
        <f>'01.02. - Vedlejší rozpočt...'!F34</f>
        <v>0</v>
      </c>
      <c r="BB56" s="126">
        <f>'01.02. - Vedlejší rozpočt...'!F35</f>
        <v>0</v>
      </c>
      <c r="BC56" s="126">
        <f>'01.02. - Vedlejší rozpočt...'!F36</f>
        <v>0</v>
      </c>
      <c r="BD56" s="128">
        <f>'01.02. - Vedlejší rozpočt...'!F37</f>
        <v>0</v>
      </c>
      <c r="BE56" s="7"/>
      <c r="BT56" s="124" t="s">
        <v>83</v>
      </c>
      <c r="BV56" s="124" t="s">
        <v>78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hxwxtKyasd5qoIY+0M8t/AMbLN9mf2Nzj41hFKPkuMatDNZ04AYOr3+ruOKTIMcemzOFzbylZMHDWAvXBgxQPg==" hashValue="gbzcTioX12xi5qNabOkKDgtQLf57nDK+z0PH1mQvvu+MCCT/gUiFKs7sNxn0sC2miw6WlRQDnoScYc36hJmdf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.01. - Silnice III-23317'!C2" display="/"/>
    <hyperlink ref="A56" location="'01.02. - Vedlejší rozpoč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III/23317 Kladruby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27. 9. 2024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37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39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ROUND((SUM(BE87:BE311)),  2)</f>
        <v>0</v>
      </c>
      <c r="G33" s="39"/>
      <c r="H33" s="39"/>
      <c r="I33" s="149">
        <v>0.20999999999999999</v>
      </c>
      <c r="J33" s="148">
        <f>ROUND(((SUM(BE87:BE311))*I33),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ROUND((SUM(BF87:BF311)),  2)</f>
        <v>0</v>
      </c>
      <c r="G34" s="39"/>
      <c r="H34" s="39"/>
      <c r="I34" s="149">
        <v>0.12</v>
      </c>
      <c r="J34" s="148">
        <f>ROUND(((SUM(BF87:BF311))*I34),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ROUND((SUM(BG87:BG311)),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ROUND((SUM(BH87:BH311)),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ROUND((SUM(BI87:BI311)),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III/23317 Kladruby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01.01. - Silnice III/23317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Silnice III/23317</v>
      </c>
      <c r="G52" s="41"/>
      <c r="H52" s="41"/>
      <c r="I52" s="33" t="s">
        <v>23</v>
      </c>
      <c r="J52" s="73" t="str">
        <f>IF(J12="","",J12)</f>
        <v>27. 9. 2024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SÚS PK p.o., Koterovská 468/162, 326 00 Plzeň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Road Project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J163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J168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J179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J233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J238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J280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III/23317 Kladruby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01.01. - Silnice III/23317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Silnice III/23317</v>
      </c>
      <c r="G81" s="41"/>
      <c r="H81" s="41"/>
      <c r="I81" s="33" t="s">
        <v>23</v>
      </c>
      <c r="J81" s="73" t="str">
        <f>IF(J12="","",J12)</f>
        <v>27. 9. 2024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SÚS PK p.o., Koterovská 468/162, 326 00 Plzeň</v>
      </c>
      <c r="G83" s="41"/>
      <c r="H83" s="41"/>
      <c r="I83" s="33" t="s">
        <v>33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Road Project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105</v>
      </c>
      <c r="D86" s="181" t="s">
        <v>61</v>
      </c>
      <c r="E86" s="181" t="s">
        <v>57</v>
      </c>
      <c r="F86" s="181" t="s">
        <v>58</v>
      </c>
      <c r="G86" s="181" t="s">
        <v>106</v>
      </c>
      <c r="H86" s="181" t="s">
        <v>107</v>
      </c>
      <c r="I86" s="181" t="s">
        <v>108</v>
      </c>
      <c r="J86" s="181" t="s">
        <v>94</v>
      </c>
      <c r="K86" s="182" t="s">
        <v>109</v>
      </c>
      <c r="L86" s="183"/>
      <c r="M86" s="93" t="s">
        <v>19</v>
      </c>
      <c r="N86" s="94" t="s">
        <v>46</v>
      </c>
      <c r="O86" s="94" t="s">
        <v>110</v>
      </c>
      <c r="P86" s="94" t="s">
        <v>111</v>
      </c>
      <c r="Q86" s="94" t="s">
        <v>112</v>
      </c>
      <c r="R86" s="94" t="s">
        <v>113</v>
      </c>
      <c r="S86" s="94" t="s">
        <v>114</v>
      </c>
      <c r="T86" s="95" t="s">
        <v>115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28.771259720000003</v>
      </c>
      <c r="S87" s="97"/>
      <c r="T87" s="187">
        <f>T88</f>
        <v>629.19539999999995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75</v>
      </c>
      <c r="AU87" s="18" t="s">
        <v>95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117</v>
      </c>
      <c r="F88" s="192" t="s">
        <v>118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P89+P163+P168+P179+P233+P238+P280</f>
        <v>0</v>
      </c>
      <c r="Q88" s="197"/>
      <c r="R88" s="198">
        <f>R89+R163+R168+R179+R233+R238+R280</f>
        <v>28.771259720000003</v>
      </c>
      <c r="S88" s="197"/>
      <c r="T88" s="199">
        <f>T89+T163+T168+T179+T233+T238+T280</f>
        <v>629.19539999999995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75</v>
      </c>
      <c r="AU88" s="201" t="s">
        <v>76</v>
      </c>
      <c r="AY88" s="200" t="s">
        <v>119</v>
      </c>
      <c r="BK88" s="202">
        <f>BK89+BK163+BK168+BK179+BK233+BK238+BK280</f>
        <v>0</v>
      </c>
    </row>
    <row r="89" s="12" customFormat="1" ht="22.8" customHeight="1">
      <c r="A89" s="12"/>
      <c r="B89" s="189"/>
      <c r="C89" s="190"/>
      <c r="D89" s="191" t="s">
        <v>75</v>
      </c>
      <c r="E89" s="203" t="s">
        <v>83</v>
      </c>
      <c r="F89" s="203" t="s">
        <v>120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SUM(P90:P162)</f>
        <v>0</v>
      </c>
      <c r="Q89" s="197"/>
      <c r="R89" s="198">
        <f>SUM(R90:R162)</f>
        <v>2.46828</v>
      </c>
      <c r="S89" s="197"/>
      <c r="T89" s="199">
        <f>SUM(T90:T162)</f>
        <v>603.51999999999998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75</v>
      </c>
      <c r="AU89" s="201" t="s">
        <v>83</v>
      </c>
      <c r="AY89" s="200" t="s">
        <v>119</v>
      </c>
      <c r="BK89" s="202">
        <f>SUM(BK90:BK162)</f>
        <v>0</v>
      </c>
    </row>
    <row r="90" s="2" customFormat="1" ht="24.15" customHeight="1">
      <c r="A90" s="39"/>
      <c r="B90" s="40"/>
      <c r="C90" s="205" t="s">
        <v>83</v>
      </c>
      <c r="D90" s="205" t="s">
        <v>121</v>
      </c>
      <c r="E90" s="206" t="s">
        <v>122</v>
      </c>
      <c r="F90" s="207" t="s">
        <v>123</v>
      </c>
      <c r="G90" s="208" t="s">
        <v>124</v>
      </c>
      <c r="H90" s="209">
        <v>89.5</v>
      </c>
      <c r="I90" s="210"/>
      <c r="J90" s="211">
        <f>ROUND(I90*H90,2)</f>
        <v>0</v>
      </c>
      <c r="K90" s="207" t="s">
        <v>125</v>
      </c>
      <c r="L90" s="45"/>
      <c r="M90" s="212" t="s">
        <v>19</v>
      </c>
      <c r="N90" s="213" t="s">
        <v>47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126</v>
      </c>
      <c r="AT90" s="216" t="s">
        <v>121</v>
      </c>
      <c r="AU90" s="216" t="s">
        <v>85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126</v>
      </c>
      <c r="BM90" s="216" t="s">
        <v>127</v>
      </c>
    </row>
    <row r="91" s="2" customFormat="1">
      <c r="A91" s="39"/>
      <c r="B91" s="40"/>
      <c r="C91" s="41"/>
      <c r="D91" s="218" t="s">
        <v>128</v>
      </c>
      <c r="E91" s="41"/>
      <c r="F91" s="219" t="s">
        <v>129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85</v>
      </c>
    </row>
    <row r="92" s="13" customFormat="1">
      <c r="A92" s="13"/>
      <c r="B92" s="223"/>
      <c r="C92" s="224"/>
      <c r="D92" s="225" t="s">
        <v>130</v>
      </c>
      <c r="E92" s="226" t="s">
        <v>19</v>
      </c>
      <c r="F92" s="227" t="s">
        <v>131</v>
      </c>
      <c r="G92" s="224"/>
      <c r="H92" s="228">
        <v>89.5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130</v>
      </c>
      <c r="AU92" s="234" t="s">
        <v>85</v>
      </c>
      <c r="AV92" s="13" t="s">
        <v>85</v>
      </c>
      <c r="AW92" s="13" t="s">
        <v>35</v>
      </c>
      <c r="AX92" s="13" t="s">
        <v>76</v>
      </c>
      <c r="AY92" s="234" t="s">
        <v>119</v>
      </c>
    </row>
    <row r="93" s="14" customFormat="1">
      <c r="A93" s="14"/>
      <c r="B93" s="235"/>
      <c r="C93" s="236"/>
      <c r="D93" s="225" t="s">
        <v>130</v>
      </c>
      <c r="E93" s="237" t="s">
        <v>19</v>
      </c>
      <c r="F93" s="238" t="s">
        <v>132</v>
      </c>
      <c r="G93" s="236"/>
      <c r="H93" s="239">
        <v>89.5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130</v>
      </c>
      <c r="AU93" s="245" t="s">
        <v>85</v>
      </c>
      <c r="AV93" s="14" t="s">
        <v>126</v>
      </c>
      <c r="AW93" s="14" t="s">
        <v>35</v>
      </c>
      <c r="AX93" s="14" t="s">
        <v>83</v>
      </c>
      <c r="AY93" s="245" t="s">
        <v>119</v>
      </c>
    </row>
    <row r="94" s="2" customFormat="1" ht="24.15" customHeight="1">
      <c r="A94" s="39"/>
      <c r="B94" s="40"/>
      <c r="C94" s="205" t="s">
        <v>85</v>
      </c>
      <c r="D94" s="205" t="s">
        <v>121</v>
      </c>
      <c r="E94" s="206" t="s">
        <v>133</v>
      </c>
      <c r="F94" s="207" t="s">
        <v>134</v>
      </c>
      <c r="G94" s="208" t="s">
        <v>124</v>
      </c>
      <c r="H94" s="209">
        <v>3280</v>
      </c>
      <c r="I94" s="210"/>
      <c r="J94" s="211">
        <f>ROUND(I94*H94,2)</f>
        <v>0</v>
      </c>
      <c r="K94" s="207" t="s">
        <v>125</v>
      </c>
      <c r="L94" s="45"/>
      <c r="M94" s="212" t="s">
        <v>19</v>
      </c>
      <c r="N94" s="213" t="s">
        <v>47</v>
      </c>
      <c r="O94" s="85"/>
      <c r="P94" s="214">
        <f>O94*H94</f>
        <v>0</v>
      </c>
      <c r="Q94" s="214">
        <v>2.0000000000000002E-05</v>
      </c>
      <c r="R94" s="214">
        <f>Q94*H94</f>
        <v>0.065600000000000006</v>
      </c>
      <c r="S94" s="214">
        <v>0.184</v>
      </c>
      <c r="T94" s="215">
        <f>S94*H94</f>
        <v>603.51999999999998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126</v>
      </c>
      <c r="AT94" s="216" t="s">
        <v>121</v>
      </c>
      <c r="AU94" s="216" t="s">
        <v>85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126</v>
      </c>
      <c r="BM94" s="216" t="s">
        <v>135</v>
      </c>
    </row>
    <row r="95" s="2" customFormat="1">
      <c r="A95" s="39"/>
      <c r="B95" s="40"/>
      <c r="C95" s="41"/>
      <c r="D95" s="218" t="s">
        <v>128</v>
      </c>
      <c r="E95" s="41"/>
      <c r="F95" s="219" t="s">
        <v>136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128</v>
      </c>
      <c r="AU95" s="18" t="s">
        <v>85</v>
      </c>
    </row>
    <row r="96" s="2" customFormat="1">
      <c r="A96" s="39"/>
      <c r="B96" s="40"/>
      <c r="C96" s="41"/>
      <c r="D96" s="225" t="s">
        <v>137</v>
      </c>
      <c r="E96" s="41"/>
      <c r="F96" s="246" t="s">
        <v>138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137</v>
      </c>
      <c r="AU96" s="18" t="s">
        <v>85</v>
      </c>
    </row>
    <row r="97" s="2" customFormat="1" ht="16.5" customHeight="1">
      <c r="A97" s="39"/>
      <c r="B97" s="40"/>
      <c r="C97" s="205" t="s">
        <v>139</v>
      </c>
      <c r="D97" s="205" t="s">
        <v>121</v>
      </c>
      <c r="E97" s="206" t="s">
        <v>140</v>
      </c>
      <c r="F97" s="207" t="s">
        <v>141</v>
      </c>
      <c r="G97" s="208" t="s">
        <v>124</v>
      </c>
      <c r="H97" s="209">
        <v>47.5</v>
      </c>
      <c r="I97" s="210"/>
      <c r="J97" s="211">
        <f>ROUND(I97*H97,2)</f>
        <v>0</v>
      </c>
      <c r="K97" s="207" t="s">
        <v>125</v>
      </c>
      <c r="L97" s="45"/>
      <c r="M97" s="212" t="s">
        <v>19</v>
      </c>
      <c r="N97" s="213" t="s">
        <v>47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126</v>
      </c>
      <c r="AT97" s="216" t="s">
        <v>121</v>
      </c>
      <c r="AU97" s="216" t="s">
        <v>85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126</v>
      </c>
      <c r="BM97" s="216" t="s">
        <v>142</v>
      </c>
    </row>
    <row r="98" s="2" customFormat="1">
      <c r="A98" s="39"/>
      <c r="B98" s="40"/>
      <c r="C98" s="41"/>
      <c r="D98" s="218" t="s">
        <v>128</v>
      </c>
      <c r="E98" s="41"/>
      <c r="F98" s="219" t="s">
        <v>143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128</v>
      </c>
      <c r="AU98" s="18" t="s">
        <v>85</v>
      </c>
    </row>
    <row r="99" s="13" customFormat="1">
      <c r="A99" s="13"/>
      <c r="B99" s="223"/>
      <c r="C99" s="224"/>
      <c r="D99" s="225" t="s">
        <v>130</v>
      </c>
      <c r="E99" s="226" t="s">
        <v>19</v>
      </c>
      <c r="F99" s="227" t="s">
        <v>144</v>
      </c>
      <c r="G99" s="224"/>
      <c r="H99" s="228">
        <v>47.5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130</v>
      </c>
      <c r="AU99" s="234" t="s">
        <v>85</v>
      </c>
      <c r="AV99" s="13" t="s">
        <v>85</v>
      </c>
      <c r="AW99" s="13" t="s">
        <v>35</v>
      </c>
      <c r="AX99" s="13" t="s">
        <v>76</v>
      </c>
      <c r="AY99" s="234" t="s">
        <v>119</v>
      </c>
    </row>
    <row r="100" s="14" customFormat="1">
      <c r="A100" s="14"/>
      <c r="B100" s="235"/>
      <c r="C100" s="236"/>
      <c r="D100" s="225" t="s">
        <v>130</v>
      </c>
      <c r="E100" s="237" t="s">
        <v>19</v>
      </c>
      <c r="F100" s="238" t="s">
        <v>132</v>
      </c>
      <c r="G100" s="236"/>
      <c r="H100" s="239">
        <v>47.5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130</v>
      </c>
      <c r="AU100" s="245" t="s">
        <v>85</v>
      </c>
      <c r="AV100" s="14" t="s">
        <v>126</v>
      </c>
      <c r="AW100" s="14" t="s">
        <v>35</v>
      </c>
      <c r="AX100" s="14" t="s">
        <v>83</v>
      </c>
      <c r="AY100" s="245" t="s">
        <v>119</v>
      </c>
    </row>
    <row r="101" s="2" customFormat="1" ht="21.75" customHeight="1">
      <c r="A101" s="39"/>
      <c r="B101" s="40"/>
      <c r="C101" s="205" t="s">
        <v>126</v>
      </c>
      <c r="D101" s="205" t="s">
        <v>121</v>
      </c>
      <c r="E101" s="206" t="s">
        <v>145</v>
      </c>
      <c r="F101" s="207" t="s">
        <v>146</v>
      </c>
      <c r="G101" s="208" t="s">
        <v>147</v>
      </c>
      <c r="H101" s="209">
        <v>194.09999999999999</v>
      </c>
      <c r="I101" s="210"/>
      <c r="J101" s="211">
        <f>ROUND(I101*H101,2)</f>
        <v>0</v>
      </c>
      <c r="K101" s="207" t="s">
        <v>125</v>
      </c>
      <c r="L101" s="45"/>
      <c r="M101" s="212" t="s">
        <v>19</v>
      </c>
      <c r="N101" s="213" t="s">
        <v>47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126</v>
      </c>
      <c r="AT101" s="216" t="s">
        <v>121</v>
      </c>
      <c r="AU101" s="216" t="s">
        <v>85</v>
      </c>
      <c r="AY101" s="18" t="s">
        <v>119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126</v>
      </c>
      <c r="BM101" s="216" t="s">
        <v>148</v>
      </c>
    </row>
    <row r="102" s="2" customFormat="1">
      <c r="A102" s="39"/>
      <c r="B102" s="40"/>
      <c r="C102" s="41"/>
      <c r="D102" s="218" t="s">
        <v>128</v>
      </c>
      <c r="E102" s="41"/>
      <c r="F102" s="219" t="s">
        <v>149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128</v>
      </c>
      <c r="AU102" s="18" t="s">
        <v>85</v>
      </c>
    </row>
    <row r="103" s="13" customFormat="1">
      <c r="A103" s="13"/>
      <c r="B103" s="223"/>
      <c r="C103" s="224"/>
      <c r="D103" s="225" t="s">
        <v>130</v>
      </c>
      <c r="E103" s="226" t="s">
        <v>19</v>
      </c>
      <c r="F103" s="227" t="s">
        <v>150</v>
      </c>
      <c r="G103" s="224"/>
      <c r="H103" s="228">
        <v>112.7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130</v>
      </c>
      <c r="AU103" s="234" t="s">
        <v>85</v>
      </c>
      <c r="AV103" s="13" t="s">
        <v>85</v>
      </c>
      <c r="AW103" s="13" t="s">
        <v>35</v>
      </c>
      <c r="AX103" s="13" t="s">
        <v>76</v>
      </c>
      <c r="AY103" s="234" t="s">
        <v>119</v>
      </c>
    </row>
    <row r="104" s="13" customFormat="1">
      <c r="A104" s="13"/>
      <c r="B104" s="223"/>
      <c r="C104" s="224"/>
      <c r="D104" s="225" t="s">
        <v>130</v>
      </c>
      <c r="E104" s="226" t="s">
        <v>19</v>
      </c>
      <c r="F104" s="227" t="s">
        <v>151</v>
      </c>
      <c r="G104" s="224"/>
      <c r="H104" s="228">
        <v>81.400000000000006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130</v>
      </c>
      <c r="AU104" s="234" t="s">
        <v>85</v>
      </c>
      <c r="AV104" s="13" t="s">
        <v>85</v>
      </c>
      <c r="AW104" s="13" t="s">
        <v>35</v>
      </c>
      <c r="AX104" s="13" t="s">
        <v>76</v>
      </c>
      <c r="AY104" s="234" t="s">
        <v>119</v>
      </c>
    </row>
    <row r="105" s="14" customFormat="1">
      <c r="A105" s="14"/>
      <c r="B105" s="235"/>
      <c r="C105" s="236"/>
      <c r="D105" s="225" t="s">
        <v>130</v>
      </c>
      <c r="E105" s="237" t="s">
        <v>19</v>
      </c>
      <c r="F105" s="238" t="s">
        <v>132</v>
      </c>
      <c r="G105" s="236"/>
      <c r="H105" s="239">
        <v>194.09999999999999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130</v>
      </c>
      <c r="AU105" s="245" t="s">
        <v>85</v>
      </c>
      <c r="AV105" s="14" t="s">
        <v>126</v>
      </c>
      <c r="AW105" s="14" t="s">
        <v>35</v>
      </c>
      <c r="AX105" s="14" t="s">
        <v>83</v>
      </c>
      <c r="AY105" s="245" t="s">
        <v>119</v>
      </c>
    </row>
    <row r="106" s="2" customFormat="1" ht="24.15" customHeight="1">
      <c r="A106" s="39"/>
      <c r="B106" s="40"/>
      <c r="C106" s="205" t="s">
        <v>152</v>
      </c>
      <c r="D106" s="205" t="s">
        <v>121</v>
      </c>
      <c r="E106" s="206" t="s">
        <v>153</v>
      </c>
      <c r="F106" s="207" t="s">
        <v>154</v>
      </c>
      <c r="G106" s="208" t="s">
        <v>147</v>
      </c>
      <c r="H106" s="209">
        <v>20.559999999999999</v>
      </c>
      <c r="I106" s="210"/>
      <c r="J106" s="211">
        <f>ROUND(I106*H106,2)</f>
        <v>0</v>
      </c>
      <c r="K106" s="207" t="s">
        <v>125</v>
      </c>
      <c r="L106" s="45"/>
      <c r="M106" s="212" t="s">
        <v>19</v>
      </c>
      <c r="N106" s="213" t="s">
        <v>47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126</v>
      </c>
      <c r="AT106" s="216" t="s">
        <v>121</v>
      </c>
      <c r="AU106" s="216" t="s">
        <v>85</v>
      </c>
      <c r="AY106" s="18" t="s">
        <v>119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83</v>
      </c>
      <c r="BK106" s="217">
        <f>ROUND(I106*H106,2)</f>
        <v>0</v>
      </c>
      <c r="BL106" s="18" t="s">
        <v>126</v>
      </c>
      <c r="BM106" s="216" t="s">
        <v>155</v>
      </c>
    </row>
    <row r="107" s="2" customFormat="1">
      <c r="A107" s="39"/>
      <c r="B107" s="40"/>
      <c r="C107" s="41"/>
      <c r="D107" s="218" t="s">
        <v>128</v>
      </c>
      <c r="E107" s="41"/>
      <c r="F107" s="219" t="s">
        <v>156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85</v>
      </c>
    </row>
    <row r="108" s="13" customFormat="1">
      <c r="A108" s="13"/>
      <c r="B108" s="223"/>
      <c r="C108" s="224"/>
      <c r="D108" s="225" t="s">
        <v>130</v>
      </c>
      <c r="E108" s="226" t="s">
        <v>19</v>
      </c>
      <c r="F108" s="227" t="s">
        <v>157</v>
      </c>
      <c r="G108" s="224"/>
      <c r="H108" s="228">
        <v>15.119999999999999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130</v>
      </c>
      <c r="AU108" s="234" t="s">
        <v>85</v>
      </c>
      <c r="AV108" s="13" t="s">
        <v>85</v>
      </c>
      <c r="AW108" s="13" t="s">
        <v>35</v>
      </c>
      <c r="AX108" s="13" t="s">
        <v>76</v>
      </c>
      <c r="AY108" s="234" t="s">
        <v>119</v>
      </c>
    </row>
    <row r="109" s="13" customFormat="1">
      <c r="A109" s="13"/>
      <c r="B109" s="223"/>
      <c r="C109" s="224"/>
      <c r="D109" s="225" t="s">
        <v>130</v>
      </c>
      <c r="E109" s="226" t="s">
        <v>19</v>
      </c>
      <c r="F109" s="227" t="s">
        <v>158</v>
      </c>
      <c r="G109" s="224"/>
      <c r="H109" s="228">
        <v>5.4400000000000004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130</v>
      </c>
      <c r="AU109" s="234" t="s">
        <v>85</v>
      </c>
      <c r="AV109" s="13" t="s">
        <v>85</v>
      </c>
      <c r="AW109" s="13" t="s">
        <v>35</v>
      </c>
      <c r="AX109" s="13" t="s">
        <v>76</v>
      </c>
      <c r="AY109" s="234" t="s">
        <v>119</v>
      </c>
    </row>
    <row r="110" s="14" customFormat="1">
      <c r="A110" s="14"/>
      <c r="B110" s="235"/>
      <c r="C110" s="236"/>
      <c r="D110" s="225" t="s">
        <v>130</v>
      </c>
      <c r="E110" s="237" t="s">
        <v>19</v>
      </c>
      <c r="F110" s="238" t="s">
        <v>132</v>
      </c>
      <c r="G110" s="236"/>
      <c r="H110" s="239">
        <v>20.559999999999999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130</v>
      </c>
      <c r="AU110" s="245" t="s">
        <v>85</v>
      </c>
      <c r="AV110" s="14" t="s">
        <v>126</v>
      </c>
      <c r="AW110" s="14" t="s">
        <v>35</v>
      </c>
      <c r="AX110" s="14" t="s">
        <v>83</v>
      </c>
      <c r="AY110" s="245" t="s">
        <v>119</v>
      </c>
    </row>
    <row r="111" s="2" customFormat="1" ht="37.8" customHeight="1">
      <c r="A111" s="39"/>
      <c r="B111" s="40"/>
      <c r="C111" s="205" t="s">
        <v>159</v>
      </c>
      <c r="D111" s="205" t="s">
        <v>121</v>
      </c>
      <c r="E111" s="206" t="s">
        <v>160</v>
      </c>
      <c r="F111" s="207" t="s">
        <v>161</v>
      </c>
      <c r="G111" s="208" t="s">
        <v>147</v>
      </c>
      <c r="H111" s="209">
        <v>9.5</v>
      </c>
      <c r="I111" s="210"/>
      <c r="J111" s="211">
        <f>ROUND(I111*H111,2)</f>
        <v>0</v>
      </c>
      <c r="K111" s="207" t="s">
        <v>125</v>
      </c>
      <c r="L111" s="45"/>
      <c r="M111" s="212" t="s">
        <v>19</v>
      </c>
      <c r="N111" s="213" t="s">
        <v>47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126</v>
      </c>
      <c r="AT111" s="216" t="s">
        <v>121</v>
      </c>
      <c r="AU111" s="216" t="s">
        <v>85</v>
      </c>
      <c r="AY111" s="18" t="s">
        <v>119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126</v>
      </c>
      <c r="BM111" s="216" t="s">
        <v>162</v>
      </c>
    </row>
    <row r="112" s="2" customFormat="1">
      <c r="A112" s="39"/>
      <c r="B112" s="40"/>
      <c r="C112" s="41"/>
      <c r="D112" s="218" t="s">
        <v>128</v>
      </c>
      <c r="E112" s="41"/>
      <c r="F112" s="219" t="s">
        <v>163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85</v>
      </c>
    </row>
    <row r="113" s="2" customFormat="1">
      <c r="A113" s="39"/>
      <c r="B113" s="40"/>
      <c r="C113" s="41"/>
      <c r="D113" s="225" t="s">
        <v>137</v>
      </c>
      <c r="E113" s="41"/>
      <c r="F113" s="246" t="s">
        <v>164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137</v>
      </c>
      <c r="AU113" s="18" t="s">
        <v>85</v>
      </c>
    </row>
    <row r="114" s="13" customFormat="1">
      <c r="A114" s="13"/>
      <c r="B114" s="223"/>
      <c r="C114" s="224"/>
      <c r="D114" s="225" t="s">
        <v>130</v>
      </c>
      <c r="E114" s="226" t="s">
        <v>19</v>
      </c>
      <c r="F114" s="227" t="s">
        <v>165</v>
      </c>
      <c r="G114" s="224"/>
      <c r="H114" s="228">
        <v>9.5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130</v>
      </c>
      <c r="AU114" s="234" t="s">
        <v>85</v>
      </c>
      <c r="AV114" s="13" t="s">
        <v>85</v>
      </c>
      <c r="AW114" s="13" t="s">
        <v>35</v>
      </c>
      <c r="AX114" s="13" t="s">
        <v>76</v>
      </c>
      <c r="AY114" s="234" t="s">
        <v>119</v>
      </c>
    </row>
    <row r="115" s="14" customFormat="1">
      <c r="A115" s="14"/>
      <c r="B115" s="235"/>
      <c r="C115" s="236"/>
      <c r="D115" s="225" t="s">
        <v>130</v>
      </c>
      <c r="E115" s="237" t="s">
        <v>19</v>
      </c>
      <c r="F115" s="238" t="s">
        <v>132</v>
      </c>
      <c r="G115" s="236"/>
      <c r="H115" s="239">
        <v>9.5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130</v>
      </c>
      <c r="AU115" s="245" t="s">
        <v>85</v>
      </c>
      <c r="AV115" s="14" t="s">
        <v>126</v>
      </c>
      <c r="AW115" s="14" t="s">
        <v>35</v>
      </c>
      <c r="AX115" s="14" t="s">
        <v>83</v>
      </c>
      <c r="AY115" s="245" t="s">
        <v>119</v>
      </c>
    </row>
    <row r="116" s="2" customFormat="1" ht="37.8" customHeight="1">
      <c r="A116" s="39"/>
      <c r="B116" s="40"/>
      <c r="C116" s="205" t="s">
        <v>166</v>
      </c>
      <c r="D116" s="205" t="s">
        <v>121</v>
      </c>
      <c r="E116" s="206" t="s">
        <v>167</v>
      </c>
      <c r="F116" s="207" t="s">
        <v>168</v>
      </c>
      <c r="G116" s="208" t="s">
        <v>147</v>
      </c>
      <c r="H116" s="209">
        <v>232.56</v>
      </c>
      <c r="I116" s="210"/>
      <c r="J116" s="211">
        <f>ROUND(I116*H116,2)</f>
        <v>0</v>
      </c>
      <c r="K116" s="207" t="s">
        <v>125</v>
      </c>
      <c r="L116" s="45"/>
      <c r="M116" s="212" t="s">
        <v>19</v>
      </c>
      <c r="N116" s="213" t="s">
        <v>47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126</v>
      </c>
      <c r="AT116" s="216" t="s">
        <v>121</v>
      </c>
      <c r="AU116" s="216" t="s">
        <v>85</v>
      </c>
      <c r="AY116" s="18" t="s">
        <v>119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126</v>
      </c>
      <c r="BM116" s="216" t="s">
        <v>169</v>
      </c>
    </row>
    <row r="117" s="2" customFormat="1">
      <c r="A117" s="39"/>
      <c r="B117" s="40"/>
      <c r="C117" s="41"/>
      <c r="D117" s="218" t="s">
        <v>128</v>
      </c>
      <c r="E117" s="41"/>
      <c r="F117" s="219" t="s">
        <v>170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128</v>
      </c>
      <c r="AU117" s="18" t="s">
        <v>85</v>
      </c>
    </row>
    <row r="118" s="2" customFormat="1">
      <c r="A118" s="39"/>
      <c r="B118" s="40"/>
      <c r="C118" s="41"/>
      <c r="D118" s="225" t="s">
        <v>137</v>
      </c>
      <c r="E118" s="41"/>
      <c r="F118" s="246" t="s">
        <v>171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137</v>
      </c>
      <c r="AU118" s="18" t="s">
        <v>85</v>
      </c>
    </row>
    <row r="119" s="13" customFormat="1">
      <c r="A119" s="13"/>
      <c r="B119" s="223"/>
      <c r="C119" s="224"/>
      <c r="D119" s="225" t="s">
        <v>130</v>
      </c>
      <c r="E119" s="226" t="s">
        <v>19</v>
      </c>
      <c r="F119" s="227" t="s">
        <v>157</v>
      </c>
      <c r="G119" s="224"/>
      <c r="H119" s="228">
        <v>15.119999999999999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130</v>
      </c>
      <c r="AU119" s="234" t="s">
        <v>85</v>
      </c>
      <c r="AV119" s="13" t="s">
        <v>85</v>
      </c>
      <c r="AW119" s="13" t="s">
        <v>35</v>
      </c>
      <c r="AX119" s="13" t="s">
        <v>76</v>
      </c>
      <c r="AY119" s="234" t="s">
        <v>119</v>
      </c>
    </row>
    <row r="120" s="13" customFormat="1">
      <c r="A120" s="13"/>
      <c r="B120" s="223"/>
      <c r="C120" s="224"/>
      <c r="D120" s="225" t="s">
        <v>130</v>
      </c>
      <c r="E120" s="226" t="s">
        <v>19</v>
      </c>
      <c r="F120" s="227" t="s">
        <v>158</v>
      </c>
      <c r="G120" s="224"/>
      <c r="H120" s="228">
        <v>5.4400000000000004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130</v>
      </c>
      <c r="AU120" s="234" t="s">
        <v>85</v>
      </c>
      <c r="AV120" s="13" t="s">
        <v>85</v>
      </c>
      <c r="AW120" s="13" t="s">
        <v>35</v>
      </c>
      <c r="AX120" s="13" t="s">
        <v>76</v>
      </c>
      <c r="AY120" s="234" t="s">
        <v>119</v>
      </c>
    </row>
    <row r="121" s="13" customFormat="1">
      <c r="A121" s="13"/>
      <c r="B121" s="223"/>
      <c r="C121" s="224"/>
      <c r="D121" s="225" t="s">
        <v>130</v>
      </c>
      <c r="E121" s="226" t="s">
        <v>19</v>
      </c>
      <c r="F121" s="227" t="s">
        <v>172</v>
      </c>
      <c r="G121" s="224"/>
      <c r="H121" s="228">
        <v>17.899999999999999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130</v>
      </c>
      <c r="AU121" s="234" t="s">
        <v>85</v>
      </c>
      <c r="AV121" s="13" t="s">
        <v>85</v>
      </c>
      <c r="AW121" s="13" t="s">
        <v>35</v>
      </c>
      <c r="AX121" s="13" t="s">
        <v>76</v>
      </c>
      <c r="AY121" s="234" t="s">
        <v>119</v>
      </c>
    </row>
    <row r="122" s="13" customFormat="1">
      <c r="A122" s="13"/>
      <c r="B122" s="223"/>
      <c r="C122" s="224"/>
      <c r="D122" s="225" t="s">
        <v>130</v>
      </c>
      <c r="E122" s="226" t="s">
        <v>19</v>
      </c>
      <c r="F122" s="227" t="s">
        <v>150</v>
      </c>
      <c r="G122" s="224"/>
      <c r="H122" s="228">
        <v>112.7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130</v>
      </c>
      <c r="AU122" s="234" t="s">
        <v>85</v>
      </c>
      <c r="AV122" s="13" t="s">
        <v>85</v>
      </c>
      <c r="AW122" s="13" t="s">
        <v>35</v>
      </c>
      <c r="AX122" s="13" t="s">
        <v>76</v>
      </c>
      <c r="AY122" s="234" t="s">
        <v>119</v>
      </c>
    </row>
    <row r="123" s="13" customFormat="1">
      <c r="A123" s="13"/>
      <c r="B123" s="223"/>
      <c r="C123" s="224"/>
      <c r="D123" s="225" t="s">
        <v>130</v>
      </c>
      <c r="E123" s="226" t="s">
        <v>19</v>
      </c>
      <c r="F123" s="227" t="s">
        <v>151</v>
      </c>
      <c r="G123" s="224"/>
      <c r="H123" s="228">
        <v>81.400000000000006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130</v>
      </c>
      <c r="AU123" s="234" t="s">
        <v>85</v>
      </c>
      <c r="AV123" s="13" t="s">
        <v>85</v>
      </c>
      <c r="AW123" s="13" t="s">
        <v>35</v>
      </c>
      <c r="AX123" s="13" t="s">
        <v>76</v>
      </c>
      <c r="AY123" s="234" t="s">
        <v>119</v>
      </c>
    </row>
    <row r="124" s="14" customFormat="1">
      <c r="A124" s="14"/>
      <c r="B124" s="235"/>
      <c r="C124" s="236"/>
      <c r="D124" s="225" t="s">
        <v>130</v>
      </c>
      <c r="E124" s="237" t="s">
        <v>19</v>
      </c>
      <c r="F124" s="238" t="s">
        <v>132</v>
      </c>
      <c r="G124" s="236"/>
      <c r="H124" s="239">
        <v>232.56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130</v>
      </c>
      <c r="AU124" s="245" t="s">
        <v>85</v>
      </c>
      <c r="AV124" s="14" t="s">
        <v>126</v>
      </c>
      <c r="AW124" s="14" t="s">
        <v>35</v>
      </c>
      <c r="AX124" s="14" t="s">
        <v>83</v>
      </c>
      <c r="AY124" s="245" t="s">
        <v>119</v>
      </c>
    </row>
    <row r="125" s="2" customFormat="1" ht="37.8" customHeight="1">
      <c r="A125" s="39"/>
      <c r="B125" s="40"/>
      <c r="C125" s="205" t="s">
        <v>173</v>
      </c>
      <c r="D125" s="205" t="s">
        <v>121</v>
      </c>
      <c r="E125" s="206" t="s">
        <v>174</v>
      </c>
      <c r="F125" s="207" t="s">
        <v>175</v>
      </c>
      <c r="G125" s="208" t="s">
        <v>147</v>
      </c>
      <c r="H125" s="209">
        <v>4651.1999999999998</v>
      </c>
      <c r="I125" s="210"/>
      <c r="J125" s="211">
        <f>ROUND(I125*H125,2)</f>
        <v>0</v>
      </c>
      <c r="K125" s="207" t="s">
        <v>125</v>
      </c>
      <c r="L125" s="45"/>
      <c r="M125" s="212" t="s">
        <v>19</v>
      </c>
      <c r="N125" s="213" t="s">
        <v>47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126</v>
      </c>
      <c r="AT125" s="216" t="s">
        <v>121</v>
      </c>
      <c r="AU125" s="216" t="s">
        <v>85</v>
      </c>
      <c r="AY125" s="18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126</v>
      </c>
      <c r="BM125" s="216" t="s">
        <v>176</v>
      </c>
    </row>
    <row r="126" s="2" customFormat="1">
      <c r="A126" s="39"/>
      <c r="B126" s="40"/>
      <c r="C126" s="41"/>
      <c r="D126" s="218" t="s">
        <v>128</v>
      </c>
      <c r="E126" s="41"/>
      <c r="F126" s="219" t="s">
        <v>177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128</v>
      </c>
      <c r="AU126" s="18" t="s">
        <v>85</v>
      </c>
    </row>
    <row r="127" s="13" customFormat="1">
      <c r="A127" s="13"/>
      <c r="B127" s="223"/>
      <c r="C127" s="224"/>
      <c r="D127" s="225" t="s">
        <v>130</v>
      </c>
      <c r="E127" s="224"/>
      <c r="F127" s="227" t="s">
        <v>178</v>
      </c>
      <c r="G127" s="224"/>
      <c r="H127" s="228">
        <v>4651.1999999999998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130</v>
      </c>
      <c r="AU127" s="234" t="s">
        <v>85</v>
      </c>
      <c r="AV127" s="13" t="s">
        <v>85</v>
      </c>
      <c r="AW127" s="13" t="s">
        <v>4</v>
      </c>
      <c r="AX127" s="13" t="s">
        <v>83</v>
      </c>
      <c r="AY127" s="234" t="s">
        <v>119</v>
      </c>
    </row>
    <row r="128" s="2" customFormat="1" ht="24.15" customHeight="1">
      <c r="A128" s="39"/>
      <c r="B128" s="40"/>
      <c r="C128" s="205" t="s">
        <v>179</v>
      </c>
      <c r="D128" s="205" t="s">
        <v>121</v>
      </c>
      <c r="E128" s="206" t="s">
        <v>180</v>
      </c>
      <c r="F128" s="207" t="s">
        <v>181</v>
      </c>
      <c r="G128" s="208" t="s">
        <v>147</v>
      </c>
      <c r="H128" s="209">
        <v>19</v>
      </c>
      <c r="I128" s="210"/>
      <c r="J128" s="211">
        <f>ROUND(I128*H128,2)</f>
        <v>0</v>
      </c>
      <c r="K128" s="207" t="s">
        <v>125</v>
      </c>
      <c r="L128" s="45"/>
      <c r="M128" s="212" t="s">
        <v>19</v>
      </c>
      <c r="N128" s="213" t="s">
        <v>47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126</v>
      </c>
      <c r="AT128" s="216" t="s">
        <v>121</v>
      </c>
      <c r="AU128" s="216" t="s">
        <v>85</v>
      </c>
      <c r="AY128" s="18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126</v>
      </c>
      <c r="BM128" s="216" t="s">
        <v>182</v>
      </c>
    </row>
    <row r="129" s="2" customFormat="1">
      <c r="A129" s="39"/>
      <c r="B129" s="40"/>
      <c r="C129" s="41"/>
      <c r="D129" s="218" t="s">
        <v>128</v>
      </c>
      <c r="E129" s="41"/>
      <c r="F129" s="219" t="s">
        <v>183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128</v>
      </c>
      <c r="AU129" s="18" t="s">
        <v>85</v>
      </c>
    </row>
    <row r="130" s="13" customFormat="1">
      <c r="A130" s="13"/>
      <c r="B130" s="223"/>
      <c r="C130" s="224"/>
      <c r="D130" s="225" t="s">
        <v>130</v>
      </c>
      <c r="E130" s="226" t="s">
        <v>19</v>
      </c>
      <c r="F130" s="227" t="s">
        <v>184</v>
      </c>
      <c r="G130" s="224"/>
      <c r="H130" s="228">
        <v>9.5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130</v>
      </c>
      <c r="AU130" s="234" t="s">
        <v>85</v>
      </c>
      <c r="AV130" s="13" t="s">
        <v>85</v>
      </c>
      <c r="AW130" s="13" t="s">
        <v>35</v>
      </c>
      <c r="AX130" s="13" t="s">
        <v>83</v>
      </c>
      <c r="AY130" s="234" t="s">
        <v>119</v>
      </c>
    </row>
    <row r="131" s="13" customFormat="1">
      <c r="A131" s="13"/>
      <c r="B131" s="223"/>
      <c r="C131" s="224"/>
      <c r="D131" s="225" t="s">
        <v>130</v>
      </c>
      <c r="E131" s="224"/>
      <c r="F131" s="227" t="s">
        <v>185</v>
      </c>
      <c r="G131" s="224"/>
      <c r="H131" s="228">
        <v>19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130</v>
      </c>
      <c r="AU131" s="234" t="s">
        <v>85</v>
      </c>
      <c r="AV131" s="13" t="s">
        <v>85</v>
      </c>
      <c r="AW131" s="13" t="s">
        <v>4</v>
      </c>
      <c r="AX131" s="13" t="s">
        <v>83</v>
      </c>
      <c r="AY131" s="234" t="s">
        <v>119</v>
      </c>
    </row>
    <row r="132" s="2" customFormat="1" ht="24.15" customHeight="1">
      <c r="A132" s="39"/>
      <c r="B132" s="40"/>
      <c r="C132" s="205" t="s">
        <v>186</v>
      </c>
      <c r="D132" s="205" t="s">
        <v>121</v>
      </c>
      <c r="E132" s="206" t="s">
        <v>187</v>
      </c>
      <c r="F132" s="207" t="s">
        <v>188</v>
      </c>
      <c r="G132" s="208" t="s">
        <v>147</v>
      </c>
      <c r="H132" s="209">
        <v>9.5</v>
      </c>
      <c r="I132" s="210"/>
      <c r="J132" s="211">
        <f>ROUND(I132*H132,2)</f>
        <v>0</v>
      </c>
      <c r="K132" s="207" t="s">
        <v>125</v>
      </c>
      <c r="L132" s="45"/>
      <c r="M132" s="212" t="s">
        <v>19</v>
      </c>
      <c r="N132" s="213" t="s">
        <v>47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126</v>
      </c>
      <c r="AT132" s="216" t="s">
        <v>121</v>
      </c>
      <c r="AU132" s="216" t="s">
        <v>85</v>
      </c>
      <c r="AY132" s="18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126</v>
      </c>
      <c r="BM132" s="216" t="s">
        <v>189</v>
      </c>
    </row>
    <row r="133" s="2" customFormat="1">
      <c r="A133" s="39"/>
      <c r="B133" s="40"/>
      <c r="C133" s="41"/>
      <c r="D133" s="218" t="s">
        <v>128</v>
      </c>
      <c r="E133" s="41"/>
      <c r="F133" s="219" t="s">
        <v>190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128</v>
      </c>
      <c r="AU133" s="18" t="s">
        <v>85</v>
      </c>
    </row>
    <row r="134" s="13" customFormat="1">
      <c r="A134" s="13"/>
      <c r="B134" s="223"/>
      <c r="C134" s="224"/>
      <c r="D134" s="225" t="s">
        <v>130</v>
      </c>
      <c r="E134" s="226" t="s">
        <v>19</v>
      </c>
      <c r="F134" s="227" t="s">
        <v>165</v>
      </c>
      <c r="G134" s="224"/>
      <c r="H134" s="228">
        <v>9.5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130</v>
      </c>
      <c r="AU134" s="234" t="s">
        <v>85</v>
      </c>
      <c r="AV134" s="13" t="s">
        <v>85</v>
      </c>
      <c r="AW134" s="13" t="s">
        <v>35</v>
      </c>
      <c r="AX134" s="13" t="s">
        <v>83</v>
      </c>
      <c r="AY134" s="234" t="s">
        <v>119</v>
      </c>
    </row>
    <row r="135" s="2" customFormat="1" ht="37.8" customHeight="1">
      <c r="A135" s="39"/>
      <c r="B135" s="40"/>
      <c r="C135" s="205" t="s">
        <v>191</v>
      </c>
      <c r="D135" s="205" t="s">
        <v>121</v>
      </c>
      <c r="E135" s="206" t="s">
        <v>192</v>
      </c>
      <c r="F135" s="207" t="s">
        <v>193</v>
      </c>
      <c r="G135" s="208" t="s">
        <v>147</v>
      </c>
      <c r="H135" s="209">
        <v>1.2</v>
      </c>
      <c r="I135" s="210"/>
      <c r="J135" s="211">
        <f>ROUND(I135*H135,2)</f>
        <v>0</v>
      </c>
      <c r="K135" s="207" t="s">
        <v>125</v>
      </c>
      <c r="L135" s="45"/>
      <c r="M135" s="212" t="s">
        <v>19</v>
      </c>
      <c r="N135" s="213" t="s">
        <v>47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126</v>
      </c>
      <c r="AT135" s="216" t="s">
        <v>121</v>
      </c>
      <c r="AU135" s="216" t="s">
        <v>85</v>
      </c>
      <c r="AY135" s="18" t="s">
        <v>119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83</v>
      </c>
      <c r="BK135" s="217">
        <f>ROUND(I135*H135,2)</f>
        <v>0</v>
      </c>
      <c r="BL135" s="18" t="s">
        <v>126</v>
      </c>
      <c r="BM135" s="216" t="s">
        <v>194</v>
      </c>
    </row>
    <row r="136" s="2" customFormat="1">
      <c r="A136" s="39"/>
      <c r="B136" s="40"/>
      <c r="C136" s="41"/>
      <c r="D136" s="218" t="s">
        <v>128</v>
      </c>
      <c r="E136" s="41"/>
      <c r="F136" s="219" t="s">
        <v>195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128</v>
      </c>
      <c r="AU136" s="18" t="s">
        <v>85</v>
      </c>
    </row>
    <row r="137" s="13" customFormat="1">
      <c r="A137" s="13"/>
      <c r="B137" s="223"/>
      <c r="C137" s="224"/>
      <c r="D137" s="225" t="s">
        <v>130</v>
      </c>
      <c r="E137" s="226" t="s">
        <v>19</v>
      </c>
      <c r="F137" s="227" t="s">
        <v>196</v>
      </c>
      <c r="G137" s="224"/>
      <c r="H137" s="228">
        <v>1.2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130</v>
      </c>
      <c r="AU137" s="234" t="s">
        <v>85</v>
      </c>
      <c r="AV137" s="13" t="s">
        <v>85</v>
      </c>
      <c r="AW137" s="13" t="s">
        <v>35</v>
      </c>
      <c r="AX137" s="13" t="s">
        <v>76</v>
      </c>
      <c r="AY137" s="234" t="s">
        <v>119</v>
      </c>
    </row>
    <row r="138" s="14" customFormat="1">
      <c r="A138" s="14"/>
      <c r="B138" s="235"/>
      <c r="C138" s="236"/>
      <c r="D138" s="225" t="s">
        <v>130</v>
      </c>
      <c r="E138" s="237" t="s">
        <v>19</v>
      </c>
      <c r="F138" s="238" t="s">
        <v>132</v>
      </c>
      <c r="G138" s="236"/>
      <c r="H138" s="239">
        <v>1.2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130</v>
      </c>
      <c r="AU138" s="245" t="s">
        <v>85</v>
      </c>
      <c r="AV138" s="14" t="s">
        <v>126</v>
      </c>
      <c r="AW138" s="14" t="s">
        <v>35</v>
      </c>
      <c r="AX138" s="14" t="s">
        <v>83</v>
      </c>
      <c r="AY138" s="245" t="s">
        <v>119</v>
      </c>
    </row>
    <row r="139" s="2" customFormat="1" ht="16.5" customHeight="1">
      <c r="A139" s="39"/>
      <c r="B139" s="40"/>
      <c r="C139" s="247" t="s">
        <v>8</v>
      </c>
      <c r="D139" s="247" t="s">
        <v>197</v>
      </c>
      <c r="E139" s="248" t="s">
        <v>198</v>
      </c>
      <c r="F139" s="249" t="s">
        <v>199</v>
      </c>
      <c r="G139" s="250" t="s">
        <v>200</v>
      </c>
      <c r="H139" s="251">
        <v>2.3999999999999999</v>
      </c>
      <c r="I139" s="252"/>
      <c r="J139" s="253">
        <f>ROUND(I139*H139,2)</f>
        <v>0</v>
      </c>
      <c r="K139" s="249" t="s">
        <v>125</v>
      </c>
      <c r="L139" s="254"/>
      <c r="M139" s="255" t="s">
        <v>19</v>
      </c>
      <c r="N139" s="256" t="s">
        <v>47</v>
      </c>
      <c r="O139" s="85"/>
      <c r="P139" s="214">
        <f>O139*H139</f>
        <v>0</v>
      </c>
      <c r="Q139" s="214">
        <v>1</v>
      </c>
      <c r="R139" s="214">
        <f>Q139*H139</f>
        <v>2.3999999999999999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173</v>
      </c>
      <c r="AT139" s="216" t="s">
        <v>197</v>
      </c>
      <c r="AU139" s="216" t="s">
        <v>85</v>
      </c>
      <c r="AY139" s="18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83</v>
      </c>
      <c r="BK139" s="217">
        <f>ROUND(I139*H139,2)</f>
        <v>0</v>
      </c>
      <c r="BL139" s="18" t="s">
        <v>126</v>
      </c>
      <c r="BM139" s="216" t="s">
        <v>201</v>
      </c>
    </row>
    <row r="140" s="13" customFormat="1">
      <c r="A140" s="13"/>
      <c r="B140" s="223"/>
      <c r="C140" s="224"/>
      <c r="D140" s="225" t="s">
        <v>130</v>
      </c>
      <c r="E140" s="224"/>
      <c r="F140" s="227" t="s">
        <v>202</v>
      </c>
      <c r="G140" s="224"/>
      <c r="H140" s="228">
        <v>2.3999999999999999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130</v>
      </c>
      <c r="AU140" s="234" t="s">
        <v>85</v>
      </c>
      <c r="AV140" s="13" t="s">
        <v>85</v>
      </c>
      <c r="AW140" s="13" t="s">
        <v>4</v>
      </c>
      <c r="AX140" s="13" t="s">
        <v>83</v>
      </c>
      <c r="AY140" s="234" t="s">
        <v>119</v>
      </c>
    </row>
    <row r="141" s="2" customFormat="1" ht="24.15" customHeight="1">
      <c r="A141" s="39"/>
      <c r="B141" s="40"/>
      <c r="C141" s="205" t="s">
        <v>203</v>
      </c>
      <c r="D141" s="205" t="s">
        <v>121</v>
      </c>
      <c r="E141" s="206" t="s">
        <v>204</v>
      </c>
      <c r="F141" s="207" t="s">
        <v>205</v>
      </c>
      <c r="G141" s="208" t="s">
        <v>124</v>
      </c>
      <c r="H141" s="209">
        <v>89.5</v>
      </c>
      <c r="I141" s="210"/>
      <c r="J141" s="211">
        <f>ROUND(I141*H141,2)</f>
        <v>0</v>
      </c>
      <c r="K141" s="207" t="s">
        <v>125</v>
      </c>
      <c r="L141" s="45"/>
      <c r="M141" s="212" t="s">
        <v>19</v>
      </c>
      <c r="N141" s="213" t="s">
        <v>47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126</v>
      </c>
      <c r="AT141" s="216" t="s">
        <v>121</v>
      </c>
      <c r="AU141" s="216" t="s">
        <v>85</v>
      </c>
      <c r="AY141" s="18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83</v>
      </c>
      <c r="BK141" s="217">
        <f>ROUND(I141*H141,2)</f>
        <v>0</v>
      </c>
      <c r="BL141" s="18" t="s">
        <v>126</v>
      </c>
      <c r="BM141" s="216" t="s">
        <v>206</v>
      </c>
    </row>
    <row r="142" s="2" customFormat="1">
      <c r="A142" s="39"/>
      <c r="B142" s="40"/>
      <c r="C142" s="41"/>
      <c r="D142" s="218" t="s">
        <v>128</v>
      </c>
      <c r="E142" s="41"/>
      <c r="F142" s="219" t="s">
        <v>207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128</v>
      </c>
      <c r="AU142" s="18" t="s">
        <v>85</v>
      </c>
    </row>
    <row r="143" s="13" customFormat="1">
      <c r="A143" s="13"/>
      <c r="B143" s="223"/>
      <c r="C143" s="224"/>
      <c r="D143" s="225" t="s">
        <v>130</v>
      </c>
      <c r="E143" s="226" t="s">
        <v>19</v>
      </c>
      <c r="F143" s="227" t="s">
        <v>131</v>
      </c>
      <c r="G143" s="224"/>
      <c r="H143" s="228">
        <v>89.5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130</v>
      </c>
      <c r="AU143" s="234" t="s">
        <v>85</v>
      </c>
      <c r="AV143" s="13" t="s">
        <v>85</v>
      </c>
      <c r="AW143" s="13" t="s">
        <v>35</v>
      </c>
      <c r="AX143" s="13" t="s">
        <v>76</v>
      </c>
      <c r="AY143" s="234" t="s">
        <v>119</v>
      </c>
    </row>
    <row r="144" s="14" customFormat="1">
      <c r="A144" s="14"/>
      <c r="B144" s="235"/>
      <c r="C144" s="236"/>
      <c r="D144" s="225" t="s">
        <v>130</v>
      </c>
      <c r="E144" s="237" t="s">
        <v>19</v>
      </c>
      <c r="F144" s="238" t="s">
        <v>132</v>
      </c>
      <c r="G144" s="236"/>
      <c r="H144" s="239">
        <v>89.5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130</v>
      </c>
      <c r="AU144" s="245" t="s">
        <v>85</v>
      </c>
      <c r="AV144" s="14" t="s">
        <v>126</v>
      </c>
      <c r="AW144" s="14" t="s">
        <v>35</v>
      </c>
      <c r="AX144" s="14" t="s">
        <v>83</v>
      </c>
      <c r="AY144" s="245" t="s">
        <v>119</v>
      </c>
    </row>
    <row r="145" s="2" customFormat="1" ht="24.15" customHeight="1">
      <c r="A145" s="39"/>
      <c r="B145" s="40"/>
      <c r="C145" s="205" t="s">
        <v>208</v>
      </c>
      <c r="D145" s="205" t="s">
        <v>121</v>
      </c>
      <c r="E145" s="206" t="s">
        <v>209</v>
      </c>
      <c r="F145" s="207" t="s">
        <v>210</v>
      </c>
      <c r="G145" s="208" t="s">
        <v>124</v>
      </c>
      <c r="H145" s="209">
        <v>89.5</v>
      </c>
      <c r="I145" s="210"/>
      <c r="J145" s="211">
        <f>ROUND(I145*H145,2)</f>
        <v>0</v>
      </c>
      <c r="K145" s="207" t="s">
        <v>125</v>
      </c>
      <c r="L145" s="45"/>
      <c r="M145" s="212" t="s">
        <v>19</v>
      </c>
      <c r="N145" s="213" t="s">
        <v>47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126</v>
      </c>
      <c r="AT145" s="216" t="s">
        <v>121</v>
      </c>
      <c r="AU145" s="216" t="s">
        <v>85</v>
      </c>
      <c r="AY145" s="18" t="s">
        <v>119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83</v>
      </c>
      <c r="BK145" s="217">
        <f>ROUND(I145*H145,2)</f>
        <v>0</v>
      </c>
      <c r="BL145" s="18" t="s">
        <v>126</v>
      </c>
      <c r="BM145" s="216" t="s">
        <v>211</v>
      </c>
    </row>
    <row r="146" s="2" customFormat="1">
      <c r="A146" s="39"/>
      <c r="B146" s="40"/>
      <c r="C146" s="41"/>
      <c r="D146" s="218" t="s">
        <v>128</v>
      </c>
      <c r="E146" s="41"/>
      <c r="F146" s="219" t="s">
        <v>212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128</v>
      </c>
      <c r="AU146" s="18" t="s">
        <v>85</v>
      </c>
    </row>
    <row r="147" s="13" customFormat="1">
      <c r="A147" s="13"/>
      <c r="B147" s="223"/>
      <c r="C147" s="224"/>
      <c r="D147" s="225" t="s">
        <v>130</v>
      </c>
      <c r="E147" s="226" t="s">
        <v>19</v>
      </c>
      <c r="F147" s="227" t="s">
        <v>131</v>
      </c>
      <c r="G147" s="224"/>
      <c r="H147" s="228">
        <v>89.5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130</v>
      </c>
      <c r="AU147" s="234" t="s">
        <v>85</v>
      </c>
      <c r="AV147" s="13" t="s">
        <v>85</v>
      </c>
      <c r="AW147" s="13" t="s">
        <v>35</v>
      </c>
      <c r="AX147" s="13" t="s">
        <v>76</v>
      </c>
      <c r="AY147" s="234" t="s">
        <v>119</v>
      </c>
    </row>
    <row r="148" s="14" customFormat="1">
      <c r="A148" s="14"/>
      <c r="B148" s="235"/>
      <c r="C148" s="236"/>
      <c r="D148" s="225" t="s">
        <v>130</v>
      </c>
      <c r="E148" s="237" t="s">
        <v>19</v>
      </c>
      <c r="F148" s="238" t="s">
        <v>132</v>
      </c>
      <c r="G148" s="236"/>
      <c r="H148" s="239">
        <v>89.5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130</v>
      </c>
      <c r="AU148" s="245" t="s">
        <v>85</v>
      </c>
      <c r="AV148" s="14" t="s">
        <v>126</v>
      </c>
      <c r="AW148" s="14" t="s">
        <v>35</v>
      </c>
      <c r="AX148" s="14" t="s">
        <v>83</v>
      </c>
      <c r="AY148" s="245" t="s">
        <v>119</v>
      </c>
    </row>
    <row r="149" s="2" customFormat="1" ht="16.5" customHeight="1">
      <c r="A149" s="39"/>
      <c r="B149" s="40"/>
      <c r="C149" s="247" t="s">
        <v>213</v>
      </c>
      <c r="D149" s="247" t="s">
        <v>197</v>
      </c>
      <c r="E149" s="248" t="s">
        <v>214</v>
      </c>
      <c r="F149" s="249" t="s">
        <v>215</v>
      </c>
      <c r="G149" s="250" t="s">
        <v>216</v>
      </c>
      <c r="H149" s="251">
        <v>1.79</v>
      </c>
      <c r="I149" s="252"/>
      <c r="J149" s="253">
        <f>ROUND(I149*H149,2)</f>
        <v>0</v>
      </c>
      <c r="K149" s="249" t="s">
        <v>125</v>
      </c>
      <c r="L149" s="254"/>
      <c r="M149" s="255" t="s">
        <v>19</v>
      </c>
      <c r="N149" s="256" t="s">
        <v>47</v>
      </c>
      <c r="O149" s="85"/>
      <c r="P149" s="214">
        <f>O149*H149</f>
        <v>0</v>
      </c>
      <c r="Q149" s="214">
        <v>0.001</v>
      </c>
      <c r="R149" s="214">
        <f>Q149*H149</f>
        <v>0.0017900000000000001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173</v>
      </c>
      <c r="AT149" s="216" t="s">
        <v>197</v>
      </c>
      <c r="AU149" s="216" t="s">
        <v>85</v>
      </c>
      <c r="AY149" s="18" t="s">
        <v>119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126</v>
      </c>
      <c r="BM149" s="216" t="s">
        <v>217</v>
      </c>
    </row>
    <row r="150" s="13" customFormat="1">
      <c r="A150" s="13"/>
      <c r="B150" s="223"/>
      <c r="C150" s="224"/>
      <c r="D150" s="225" t="s">
        <v>130</v>
      </c>
      <c r="E150" s="224"/>
      <c r="F150" s="227" t="s">
        <v>218</v>
      </c>
      <c r="G150" s="224"/>
      <c r="H150" s="228">
        <v>1.79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130</v>
      </c>
      <c r="AU150" s="234" t="s">
        <v>85</v>
      </c>
      <c r="AV150" s="13" t="s">
        <v>85</v>
      </c>
      <c r="AW150" s="13" t="s">
        <v>4</v>
      </c>
      <c r="AX150" s="13" t="s">
        <v>83</v>
      </c>
      <c r="AY150" s="234" t="s">
        <v>119</v>
      </c>
    </row>
    <row r="151" s="2" customFormat="1" ht="21.75" customHeight="1">
      <c r="A151" s="39"/>
      <c r="B151" s="40"/>
      <c r="C151" s="205" t="s">
        <v>219</v>
      </c>
      <c r="D151" s="205" t="s">
        <v>121</v>
      </c>
      <c r="E151" s="206" t="s">
        <v>220</v>
      </c>
      <c r="F151" s="207" t="s">
        <v>221</v>
      </c>
      <c r="G151" s="208" t="s">
        <v>124</v>
      </c>
      <c r="H151" s="209">
        <v>298.19999999999999</v>
      </c>
      <c r="I151" s="210"/>
      <c r="J151" s="211">
        <f>ROUND(I151*H151,2)</f>
        <v>0</v>
      </c>
      <c r="K151" s="207" t="s">
        <v>125</v>
      </c>
      <c r="L151" s="45"/>
      <c r="M151" s="212" t="s">
        <v>19</v>
      </c>
      <c r="N151" s="213" t="s">
        <v>47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126</v>
      </c>
      <c r="AT151" s="216" t="s">
        <v>121</v>
      </c>
      <c r="AU151" s="216" t="s">
        <v>85</v>
      </c>
      <c r="AY151" s="18" t="s">
        <v>119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83</v>
      </c>
      <c r="BK151" s="217">
        <f>ROUND(I151*H151,2)</f>
        <v>0</v>
      </c>
      <c r="BL151" s="18" t="s">
        <v>126</v>
      </c>
      <c r="BM151" s="216" t="s">
        <v>222</v>
      </c>
    </row>
    <row r="152" s="2" customFormat="1">
      <c r="A152" s="39"/>
      <c r="B152" s="40"/>
      <c r="C152" s="41"/>
      <c r="D152" s="218" t="s">
        <v>128</v>
      </c>
      <c r="E152" s="41"/>
      <c r="F152" s="219" t="s">
        <v>223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128</v>
      </c>
      <c r="AU152" s="18" t="s">
        <v>85</v>
      </c>
    </row>
    <row r="153" s="13" customFormat="1">
      <c r="A153" s="13"/>
      <c r="B153" s="223"/>
      <c r="C153" s="224"/>
      <c r="D153" s="225" t="s">
        <v>130</v>
      </c>
      <c r="E153" s="226" t="s">
        <v>19</v>
      </c>
      <c r="F153" s="227" t="s">
        <v>224</v>
      </c>
      <c r="G153" s="224"/>
      <c r="H153" s="228">
        <v>298.19999999999999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130</v>
      </c>
      <c r="AU153" s="234" t="s">
        <v>85</v>
      </c>
      <c r="AV153" s="13" t="s">
        <v>85</v>
      </c>
      <c r="AW153" s="13" t="s">
        <v>35</v>
      </c>
      <c r="AX153" s="13" t="s">
        <v>76</v>
      </c>
      <c r="AY153" s="234" t="s">
        <v>119</v>
      </c>
    </row>
    <row r="154" s="14" customFormat="1">
      <c r="A154" s="14"/>
      <c r="B154" s="235"/>
      <c r="C154" s="236"/>
      <c r="D154" s="225" t="s">
        <v>130</v>
      </c>
      <c r="E154" s="237" t="s">
        <v>19</v>
      </c>
      <c r="F154" s="238" t="s">
        <v>132</v>
      </c>
      <c r="G154" s="236"/>
      <c r="H154" s="239">
        <v>298.19999999999999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130</v>
      </c>
      <c r="AU154" s="245" t="s">
        <v>85</v>
      </c>
      <c r="AV154" s="14" t="s">
        <v>126</v>
      </c>
      <c r="AW154" s="14" t="s">
        <v>35</v>
      </c>
      <c r="AX154" s="14" t="s">
        <v>83</v>
      </c>
      <c r="AY154" s="245" t="s">
        <v>119</v>
      </c>
    </row>
    <row r="155" s="2" customFormat="1" ht="16.5" customHeight="1">
      <c r="A155" s="39"/>
      <c r="B155" s="40"/>
      <c r="C155" s="205" t="s">
        <v>225</v>
      </c>
      <c r="D155" s="205" t="s">
        <v>121</v>
      </c>
      <c r="E155" s="206" t="s">
        <v>226</v>
      </c>
      <c r="F155" s="207" t="s">
        <v>227</v>
      </c>
      <c r="G155" s="208" t="s">
        <v>228</v>
      </c>
      <c r="H155" s="209">
        <v>0.088999999999999996</v>
      </c>
      <c r="I155" s="210"/>
      <c r="J155" s="211">
        <f>ROUND(I155*H155,2)</f>
        <v>0</v>
      </c>
      <c r="K155" s="207" t="s">
        <v>125</v>
      </c>
      <c r="L155" s="45"/>
      <c r="M155" s="212" t="s">
        <v>19</v>
      </c>
      <c r="N155" s="213" t="s">
        <v>47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126</v>
      </c>
      <c r="AT155" s="216" t="s">
        <v>121</v>
      </c>
      <c r="AU155" s="216" t="s">
        <v>85</v>
      </c>
      <c r="AY155" s="18" t="s">
        <v>119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83</v>
      </c>
      <c r="BK155" s="217">
        <f>ROUND(I155*H155,2)</f>
        <v>0</v>
      </c>
      <c r="BL155" s="18" t="s">
        <v>126</v>
      </c>
      <c r="BM155" s="216" t="s">
        <v>229</v>
      </c>
    </row>
    <row r="156" s="2" customFormat="1">
      <c r="A156" s="39"/>
      <c r="B156" s="40"/>
      <c r="C156" s="41"/>
      <c r="D156" s="218" t="s">
        <v>128</v>
      </c>
      <c r="E156" s="41"/>
      <c r="F156" s="219" t="s">
        <v>230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128</v>
      </c>
      <c r="AU156" s="18" t="s">
        <v>85</v>
      </c>
    </row>
    <row r="157" s="2" customFormat="1" ht="16.5" customHeight="1">
      <c r="A157" s="39"/>
      <c r="B157" s="40"/>
      <c r="C157" s="247" t="s">
        <v>231</v>
      </c>
      <c r="D157" s="247" t="s">
        <v>197</v>
      </c>
      <c r="E157" s="248" t="s">
        <v>232</v>
      </c>
      <c r="F157" s="249" t="s">
        <v>233</v>
      </c>
      <c r="G157" s="250" t="s">
        <v>234</v>
      </c>
      <c r="H157" s="251">
        <v>0.89000000000000001</v>
      </c>
      <c r="I157" s="252"/>
      <c r="J157" s="253">
        <f>ROUND(I157*H157,2)</f>
        <v>0</v>
      </c>
      <c r="K157" s="249" t="s">
        <v>125</v>
      </c>
      <c r="L157" s="254"/>
      <c r="M157" s="255" t="s">
        <v>19</v>
      </c>
      <c r="N157" s="256" t="s">
        <v>47</v>
      </c>
      <c r="O157" s="85"/>
      <c r="P157" s="214">
        <f>O157*H157</f>
        <v>0</v>
      </c>
      <c r="Q157" s="214">
        <v>0.001</v>
      </c>
      <c r="R157" s="214">
        <f>Q157*H157</f>
        <v>0.00089000000000000006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173</v>
      </c>
      <c r="AT157" s="216" t="s">
        <v>197</v>
      </c>
      <c r="AU157" s="216" t="s">
        <v>85</v>
      </c>
      <c r="AY157" s="18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83</v>
      </c>
      <c r="BK157" s="217">
        <f>ROUND(I157*H157,2)</f>
        <v>0</v>
      </c>
      <c r="BL157" s="18" t="s">
        <v>126</v>
      </c>
      <c r="BM157" s="216" t="s">
        <v>235</v>
      </c>
    </row>
    <row r="158" s="13" customFormat="1">
      <c r="A158" s="13"/>
      <c r="B158" s="223"/>
      <c r="C158" s="224"/>
      <c r="D158" s="225" t="s">
        <v>130</v>
      </c>
      <c r="E158" s="224"/>
      <c r="F158" s="227" t="s">
        <v>236</v>
      </c>
      <c r="G158" s="224"/>
      <c r="H158" s="228">
        <v>0.89000000000000001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130</v>
      </c>
      <c r="AU158" s="234" t="s">
        <v>85</v>
      </c>
      <c r="AV158" s="13" t="s">
        <v>85</v>
      </c>
      <c r="AW158" s="13" t="s">
        <v>4</v>
      </c>
      <c r="AX158" s="13" t="s">
        <v>83</v>
      </c>
      <c r="AY158" s="234" t="s">
        <v>119</v>
      </c>
    </row>
    <row r="159" s="2" customFormat="1" ht="21.75" customHeight="1">
      <c r="A159" s="39"/>
      <c r="B159" s="40"/>
      <c r="C159" s="205" t="s">
        <v>237</v>
      </c>
      <c r="D159" s="205" t="s">
        <v>121</v>
      </c>
      <c r="E159" s="206" t="s">
        <v>238</v>
      </c>
      <c r="F159" s="207" t="s">
        <v>239</v>
      </c>
      <c r="G159" s="208" t="s">
        <v>124</v>
      </c>
      <c r="H159" s="209">
        <v>89.5</v>
      </c>
      <c r="I159" s="210"/>
      <c r="J159" s="211">
        <f>ROUND(I159*H159,2)</f>
        <v>0</v>
      </c>
      <c r="K159" s="207" t="s">
        <v>125</v>
      </c>
      <c r="L159" s="45"/>
      <c r="M159" s="212" t="s">
        <v>19</v>
      </c>
      <c r="N159" s="213" t="s">
        <v>47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126</v>
      </c>
      <c r="AT159" s="216" t="s">
        <v>121</v>
      </c>
      <c r="AU159" s="216" t="s">
        <v>85</v>
      </c>
      <c r="AY159" s="18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83</v>
      </c>
      <c r="BK159" s="217">
        <f>ROUND(I159*H159,2)</f>
        <v>0</v>
      </c>
      <c r="BL159" s="18" t="s">
        <v>126</v>
      </c>
      <c r="BM159" s="216" t="s">
        <v>240</v>
      </c>
    </row>
    <row r="160" s="2" customFormat="1">
      <c r="A160" s="39"/>
      <c r="B160" s="40"/>
      <c r="C160" s="41"/>
      <c r="D160" s="218" t="s">
        <v>128</v>
      </c>
      <c r="E160" s="41"/>
      <c r="F160" s="219" t="s">
        <v>241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128</v>
      </c>
      <c r="AU160" s="18" t="s">
        <v>85</v>
      </c>
    </row>
    <row r="161" s="13" customFormat="1">
      <c r="A161" s="13"/>
      <c r="B161" s="223"/>
      <c r="C161" s="224"/>
      <c r="D161" s="225" t="s">
        <v>130</v>
      </c>
      <c r="E161" s="226" t="s">
        <v>19</v>
      </c>
      <c r="F161" s="227" t="s">
        <v>242</v>
      </c>
      <c r="G161" s="224"/>
      <c r="H161" s="228">
        <v>89.5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130</v>
      </c>
      <c r="AU161" s="234" t="s">
        <v>85</v>
      </c>
      <c r="AV161" s="13" t="s">
        <v>85</v>
      </c>
      <c r="AW161" s="13" t="s">
        <v>35</v>
      </c>
      <c r="AX161" s="13" t="s">
        <v>76</v>
      </c>
      <c r="AY161" s="234" t="s">
        <v>119</v>
      </c>
    </row>
    <row r="162" s="14" customFormat="1">
      <c r="A162" s="14"/>
      <c r="B162" s="235"/>
      <c r="C162" s="236"/>
      <c r="D162" s="225" t="s">
        <v>130</v>
      </c>
      <c r="E162" s="237" t="s">
        <v>19</v>
      </c>
      <c r="F162" s="238" t="s">
        <v>132</v>
      </c>
      <c r="G162" s="236"/>
      <c r="H162" s="239">
        <v>89.5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130</v>
      </c>
      <c r="AU162" s="245" t="s">
        <v>85</v>
      </c>
      <c r="AV162" s="14" t="s">
        <v>126</v>
      </c>
      <c r="AW162" s="14" t="s">
        <v>35</v>
      </c>
      <c r="AX162" s="14" t="s">
        <v>83</v>
      </c>
      <c r="AY162" s="245" t="s">
        <v>119</v>
      </c>
    </row>
    <row r="163" s="12" customFormat="1" ht="22.8" customHeight="1">
      <c r="A163" s="12"/>
      <c r="B163" s="189"/>
      <c r="C163" s="190"/>
      <c r="D163" s="191" t="s">
        <v>75</v>
      </c>
      <c r="E163" s="203" t="s">
        <v>85</v>
      </c>
      <c r="F163" s="203" t="s">
        <v>243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SUM(P164:P167)</f>
        <v>0</v>
      </c>
      <c r="Q163" s="197"/>
      <c r="R163" s="198">
        <f>SUM(R164:R167)</f>
        <v>0.69030599999999998</v>
      </c>
      <c r="S163" s="197"/>
      <c r="T163" s="199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83</v>
      </c>
      <c r="AT163" s="201" t="s">
        <v>75</v>
      </c>
      <c r="AU163" s="201" t="s">
        <v>83</v>
      </c>
      <c r="AY163" s="200" t="s">
        <v>119</v>
      </c>
      <c r="BK163" s="202">
        <f>SUM(BK164:BK167)</f>
        <v>0</v>
      </c>
    </row>
    <row r="164" s="2" customFormat="1" ht="16.5" customHeight="1">
      <c r="A164" s="39"/>
      <c r="B164" s="40"/>
      <c r="C164" s="205" t="s">
        <v>244</v>
      </c>
      <c r="D164" s="205" t="s">
        <v>121</v>
      </c>
      <c r="E164" s="206" t="s">
        <v>245</v>
      </c>
      <c r="F164" s="207" t="s">
        <v>246</v>
      </c>
      <c r="G164" s="208" t="s">
        <v>147</v>
      </c>
      <c r="H164" s="209">
        <v>0.29999999999999999</v>
      </c>
      <c r="I164" s="210"/>
      <c r="J164" s="211">
        <f>ROUND(I164*H164,2)</f>
        <v>0</v>
      </c>
      <c r="K164" s="207" t="s">
        <v>125</v>
      </c>
      <c r="L164" s="45"/>
      <c r="M164" s="212" t="s">
        <v>19</v>
      </c>
      <c r="N164" s="213" t="s">
        <v>47</v>
      </c>
      <c r="O164" s="85"/>
      <c r="P164" s="214">
        <f>O164*H164</f>
        <v>0</v>
      </c>
      <c r="Q164" s="214">
        <v>2.3010199999999998</v>
      </c>
      <c r="R164" s="214">
        <f>Q164*H164</f>
        <v>0.69030599999999998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126</v>
      </c>
      <c r="AT164" s="216" t="s">
        <v>121</v>
      </c>
      <c r="AU164" s="216" t="s">
        <v>85</v>
      </c>
      <c r="AY164" s="18" t="s">
        <v>119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83</v>
      </c>
      <c r="BK164" s="217">
        <f>ROUND(I164*H164,2)</f>
        <v>0</v>
      </c>
      <c r="BL164" s="18" t="s">
        <v>126</v>
      </c>
      <c r="BM164" s="216" t="s">
        <v>247</v>
      </c>
    </row>
    <row r="165" s="2" customFormat="1">
      <c r="A165" s="39"/>
      <c r="B165" s="40"/>
      <c r="C165" s="41"/>
      <c r="D165" s="218" t="s">
        <v>128</v>
      </c>
      <c r="E165" s="41"/>
      <c r="F165" s="219" t="s">
        <v>248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128</v>
      </c>
      <c r="AU165" s="18" t="s">
        <v>85</v>
      </c>
    </row>
    <row r="166" s="13" customFormat="1">
      <c r="A166" s="13"/>
      <c r="B166" s="223"/>
      <c r="C166" s="224"/>
      <c r="D166" s="225" t="s">
        <v>130</v>
      </c>
      <c r="E166" s="226" t="s">
        <v>19</v>
      </c>
      <c r="F166" s="227" t="s">
        <v>249</v>
      </c>
      <c r="G166" s="224"/>
      <c r="H166" s="228">
        <v>0.29999999999999999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130</v>
      </c>
      <c r="AU166" s="234" t="s">
        <v>85</v>
      </c>
      <c r="AV166" s="13" t="s">
        <v>85</v>
      </c>
      <c r="AW166" s="13" t="s">
        <v>35</v>
      </c>
      <c r="AX166" s="13" t="s">
        <v>76</v>
      </c>
      <c r="AY166" s="234" t="s">
        <v>119</v>
      </c>
    </row>
    <row r="167" s="14" customFormat="1">
      <c r="A167" s="14"/>
      <c r="B167" s="235"/>
      <c r="C167" s="236"/>
      <c r="D167" s="225" t="s">
        <v>130</v>
      </c>
      <c r="E167" s="237" t="s">
        <v>19</v>
      </c>
      <c r="F167" s="238" t="s">
        <v>132</v>
      </c>
      <c r="G167" s="236"/>
      <c r="H167" s="239">
        <v>0.29999999999999999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130</v>
      </c>
      <c r="AU167" s="245" t="s">
        <v>85</v>
      </c>
      <c r="AV167" s="14" t="s">
        <v>126</v>
      </c>
      <c r="AW167" s="14" t="s">
        <v>35</v>
      </c>
      <c r="AX167" s="14" t="s">
        <v>83</v>
      </c>
      <c r="AY167" s="245" t="s">
        <v>119</v>
      </c>
    </row>
    <row r="168" s="12" customFormat="1" ht="22.8" customHeight="1">
      <c r="A168" s="12"/>
      <c r="B168" s="189"/>
      <c r="C168" s="190"/>
      <c r="D168" s="191" t="s">
        <v>75</v>
      </c>
      <c r="E168" s="203" t="s">
        <v>126</v>
      </c>
      <c r="F168" s="203" t="s">
        <v>250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SUM(P169:P178)</f>
        <v>0</v>
      </c>
      <c r="Q168" s="197"/>
      <c r="R168" s="198">
        <f>SUM(R169:R178)</f>
        <v>0</v>
      </c>
      <c r="S168" s="197"/>
      <c r="T168" s="199">
        <f>SUM(T169:T178)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83</v>
      </c>
      <c r="AT168" s="201" t="s">
        <v>75</v>
      </c>
      <c r="AU168" s="201" t="s">
        <v>83</v>
      </c>
      <c r="AY168" s="200" t="s">
        <v>119</v>
      </c>
      <c r="BK168" s="202">
        <f>SUM(BK169:BK178)</f>
        <v>0</v>
      </c>
    </row>
    <row r="169" s="2" customFormat="1" ht="24.15" customHeight="1">
      <c r="A169" s="39"/>
      <c r="B169" s="40"/>
      <c r="C169" s="205" t="s">
        <v>7</v>
      </c>
      <c r="D169" s="205" t="s">
        <v>121</v>
      </c>
      <c r="E169" s="206" t="s">
        <v>251</v>
      </c>
      <c r="F169" s="207" t="s">
        <v>252</v>
      </c>
      <c r="G169" s="208" t="s">
        <v>124</v>
      </c>
      <c r="H169" s="209">
        <v>16.5</v>
      </c>
      <c r="I169" s="210"/>
      <c r="J169" s="211">
        <f>ROUND(I169*H169,2)</f>
        <v>0</v>
      </c>
      <c r="K169" s="207" t="s">
        <v>125</v>
      </c>
      <c r="L169" s="45"/>
      <c r="M169" s="212" t="s">
        <v>19</v>
      </c>
      <c r="N169" s="213" t="s">
        <v>47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126</v>
      </c>
      <c r="AT169" s="216" t="s">
        <v>121</v>
      </c>
      <c r="AU169" s="216" t="s">
        <v>85</v>
      </c>
      <c r="AY169" s="18" t="s">
        <v>119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126</v>
      </c>
      <c r="BM169" s="216" t="s">
        <v>253</v>
      </c>
    </row>
    <row r="170" s="2" customFormat="1">
      <c r="A170" s="39"/>
      <c r="B170" s="40"/>
      <c r="C170" s="41"/>
      <c r="D170" s="218" t="s">
        <v>128</v>
      </c>
      <c r="E170" s="41"/>
      <c r="F170" s="219" t="s">
        <v>254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128</v>
      </c>
      <c r="AU170" s="18" t="s">
        <v>85</v>
      </c>
    </row>
    <row r="171" s="13" customFormat="1">
      <c r="A171" s="13"/>
      <c r="B171" s="223"/>
      <c r="C171" s="224"/>
      <c r="D171" s="225" t="s">
        <v>130</v>
      </c>
      <c r="E171" s="226" t="s">
        <v>19</v>
      </c>
      <c r="F171" s="227" t="s">
        <v>255</v>
      </c>
      <c r="G171" s="224"/>
      <c r="H171" s="228">
        <v>16.5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130</v>
      </c>
      <c r="AU171" s="234" t="s">
        <v>85</v>
      </c>
      <c r="AV171" s="13" t="s">
        <v>85</v>
      </c>
      <c r="AW171" s="13" t="s">
        <v>35</v>
      </c>
      <c r="AX171" s="13" t="s">
        <v>76</v>
      </c>
      <c r="AY171" s="234" t="s">
        <v>119</v>
      </c>
    </row>
    <row r="172" s="14" customFormat="1">
      <c r="A172" s="14"/>
      <c r="B172" s="235"/>
      <c r="C172" s="236"/>
      <c r="D172" s="225" t="s">
        <v>130</v>
      </c>
      <c r="E172" s="237" t="s">
        <v>19</v>
      </c>
      <c r="F172" s="238" t="s">
        <v>132</v>
      </c>
      <c r="G172" s="236"/>
      <c r="H172" s="239">
        <v>16.5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130</v>
      </c>
      <c r="AU172" s="245" t="s">
        <v>85</v>
      </c>
      <c r="AV172" s="14" t="s">
        <v>126</v>
      </c>
      <c r="AW172" s="14" t="s">
        <v>35</v>
      </c>
      <c r="AX172" s="14" t="s">
        <v>83</v>
      </c>
      <c r="AY172" s="245" t="s">
        <v>119</v>
      </c>
    </row>
    <row r="173" s="2" customFormat="1" ht="16.5" customHeight="1">
      <c r="A173" s="39"/>
      <c r="B173" s="40"/>
      <c r="C173" s="205" t="s">
        <v>256</v>
      </c>
      <c r="D173" s="205" t="s">
        <v>121</v>
      </c>
      <c r="E173" s="206" t="s">
        <v>257</v>
      </c>
      <c r="F173" s="207" t="s">
        <v>258</v>
      </c>
      <c r="G173" s="208" t="s">
        <v>147</v>
      </c>
      <c r="H173" s="209">
        <v>1.3300000000000001</v>
      </c>
      <c r="I173" s="210"/>
      <c r="J173" s="211">
        <f>ROUND(I173*H173,2)</f>
        <v>0</v>
      </c>
      <c r="K173" s="207" t="s">
        <v>125</v>
      </c>
      <c r="L173" s="45"/>
      <c r="M173" s="212" t="s">
        <v>19</v>
      </c>
      <c r="N173" s="213" t="s">
        <v>47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126</v>
      </c>
      <c r="AT173" s="216" t="s">
        <v>121</v>
      </c>
      <c r="AU173" s="216" t="s">
        <v>85</v>
      </c>
      <c r="AY173" s="18" t="s">
        <v>119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83</v>
      </c>
      <c r="BK173" s="217">
        <f>ROUND(I173*H173,2)</f>
        <v>0</v>
      </c>
      <c r="BL173" s="18" t="s">
        <v>126</v>
      </c>
      <c r="BM173" s="216" t="s">
        <v>259</v>
      </c>
    </row>
    <row r="174" s="2" customFormat="1">
      <c r="A174" s="39"/>
      <c r="B174" s="40"/>
      <c r="C174" s="41"/>
      <c r="D174" s="218" t="s">
        <v>128</v>
      </c>
      <c r="E174" s="41"/>
      <c r="F174" s="219" t="s">
        <v>260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128</v>
      </c>
      <c r="AU174" s="18" t="s">
        <v>85</v>
      </c>
    </row>
    <row r="175" s="13" customFormat="1">
      <c r="A175" s="13"/>
      <c r="B175" s="223"/>
      <c r="C175" s="224"/>
      <c r="D175" s="225" t="s">
        <v>130</v>
      </c>
      <c r="E175" s="226" t="s">
        <v>19</v>
      </c>
      <c r="F175" s="227" t="s">
        <v>261</v>
      </c>
      <c r="G175" s="224"/>
      <c r="H175" s="228">
        <v>0.35999999999999999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130</v>
      </c>
      <c r="AU175" s="234" t="s">
        <v>85</v>
      </c>
      <c r="AV175" s="13" t="s">
        <v>85</v>
      </c>
      <c r="AW175" s="13" t="s">
        <v>35</v>
      </c>
      <c r="AX175" s="13" t="s">
        <v>76</v>
      </c>
      <c r="AY175" s="234" t="s">
        <v>119</v>
      </c>
    </row>
    <row r="176" s="13" customFormat="1">
      <c r="A176" s="13"/>
      <c r="B176" s="223"/>
      <c r="C176" s="224"/>
      <c r="D176" s="225" t="s">
        <v>130</v>
      </c>
      <c r="E176" s="226" t="s">
        <v>19</v>
      </c>
      <c r="F176" s="227" t="s">
        <v>262</v>
      </c>
      <c r="G176" s="224"/>
      <c r="H176" s="228">
        <v>0.059999999999999998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130</v>
      </c>
      <c r="AU176" s="234" t="s">
        <v>85</v>
      </c>
      <c r="AV176" s="13" t="s">
        <v>85</v>
      </c>
      <c r="AW176" s="13" t="s">
        <v>35</v>
      </c>
      <c r="AX176" s="13" t="s">
        <v>76</v>
      </c>
      <c r="AY176" s="234" t="s">
        <v>119</v>
      </c>
    </row>
    <row r="177" s="13" customFormat="1">
      <c r="A177" s="13"/>
      <c r="B177" s="223"/>
      <c r="C177" s="224"/>
      <c r="D177" s="225" t="s">
        <v>130</v>
      </c>
      <c r="E177" s="226" t="s">
        <v>19</v>
      </c>
      <c r="F177" s="227" t="s">
        <v>263</v>
      </c>
      <c r="G177" s="224"/>
      <c r="H177" s="228">
        <v>0.91000000000000003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130</v>
      </c>
      <c r="AU177" s="234" t="s">
        <v>85</v>
      </c>
      <c r="AV177" s="13" t="s">
        <v>85</v>
      </c>
      <c r="AW177" s="13" t="s">
        <v>35</v>
      </c>
      <c r="AX177" s="13" t="s">
        <v>76</v>
      </c>
      <c r="AY177" s="234" t="s">
        <v>119</v>
      </c>
    </row>
    <row r="178" s="14" customFormat="1">
      <c r="A178" s="14"/>
      <c r="B178" s="235"/>
      <c r="C178" s="236"/>
      <c r="D178" s="225" t="s">
        <v>130</v>
      </c>
      <c r="E178" s="237" t="s">
        <v>19</v>
      </c>
      <c r="F178" s="238" t="s">
        <v>132</v>
      </c>
      <c r="G178" s="236"/>
      <c r="H178" s="239">
        <v>1.3300000000000001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130</v>
      </c>
      <c r="AU178" s="245" t="s">
        <v>85</v>
      </c>
      <c r="AV178" s="14" t="s">
        <v>126</v>
      </c>
      <c r="AW178" s="14" t="s">
        <v>35</v>
      </c>
      <c r="AX178" s="14" t="s">
        <v>83</v>
      </c>
      <c r="AY178" s="245" t="s">
        <v>119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152</v>
      </c>
      <c r="F179" s="203" t="s">
        <v>264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SUM(P180:P232)</f>
        <v>0</v>
      </c>
      <c r="Q179" s="197"/>
      <c r="R179" s="198">
        <f>SUM(R180:R232)</f>
        <v>10.24155</v>
      </c>
      <c r="S179" s="197"/>
      <c r="T179" s="199">
        <f>SUM(T180:T232)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83</v>
      </c>
      <c r="AT179" s="201" t="s">
        <v>75</v>
      </c>
      <c r="AU179" s="201" t="s">
        <v>83</v>
      </c>
      <c r="AY179" s="200" t="s">
        <v>119</v>
      </c>
      <c r="BK179" s="202">
        <f>SUM(BK180:BK232)</f>
        <v>0</v>
      </c>
    </row>
    <row r="180" s="2" customFormat="1" ht="21.75" customHeight="1">
      <c r="A180" s="39"/>
      <c r="B180" s="40"/>
      <c r="C180" s="205" t="s">
        <v>265</v>
      </c>
      <c r="D180" s="205" t="s">
        <v>121</v>
      </c>
      <c r="E180" s="206" t="s">
        <v>266</v>
      </c>
      <c r="F180" s="207" t="s">
        <v>267</v>
      </c>
      <c r="G180" s="208" t="s">
        <v>124</v>
      </c>
      <c r="H180" s="209">
        <v>6.5</v>
      </c>
      <c r="I180" s="210"/>
      <c r="J180" s="211">
        <f>ROUND(I180*H180,2)</f>
        <v>0</v>
      </c>
      <c r="K180" s="207" t="s">
        <v>125</v>
      </c>
      <c r="L180" s="45"/>
      <c r="M180" s="212" t="s">
        <v>19</v>
      </c>
      <c r="N180" s="213" t="s">
        <v>47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126</v>
      </c>
      <c r="AT180" s="216" t="s">
        <v>121</v>
      </c>
      <c r="AU180" s="216" t="s">
        <v>85</v>
      </c>
      <c r="AY180" s="18" t="s">
        <v>119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83</v>
      </c>
      <c r="BK180" s="217">
        <f>ROUND(I180*H180,2)</f>
        <v>0</v>
      </c>
      <c r="BL180" s="18" t="s">
        <v>126</v>
      </c>
      <c r="BM180" s="216" t="s">
        <v>268</v>
      </c>
    </row>
    <row r="181" s="2" customFormat="1">
      <c r="A181" s="39"/>
      <c r="B181" s="40"/>
      <c r="C181" s="41"/>
      <c r="D181" s="218" t="s">
        <v>128</v>
      </c>
      <c r="E181" s="41"/>
      <c r="F181" s="219" t="s">
        <v>269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128</v>
      </c>
      <c r="AU181" s="18" t="s">
        <v>85</v>
      </c>
    </row>
    <row r="182" s="13" customFormat="1">
      <c r="A182" s="13"/>
      <c r="B182" s="223"/>
      <c r="C182" s="224"/>
      <c r="D182" s="225" t="s">
        <v>130</v>
      </c>
      <c r="E182" s="226" t="s">
        <v>19</v>
      </c>
      <c r="F182" s="227" t="s">
        <v>270</v>
      </c>
      <c r="G182" s="224"/>
      <c r="H182" s="228">
        <v>6.5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130</v>
      </c>
      <c r="AU182" s="234" t="s">
        <v>85</v>
      </c>
      <c r="AV182" s="13" t="s">
        <v>85</v>
      </c>
      <c r="AW182" s="13" t="s">
        <v>35</v>
      </c>
      <c r="AX182" s="13" t="s">
        <v>76</v>
      </c>
      <c r="AY182" s="234" t="s">
        <v>119</v>
      </c>
    </row>
    <row r="183" s="14" customFormat="1">
      <c r="A183" s="14"/>
      <c r="B183" s="235"/>
      <c r="C183" s="236"/>
      <c r="D183" s="225" t="s">
        <v>130</v>
      </c>
      <c r="E183" s="237" t="s">
        <v>19</v>
      </c>
      <c r="F183" s="238" t="s">
        <v>132</v>
      </c>
      <c r="G183" s="236"/>
      <c r="H183" s="239">
        <v>6.5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130</v>
      </c>
      <c r="AU183" s="245" t="s">
        <v>85</v>
      </c>
      <c r="AV183" s="14" t="s">
        <v>126</v>
      </c>
      <c r="AW183" s="14" t="s">
        <v>35</v>
      </c>
      <c r="AX183" s="14" t="s">
        <v>83</v>
      </c>
      <c r="AY183" s="245" t="s">
        <v>119</v>
      </c>
    </row>
    <row r="184" s="2" customFormat="1" ht="24.15" customHeight="1">
      <c r="A184" s="39"/>
      <c r="B184" s="40"/>
      <c r="C184" s="205" t="s">
        <v>271</v>
      </c>
      <c r="D184" s="205" t="s">
        <v>121</v>
      </c>
      <c r="E184" s="206" t="s">
        <v>272</v>
      </c>
      <c r="F184" s="207" t="s">
        <v>273</v>
      </c>
      <c r="G184" s="208" t="s">
        <v>124</v>
      </c>
      <c r="H184" s="209">
        <v>284</v>
      </c>
      <c r="I184" s="210"/>
      <c r="J184" s="211">
        <f>ROUND(I184*H184,2)</f>
        <v>0</v>
      </c>
      <c r="K184" s="207" t="s">
        <v>125</v>
      </c>
      <c r="L184" s="45"/>
      <c r="M184" s="212" t="s">
        <v>19</v>
      </c>
      <c r="N184" s="213" t="s">
        <v>47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126</v>
      </c>
      <c r="AT184" s="216" t="s">
        <v>121</v>
      </c>
      <c r="AU184" s="216" t="s">
        <v>85</v>
      </c>
      <c r="AY184" s="18" t="s">
        <v>119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83</v>
      </c>
      <c r="BK184" s="217">
        <f>ROUND(I184*H184,2)</f>
        <v>0</v>
      </c>
      <c r="BL184" s="18" t="s">
        <v>126</v>
      </c>
      <c r="BM184" s="216" t="s">
        <v>274</v>
      </c>
    </row>
    <row r="185" s="2" customFormat="1">
      <c r="A185" s="39"/>
      <c r="B185" s="40"/>
      <c r="C185" s="41"/>
      <c r="D185" s="218" t="s">
        <v>128</v>
      </c>
      <c r="E185" s="41"/>
      <c r="F185" s="219" t="s">
        <v>275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128</v>
      </c>
      <c r="AU185" s="18" t="s">
        <v>85</v>
      </c>
    </row>
    <row r="186" s="2" customFormat="1">
      <c r="A186" s="39"/>
      <c r="B186" s="40"/>
      <c r="C186" s="41"/>
      <c r="D186" s="225" t="s">
        <v>137</v>
      </c>
      <c r="E186" s="41"/>
      <c r="F186" s="246" t="s">
        <v>276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137</v>
      </c>
      <c r="AU186" s="18" t="s">
        <v>85</v>
      </c>
    </row>
    <row r="187" s="13" customFormat="1">
      <c r="A187" s="13"/>
      <c r="B187" s="223"/>
      <c r="C187" s="224"/>
      <c r="D187" s="225" t="s">
        <v>130</v>
      </c>
      <c r="E187" s="226" t="s">
        <v>19</v>
      </c>
      <c r="F187" s="227" t="s">
        <v>277</v>
      </c>
      <c r="G187" s="224"/>
      <c r="H187" s="228">
        <v>284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130</v>
      </c>
      <c r="AU187" s="234" t="s">
        <v>85</v>
      </c>
      <c r="AV187" s="13" t="s">
        <v>85</v>
      </c>
      <c r="AW187" s="13" t="s">
        <v>35</v>
      </c>
      <c r="AX187" s="13" t="s">
        <v>76</v>
      </c>
      <c r="AY187" s="234" t="s">
        <v>119</v>
      </c>
    </row>
    <row r="188" s="14" customFormat="1">
      <c r="A188" s="14"/>
      <c r="B188" s="235"/>
      <c r="C188" s="236"/>
      <c r="D188" s="225" t="s">
        <v>130</v>
      </c>
      <c r="E188" s="237" t="s">
        <v>19</v>
      </c>
      <c r="F188" s="238" t="s">
        <v>132</v>
      </c>
      <c r="G188" s="236"/>
      <c r="H188" s="239">
        <v>284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130</v>
      </c>
      <c r="AU188" s="245" t="s">
        <v>85</v>
      </c>
      <c r="AV188" s="14" t="s">
        <v>126</v>
      </c>
      <c r="AW188" s="14" t="s">
        <v>35</v>
      </c>
      <c r="AX188" s="14" t="s">
        <v>83</v>
      </c>
      <c r="AY188" s="245" t="s">
        <v>119</v>
      </c>
    </row>
    <row r="189" s="2" customFormat="1" ht="21.75" customHeight="1">
      <c r="A189" s="39"/>
      <c r="B189" s="40"/>
      <c r="C189" s="205" t="s">
        <v>278</v>
      </c>
      <c r="D189" s="205" t="s">
        <v>121</v>
      </c>
      <c r="E189" s="206" t="s">
        <v>279</v>
      </c>
      <c r="F189" s="207" t="s">
        <v>280</v>
      </c>
      <c r="G189" s="208" t="s">
        <v>124</v>
      </c>
      <c r="H189" s="209">
        <v>7</v>
      </c>
      <c r="I189" s="210"/>
      <c r="J189" s="211">
        <f>ROUND(I189*H189,2)</f>
        <v>0</v>
      </c>
      <c r="K189" s="207" t="s">
        <v>125</v>
      </c>
      <c r="L189" s="45"/>
      <c r="M189" s="212" t="s">
        <v>19</v>
      </c>
      <c r="N189" s="213" t="s">
        <v>47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126</v>
      </c>
      <c r="AT189" s="216" t="s">
        <v>121</v>
      </c>
      <c r="AU189" s="216" t="s">
        <v>85</v>
      </c>
      <c r="AY189" s="18" t="s">
        <v>119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83</v>
      </c>
      <c r="BK189" s="217">
        <f>ROUND(I189*H189,2)</f>
        <v>0</v>
      </c>
      <c r="BL189" s="18" t="s">
        <v>126</v>
      </c>
      <c r="BM189" s="216" t="s">
        <v>281</v>
      </c>
    </row>
    <row r="190" s="2" customFormat="1">
      <c r="A190" s="39"/>
      <c r="B190" s="40"/>
      <c r="C190" s="41"/>
      <c r="D190" s="218" t="s">
        <v>128</v>
      </c>
      <c r="E190" s="41"/>
      <c r="F190" s="219" t="s">
        <v>282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128</v>
      </c>
      <c r="AU190" s="18" t="s">
        <v>85</v>
      </c>
    </row>
    <row r="191" s="2" customFormat="1">
      <c r="A191" s="39"/>
      <c r="B191" s="40"/>
      <c r="C191" s="41"/>
      <c r="D191" s="225" t="s">
        <v>137</v>
      </c>
      <c r="E191" s="41"/>
      <c r="F191" s="246" t="s">
        <v>283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137</v>
      </c>
      <c r="AU191" s="18" t="s">
        <v>85</v>
      </c>
    </row>
    <row r="192" s="13" customFormat="1">
      <c r="A192" s="13"/>
      <c r="B192" s="223"/>
      <c r="C192" s="224"/>
      <c r="D192" s="225" t="s">
        <v>130</v>
      </c>
      <c r="E192" s="226" t="s">
        <v>19</v>
      </c>
      <c r="F192" s="227" t="s">
        <v>284</v>
      </c>
      <c r="G192" s="224"/>
      <c r="H192" s="228">
        <v>7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130</v>
      </c>
      <c r="AU192" s="234" t="s">
        <v>85</v>
      </c>
      <c r="AV192" s="13" t="s">
        <v>85</v>
      </c>
      <c r="AW192" s="13" t="s">
        <v>35</v>
      </c>
      <c r="AX192" s="13" t="s">
        <v>76</v>
      </c>
      <c r="AY192" s="234" t="s">
        <v>119</v>
      </c>
    </row>
    <row r="193" s="14" customFormat="1">
      <c r="A193" s="14"/>
      <c r="B193" s="235"/>
      <c r="C193" s="236"/>
      <c r="D193" s="225" t="s">
        <v>130</v>
      </c>
      <c r="E193" s="237" t="s">
        <v>19</v>
      </c>
      <c r="F193" s="238" t="s">
        <v>132</v>
      </c>
      <c r="G193" s="236"/>
      <c r="H193" s="239">
        <v>7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130</v>
      </c>
      <c r="AU193" s="245" t="s">
        <v>85</v>
      </c>
      <c r="AV193" s="14" t="s">
        <v>126</v>
      </c>
      <c r="AW193" s="14" t="s">
        <v>35</v>
      </c>
      <c r="AX193" s="14" t="s">
        <v>83</v>
      </c>
      <c r="AY193" s="245" t="s">
        <v>119</v>
      </c>
    </row>
    <row r="194" s="2" customFormat="1" ht="21.75" customHeight="1">
      <c r="A194" s="39"/>
      <c r="B194" s="40"/>
      <c r="C194" s="205" t="s">
        <v>285</v>
      </c>
      <c r="D194" s="205" t="s">
        <v>121</v>
      </c>
      <c r="E194" s="206" t="s">
        <v>286</v>
      </c>
      <c r="F194" s="207" t="s">
        <v>287</v>
      </c>
      <c r="G194" s="208" t="s">
        <v>124</v>
      </c>
      <c r="H194" s="209">
        <v>7.2000000000000002</v>
      </c>
      <c r="I194" s="210"/>
      <c r="J194" s="211">
        <f>ROUND(I194*H194,2)</f>
        <v>0</v>
      </c>
      <c r="K194" s="207" t="s">
        <v>125</v>
      </c>
      <c r="L194" s="45"/>
      <c r="M194" s="212" t="s">
        <v>19</v>
      </c>
      <c r="N194" s="213" t="s">
        <v>47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126</v>
      </c>
      <c r="AT194" s="216" t="s">
        <v>121</v>
      </c>
      <c r="AU194" s="216" t="s">
        <v>85</v>
      </c>
      <c r="AY194" s="18" t="s">
        <v>119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83</v>
      </c>
      <c r="BK194" s="217">
        <f>ROUND(I194*H194,2)</f>
        <v>0</v>
      </c>
      <c r="BL194" s="18" t="s">
        <v>126</v>
      </c>
      <c r="BM194" s="216" t="s">
        <v>288</v>
      </c>
    </row>
    <row r="195" s="2" customFormat="1">
      <c r="A195" s="39"/>
      <c r="B195" s="40"/>
      <c r="C195" s="41"/>
      <c r="D195" s="218" t="s">
        <v>128</v>
      </c>
      <c r="E195" s="41"/>
      <c r="F195" s="219" t="s">
        <v>289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128</v>
      </c>
      <c r="AU195" s="18" t="s">
        <v>85</v>
      </c>
    </row>
    <row r="196" s="13" customFormat="1">
      <c r="A196" s="13"/>
      <c r="B196" s="223"/>
      <c r="C196" s="224"/>
      <c r="D196" s="225" t="s">
        <v>130</v>
      </c>
      <c r="E196" s="226" t="s">
        <v>19</v>
      </c>
      <c r="F196" s="227" t="s">
        <v>290</v>
      </c>
      <c r="G196" s="224"/>
      <c r="H196" s="228">
        <v>7.2000000000000002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130</v>
      </c>
      <c r="AU196" s="234" t="s">
        <v>85</v>
      </c>
      <c r="AV196" s="13" t="s">
        <v>85</v>
      </c>
      <c r="AW196" s="13" t="s">
        <v>35</v>
      </c>
      <c r="AX196" s="13" t="s">
        <v>76</v>
      </c>
      <c r="AY196" s="234" t="s">
        <v>119</v>
      </c>
    </row>
    <row r="197" s="14" customFormat="1">
      <c r="A197" s="14"/>
      <c r="B197" s="235"/>
      <c r="C197" s="236"/>
      <c r="D197" s="225" t="s">
        <v>130</v>
      </c>
      <c r="E197" s="237" t="s">
        <v>19</v>
      </c>
      <c r="F197" s="238" t="s">
        <v>132</v>
      </c>
      <c r="G197" s="236"/>
      <c r="H197" s="239">
        <v>7.2000000000000002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130</v>
      </c>
      <c r="AU197" s="245" t="s">
        <v>85</v>
      </c>
      <c r="AV197" s="14" t="s">
        <v>126</v>
      </c>
      <c r="AW197" s="14" t="s">
        <v>35</v>
      </c>
      <c r="AX197" s="14" t="s">
        <v>83</v>
      </c>
      <c r="AY197" s="245" t="s">
        <v>119</v>
      </c>
    </row>
    <row r="198" s="2" customFormat="1" ht="21.75" customHeight="1">
      <c r="A198" s="39"/>
      <c r="B198" s="40"/>
      <c r="C198" s="205" t="s">
        <v>291</v>
      </c>
      <c r="D198" s="205" t="s">
        <v>121</v>
      </c>
      <c r="E198" s="206" t="s">
        <v>292</v>
      </c>
      <c r="F198" s="207" t="s">
        <v>293</v>
      </c>
      <c r="G198" s="208" t="s">
        <v>124</v>
      </c>
      <c r="H198" s="209">
        <v>15</v>
      </c>
      <c r="I198" s="210"/>
      <c r="J198" s="211">
        <f>ROUND(I198*H198,2)</f>
        <v>0</v>
      </c>
      <c r="K198" s="207" t="s">
        <v>125</v>
      </c>
      <c r="L198" s="45"/>
      <c r="M198" s="212" t="s">
        <v>19</v>
      </c>
      <c r="N198" s="213" t="s">
        <v>47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126</v>
      </c>
      <c r="AT198" s="216" t="s">
        <v>121</v>
      </c>
      <c r="AU198" s="216" t="s">
        <v>85</v>
      </c>
      <c r="AY198" s="18" t="s">
        <v>119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83</v>
      </c>
      <c r="BK198" s="217">
        <f>ROUND(I198*H198,2)</f>
        <v>0</v>
      </c>
      <c r="BL198" s="18" t="s">
        <v>126</v>
      </c>
      <c r="BM198" s="216" t="s">
        <v>294</v>
      </c>
    </row>
    <row r="199" s="2" customFormat="1">
      <c r="A199" s="39"/>
      <c r="B199" s="40"/>
      <c r="C199" s="41"/>
      <c r="D199" s="218" t="s">
        <v>128</v>
      </c>
      <c r="E199" s="41"/>
      <c r="F199" s="219" t="s">
        <v>295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128</v>
      </c>
      <c r="AU199" s="18" t="s">
        <v>85</v>
      </c>
    </row>
    <row r="200" s="2" customFormat="1">
      <c r="A200" s="39"/>
      <c r="B200" s="40"/>
      <c r="C200" s="41"/>
      <c r="D200" s="225" t="s">
        <v>137</v>
      </c>
      <c r="E200" s="41"/>
      <c r="F200" s="246" t="s">
        <v>296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137</v>
      </c>
      <c r="AU200" s="18" t="s">
        <v>85</v>
      </c>
    </row>
    <row r="201" s="13" customFormat="1">
      <c r="A201" s="13"/>
      <c r="B201" s="223"/>
      <c r="C201" s="224"/>
      <c r="D201" s="225" t="s">
        <v>130</v>
      </c>
      <c r="E201" s="226" t="s">
        <v>19</v>
      </c>
      <c r="F201" s="227" t="s">
        <v>297</v>
      </c>
      <c r="G201" s="224"/>
      <c r="H201" s="228">
        <v>15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130</v>
      </c>
      <c r="AU201" s="234" t="s">
        <v>85</v>
      </c>
      <c r="AV201" s="13" t="s">
        <v>85</v>
      </c>
      <c r="AW201" s="13" t="s">
        <v>35</v>
      </c>
      <c r="AX201" s="13" t="s">
        <v>83</v>
      </c>
      <c r="AY201" s="234" t="s">
        <v>119</v>
      </c>
    </row>
    <row r="202" s="2" customFormat="1" ht="24.15" customHeight="1">
      <c r="A202" s="39"/>
      <c r="B202" s="40"/>
      <c r="C202" s="205" t="s">
        <v>298</v>
      </c>
      <c r="D202" s="205" t="s">
        <v>121</v>
      </c>
      <c r="E202" s="206" t="s">
        <v>299</v>
      </c>
      <c r="F202" s="207" t="s">
        <v>300</v>
      </c>
      <c r="G202" s="208" t="s">
        <v>124</v>
      </c>
      <c r="H202" s="209">
        <v>298.19999999999999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47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126</v>
      </c>
      <c r="AT202" s="216" t="s">
        <v>121</v>
      </c>
      <c r="AU202" s="216" t="s">
        <v>85</v>
      </c>
      <c r="AY202" s="18" t="s">
        <v>119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126</v>
      </c>
      <c r="BM202" s="216" t="s">
        <v>301</v>
      </c>
    </row>
    <row r="203" s="2" customFormat="1">
      <c r="A203" s="39"/>
      <c r="B203" s="40"/>
      <c r="C203" s="41"/>
      <c r="D203" s="225" t="s">
        <v>137</v>
      </c>
      <c r="E203" s="41"/>
      <c r="F203" s="246" t="s">
        <v>302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137</v>
      </c>
      <c r="AU203" s="18" t="s">
        <v>85</v>
      </c>
    </row>
    <row r="204" s="13" customFormat="1">
      <c r="A204" s="13"/>
      <c r="B204" s="223"/>
      <c r="C204" s="224"/>
      <c r="D204" s="225" t="s">
        <v>130</v>
      </c>
      <c r="E204" s="226" t="s">
        <v>19</v>
      </c>
      <c r="F204" s="227" t="s">
        <v>224</v>
      </c>
      <c r="G204" s="224"/>
      <c r="H204" s="228">
        <v>298.19999999999999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130</v>
      </c>
      <c r="AU204" s="234" t="s">
        <v>85</v>
      </c>
      <c r="AV204" s="13" t="s">
        <v>85</v>
      </c>
      <c r="AW204" s="13" t="s">
        <v>35</v>
      </c>
      <c r="AX204" s="13" t="s">
        <v>76</v>
      </c>
      <c r="AY204" s="234" t="s">
        <v>119</v>
      </c>
    </row>
    <row r="205" s="14" customFormat="1">
      <c r="A205" s="14"/>
      <c r="B205" s="235"/>
      <c r="C205" s="236"/>
      <c r="D205" s="225" t="s">
        <v>130</v>
      </c>
      <c r="E205" s="237" t="s">
        <v>19</v>
      </c>
      <c r="F205" s="238" t="s">
        <v>132</v>
      </c>
      <c r="G205" s="236"/>
      <c r="H205" s="239">
        <v>298.19999999999999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130</v>
      </c>
      <c r="AU205" s="245" t="s">
        <v>85</v>
      </c>
      <c r="AV205" s="14" t="s">
        <v>126</v>
      </c>
      <c r="AW205" s="14" t="s">
        <v>35</v>
      </c>
      <c r="AX205" s="14" t="s">
        <v>83</v>
      </c>
      <c r="AY205" s="245" t="s">
        <v>119</v>
      </c>
    </row>
    <row r="206" s="2" customFormat="1" ht="24.15" customHeight="1">
      <c r="A206" s="39"/>
      <c r="B206" s="40"/>
      <c r="C206" s="205" t="s">
        <v>303</v>
      </c>
      <c r="D206" s="205" t="s">
        <v>121</v>
      </c>
      <c r="E206" s="206" t="s">
        <v>304</v>
      </c>
      <c r="F206" s="207" t="s">
        <v>305</v>
      </c>
      <c r="G206" s="208" t="s">
        <v>124</v>
      </c>
      <c r="H206" s="209">
        <v>500</v>
      </c>
      <c r="I206" s="210"/>
      <c r="J206" s="211">
        <f>ROUND(I206*H206,2)</f>
        <v>0</v>
      </c>
      <c r="K206" s="207" t="s">
        <v>125</v>
      </c>
      <c r="L206" s="45"/>
      <c r="M206" s="212" t="s">
        <v>19</v>
      </c>
      <c r="N206" s="213" t="s">
        <v>47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126</v>
      </c>
      <c r="AT206" s="216" t="s">
        <v>121</v>
      </c>
      <c r="AU206" s="216" t="s">
        <v>85</v>
      </c>
      <c r="AY206" s="18" t="s">
        <v>119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83</v>
      </c>
      <c r="BK206" s="217">
        <f>ROUND(I206*H206,2)</f>
        <v>0</v>
      </c>
      <c r="BL206" s="18" t="s">
        <v>126</v>
      </c>
      <c r="BM206" s="216" t="s">
        <v>306</v>
      </c>
    </row>
    <row r="207" s="2" customFormat="1">
      <c r="A207" s="39"/>
      <c r="B207" s="40"/>
      <c r="C207" s="41"/>
      <c r="D207" s="218" t="s">
        <v>128</v>
      </c>
      <c r="E207" s="41"/>
      <c r="F207" s="219" t="s">
        <v>307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128</v>
      </c>
      <c r="AU207" s="18" t="s">
        <v>85</v>
      </c>
    </row>
    <row r="208" s="13" customFormat="1">
      <c r="A208" s="13"/>
      <c r="B208" s="223"/>
      <c r="C208" s="224"/>
      <c r="D208" s="225" t="s">
        <v>130</v>
      </c>
      <c r="E208" s="226" t="s">
        <v>19</v>
      </c>
      <c r="F208" s="227" t="s">
        <v>308</v>
      </c>
      <c r="G208" s="224"/>
      <c r="H208" s="228">
        <v>500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130</v>
      </c>
      <c r="AU208" s="234" t="s">
        <v>85</v>
      </c>
      <c r="AV208" s="13" t="s">
        <v>85</v>
      </c>
      <c r="AW208" s="13" t="s">
        <v>35</v>
      </c>
      <c r="AX208" s="13" t="s">
        <v>76</v>
      </c>
      <c r="AY208" s="234" t="s">
        <v>119</v>
      </c>
    </row>
    <row r="209" s="14" customFormat="1">
      <c r="A209" s="14"/>
      <c r="B209" s="235"/>
      <c r="C209" s="236"/>
      <c r="D209" s="225" t="s">
        <v>130</v>
      </c>
      <c r="E209" s="237" t="s">
        <v>19</v>
      </c>
      <c r="F209" s="238" t="s">
        <v>132</v>
      </c>
      <c r="G209" s="236"/>
      <c r="H209" s="239">
        <v>500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130</v>
      </c>
      <c r="AU209" s="245" t="s">
        <v>85</v>
      </c>
      <c r="AV209" s="14" t="s">
        <v>126</v>
      </c>
      <c r="AW209" s="14" t="s">
        <v>35</v>
      </c>
      <c r="AX209" s="14" t="s">
        <v>83</v>
      </c>
      <c r="AY209" s="245" t="s">
        <v>119</v>
      </c>
    </row>
    <row r="210" s="2" customFormat="1" ht="24.15" customHeight="1">
      <c r="A210" s="39"/>
      <c r="B210" s="40"/>
      <c r="C210" s="205" t="s">
        <v>309</v>
      </c>
      <c r="D210" s="205" t="s">
        <v>121</v>
      </c>
      <c r="E210" s="206" t="s">
        <v>310</v>
      </c>
      <c r="F210" s="207" t="s">
        <v>311</v>
      </c>
      <c r="G210" s="208" t="s">
        <v>124</v>
      </c>
      <c r="H210" s="209">
        <v>285</v>
      </c>
      <c r="I210" s="210"/>
      <c r="J210" s="211">
        <f>ROUND(I210*H210,2)</f>
        <v>0</v>
      </c>
      <c r="K210" s="207" t="s">
        <v>125</v>
      </c>
      <c r="L210" s="45"/>
      <c r="M210" s="212" t="s">
        <v>19</v>
      </c>
      <c r="N210" s="213" t="s">
        <v>47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126</v>
      </c>
      <c r="AT210" s="216" t="s">
        <v>121</v>
      </c>
      <c r="AU210" s="216" t="s">
        <v>85</v>
      </c>
      <c r="AY210" s="18" t="s">
        <v>119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83</v>
      </c>
      <c r="BK210" s="217">
        <f>ROUND(I210*H210,2)</f>
        <v>0</v>
      </c>
      <c r="BL210" s="18" t="s">
        <v>126</v>
      </c>
      <c r="BM210" s="216" t="s">
        <v>312</v>
      </c>
    </row>
    <row r="211" s="2" customFormat="1">
      <c r="A211" s="39"/>
      <c r="B211" s="40"/>
      <c r="C211" s="41"/>
      <c r="D211" s="218" t="s">
        <v>128</v>
      </c>
      <c r="E211" s="41"/>
      <c r="F211" s="219" t="s">
        <v>313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128</v>
      </c>
      <c r="AU211" s="18" t="s">
        <v>85</v>
      </c>
    </row>
    <row r="212" s="13" customFormat="1">
      <c r="A212" s="13"/>
      <c r="B212" s="223"/>
      <c r="C212" s="224"/>
      <c r="D212" s="225" t="s">
        <v>130</v>
      </c>
      <c r="E212" s="226" t="s">
        <v>19</v>
      </c>
      <c r="F212" s="227" t="s">
        <v>314</v>
      </c>
      <c r="G212" s="224"/>
      <c r="H212" s="228">
        <v>285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130</v>
      </c>
      <c r="AU212" s="234" t="s">
        <v>85</v>
      </c>
      <c r="AV212" s="13" t="s">
        <v>85</v>
      </c>
      <c r="AW212" s="13" t="s">
        <v>35</v>
      </c>
      <c r="AX212" s="13" t="s">
        <v>76</v>
      </c>
      <c r="AY212" s="234" t="s">
        <v>119</v>
      </c>
    </row>
    <row r="213" s="14" customFormat="1">
      <c r="A213" s="14"/>
      <c r="B213" s="235"/>
      <c r="C213" s="236"/>
      <c r="D213" s="225" t="s">
        <v>130</v>
      </c>
      <c r="E213" s="237" t="s">
        <v>19</v>
      </c>
      <c r="F213" s="238" t="s">
        <v>132</v>
      </c>
      <c r="G213" s="236"/>
      <c r="H213" s="239">
        <v>285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130</v>
      </c>
      <c r="AU213" s="245" t="s">
        <v>85</v>
      </c>
      <c r="AV213" s="14" t="s">
        <v>126</v>
      </c>
      <c r="AW213" s="14" t="s">
        <v>35</v>
      </c>
      <c r="AX213" s="14" t="s">
        <v>83</v>
      </c>
      <c r="AY213" s="245" t="s">
        <v>119</v>
      </c>
    </row>
    <row r="214" s="2" customFormat="1" ht="16.5" customHeight="1">
      <c r="A214" s="39"/>
      <c r="B214" s="40"/>
      <c r="C214" s="205" t="s">
        <v>315</v>
      </c>
      <c r="D214" s="205" t="s">
        <v>121</v>
      </c>
      <c r="E214" s="206" t="s">
        <v>316</v>
      </c>
      <c r="F214" s="207" t="s">
        <v>317</v>
      </c>
      <c r="G214" s="208" t="s">
        <v>124</v>
      </c>
      <c r="H214" s="209">
        <v>285</v>
      </c>
      <c r="I214" s="210"/>
      <c r="J214" s="211">
        <f>ROUND(I214*H214,2)</f>
        <v>0</v>
      </c>
      <c r="K214" s="207" t="s">
        <v>125</v>
      </c>
      <c r="L214" s="45"/>
      <c r="M214" s="212" t="s">
        <v>19</v>
      </c>
      <c r="N214" s="213" t="s">
        <v>47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126</v>
      </c>
      <c r="AT214" s="216" t="s">
        <v>121</v>
      </c>
      <c r="AU214" s="216" t="s">
        <v>85</v>
      </c>
      <c r="AY214" s="18" t="s">
        <v>119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83</v>
      </c>
      <c r="BK214" s="217">
        <f>ROUND(I214*H214,2)</f>
        <v>0</v>
      </c>
      <c r="BL214" s="18" t="s">
        <v>126</v>
      </c>
      <c r="BM214" s="216" t="s">
        <v>318</v>
      </c>
    </row>
    <row r="215" s="2" customFormat="1">
      <c r="A215" s="39"/>
      <c r="B215" s="40"/>
      <c r="C215" s="41"/>
      <c r="D215" s="218" t="s">
        <v>128</v>
      </c>
      <c r="E215" s="41"/>
      <c r="F215" s="219" t="s">
        <v>319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128</v>
      </c>
      <c r="AU215" s="18" t="s">
        <v>85</v>
      </c>
    </row>
    <row r="216" s="13" customFormat="1">
      <c r="A216" s="13"/>
      <c r="B216" s="223"/>
      <c r="C216" s="224"/>
      <c r="D216" s="225" t="s">
        <v>130</v>
      </c>
      <c r="E216" s="226" t="s">
        <v>19</v>
      </c>
      <c r="F216" s="227" t="s">
        <v>314</v>
      </c>
      <c r="G216" s="224"/>
      <c r="H216" s="228">
        <v>285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130</v>
      </c>
      <c r="AU216" s="234" t="s">
        <v>85</v>
      </c>
      <c r="AV216" s="13" t="s">
        <v>85</v>
      </c>
      <c r="AW216" s="13" t="s">
        <v>35</v>
      </c>
      <c r="AX216" s="13" t="s">
        <v>76</v>
      </c>
      <c r="AY216" s="234" t="s">
        <v>119</v>
      </c>
    </row>
    <row r="217" s="14" customFormat="1">
      <c r="A217" s="14"/>
      <c r="B217" s="235"/>
      <c r="C217" s="236"/>
      <c r="D217" s="225" t="s">
        <v>130</v>
      </c>
      <c r="E217" s="237" t="s">
        <v>19</v>
      </c>
      <c r="F217" s="238" t="s">
        <v>132</v>
      </c>
      <c r="G217" s="236"/>
      <c r="H217" s="239">
        <v>285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130</v>
      </c>
      <c r="AU217" s="245" t="s">
        <v>85</v>
      </c>
      <c r="AV217" s="14" t="s">
        <v>126</v>
      </c>
      <c r="AW217" s="14" t="s">
        <v>35</v>
      </c>
      <c r="AX217" s="14" t="s">
        <v>83</v>
      </c>
      <c r="AY217" s="245" t="s">
        <v>119</v>
      </c>
    </row>
    <row r="218" s="2" customFormat="1" ht="16.5" customHeight="1">
      <c r="A218" s="39"/>
      <c r="B218" s="40"/>
      <c r="C218" s="205" t="s">
        <v>320</v>
      </c>
      <c r="D218" s="205" t="s">
        <v>121</v>
      </c>
      <c r="E218" s="206" t="s">
        <v>321</v>
      </c>
      <c r="F218" s="207" t="s">
        <v>322</v>
      </c>
      <c r="G218" s="208" t="s">
        <v>124</v>
      </c>
      <c r="H218" s="209">
        <v>6415.3999999999996</v>
      </c>
      <c r="I218" s="210"/>
      <c r="J218" s="211">
        <f>ROUND(I218*H218,2)</f>
        <v>0</v>
      </c>
      <c r="K218" s="207" t="s">
        <v>125</v>
      </c>
      <c r="L218" s="45"/>
      <c r="M218" s="212" t="s">
        <v>19</v>
      </c>
      <c r="N218" s="213" t="s">
        <v>47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126</v>
      </c>
      <c r="AT218" s="216" t="s">
        <v>121</v>
      </c>
      <c r="AU218" s="216" t="s">
        <v>85</v>
      </c>
      <c r="AY218" s="18" t="s">
        <v>119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83</v>
      </c>
      <c r="BK218" s="217">
        <f>ROUND(I218*H218,2)</f>
        <v>0</v>
      </c>
      <c r="BL218" s="18" t="s">
        <v>126</v>
      </c>
      <c r="BM218" s="216" t="s">
        <v>323</v>
      </c>
    </row>
    <row r="219" s="2" customFormat="1">
      <c r="A219" s="39"/>
      <c r="B219" s="40"/>
      <c r="C219" s="41"/>
      <c r="D219" s="218" t="s">
        <v>128</v>
      </c>
      <c r="E219" s="41"/>
      <c r="F219" s="219" t="s">
        <v>324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128</v>
      </c>
      <c r="AU219" s="18" t="s">
        <v>85</v>
      </c>
    </row>
    <row r="220" s="13" customFormat="1">
      <c r="A220" s="13"/>
      <c r="B220" s="223"/>
      <c r="C220" s="224"/>
      <c r="D220" s="225" t="s">
        <v>130</v>
      </c>
      <c r="E220" s="226" t="s">
        <v>19</v>
      </c>
      <c r="F220" s="227" t="s">
        <v>325</v>
      </c>
      <c r="G220" s="224"/>
      <c r="H220" s="228">
        <v>5630.3999999999996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130</v>
      </c>
      <c r="AU220" s="234" t="s">
        <v>85</v>
      </c>
      <c r="AV220" s="13" t="s">
        <v>85</v>
      </c>
      <c r="AW220" s="13" t="s">
        <v>35</v>
      </c>
      <c r="AX220" s="13" t="s">
        <v>76</v>
      </c>
      <c r="AY220" s="234" t="s">
        <v>119</v>
      </c>
    </row>
    <row r="221" s="13" customFormat="1">
      <c r="A221" s="13"/>
      <c r="B221" s="223"/>
      <c r="C221" s="224"/>
      <c r="D221" s="225" t="s">
        <v>130</v>
      </c>
      <c r="E221" s="226" t="s">
        <v>19</v>
      </c>
      <c r="F221" s="227" t="s">
        <v>326</v>
      </c>
      <c r="G221" s="224"/>
      <c r="H221" s="228">
        <v>285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130</v>
      </c>
      <c r="AU221" s="234" t="s">
        <v>85</v>
      </c>
      <c r="AV221" s="13" t="s">
        <v>85</v>
      </c>
      <c r="AW221" s="13" t="s">
        <v>35</v>
      </c>
      <c r="AX221" s="13" t="s">
        <v>76</v>
      </c>
      <c r="AY221" s="234" t="s">
        <v>119</v>
      </c>
    </row>
    <row r="222" s="13" customFormat="1">
      <c r="A222" s="13"/>
      <c r="B222" s="223"/>
      <c r="C222" s="224"/>
      <c r="D222" s="225" t="s">
        <v>130</v>
      </c>
      <c r="E222" s="226" t="s">
        <v>19</v>
      </c>
      <c r="F222" s="227" t="s">
        <v>327</v>
      </c>
      <c r="G222" s="224"/>
      <c r="H222" s="228">
        <v>500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130</v>
      </c>
      <c r="AU222" s="234" t="s">
        <v>85</v>
      </c>
      <c r="AV222" s="13" t="s">
        <v>85</v>
      </c>
      <c r="AW222" s="13" t="s">
        <v>35</v>
      </c>
      <c r="AX222" s="13" t="s">
        <v>76</v>
      </c>
      <c r="AY222" s="234" t="s">
        <v>119</v>
      </c>
    </row>
    <row r="223" s="14" customFormat="1">
      <c r="A223" s="14"/>
      <c r="B223" s="235"/>
      <c r="C223" s="236"/>
      <c r="D223" s="225" t="s">
        <v>130</v>
      </c>
      <c r="E223" s="237" t="s">
        <v>19</v>
      </c>
      <c r="F223" s="238" t="s">
        <v>132</v>
      </c>
      <c r="G223" s="236"/>
      <c r="H223" s="239">
        <v>6415.3999999999996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130</v>
      </c>
      <c r="AU223" s="245" t="s">
        <v>85</v>
      </c>
      <c r="AV223" s="14" t="s">
        <v>126</v>
      </c>
      <c r="AW223" s="14" t="s">
        <v>35</v>
      </c>
      <c r="AX223" s="14" t="s">
        <v>83</v>
      </c>
      <c r="AY223" s="245" t="s">
        <v>119</v>
      </c>
    </row>
    <row r="224" s="2" customFormat="1" ht="24.15" customHeight="1">
      <c r="A224" s="39"/>
      <c r="B224" s="40"/>
      <c r="C224" s="205" t="s">
        <v>328</v>
      </c>
      <c r="D224" s="205" t="s">
        <v>121</v>
      </c>
      <c r="E224" s="206" t="s">
        <v>329</v>
      </c>
      <c r="F224" s="207" t="s">
        <v>330</v>
      </c>
      <c r="G224" s="208" t="s">
        <v>124</v>
      </c>
      <c r="H224" s="209">
        <v>2760</v>
      </c>
      <c r="I224" s="210"/>
      <c r="J224" s="211">
        <f>ROUND(I224*H224,2)</f>
        <v>0</v>
      </c>
      <c r="K224" s="207" t="s">
        <v>125</v>
      </c>
      <c r="L224" s="45"/>
      <c r="M224" s="212" t="s">
        <v>19</v>
      </c>
      <c r="N224" s="213" t="s">
        <v>47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126</v>
      </c>
      <c r="AT224" s="216" t="s">
        <v>121</v>
      </c>
      <c r="AU224" s="216" t="s">
        <v>85</v>
      </c>
      <c r="AY224" s="18" t="s">
        <v>119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83</v>
      </c>
      <c r="BK224" s="217">
        <f>ROUND(I224*H224,2)</f>
        <v>0</v>
      </c>
      <c r="BL224" s="18" t="s">
        <v>126</v>
      </c>
      <c r="BM224" s="216" t="s">
        <v>331</v>
      </c>
    </row>
    <row r="225" s="2" customFormat="1">
      <c r="A225" s="39"/>
      <c r="B225" s="40"/>
      <c r="C225" s="41"/>
      <c r="D225" s="218" t="s">
        <v>128</v>
      </c>
      <c r="E225" s="41"/>
      <c r="F225" s="219" t="s">
        <v>332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128</v>
      </c>
      <c r="AU225" s="18" t="s">
        <v>85</v>
      </c>
    </row>
    <row r="226" s="2" customFormat="1" ht="24.15" customHeight="1">
      <c r="A226" s="39"/>
      <c r="B226" s="40"/>
      <c r="C226" s="205" t="s">
        <v>333</v>
      </c>
      <c r="D226" s="205" t="s">
        <v>121</v>
      </c>
      <c r="E226" s="206" t="s">
        <v>334</v>
      </c>
      <c r="F226" s="207" t="s">
        <v>335</v>
      </c>
      <c r="G226" s="208" t="s">
        <v>124</v>
      </c>
      <c r="H226" s="209">
        <v>2815.1999999999998</v>
      </c>
      <c r="I226" s="210"/>
      <c r="J226" s="211">
        <f>ROUND(I226*H226,2)</f>
        <v>0</v>
      </c>
      <c r="K226" s="207" t="s">
        <v>125</v>
      </c>
      <c r="L226" s="45"/>
      <c r="M226" s="212" t="s">
        <v>19</v>
      </c>
      <c r="N226" s="213" t="s">
        <v>47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126</v>
      </c>
      <c r="AT226" s="216" t="s">
        <v>121</v>
      </c>
      <c r="AU226" s="216" t="s">
        <v>85</v>
      </c>
      <c r="AY226" s="18" t="s">
        <v>119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83</v>
      </c>
      <c r="BK226" s="217">
        <f>ROUND(I226*H226,2)</f>
        <v>0</v>
      </c>
      <c r="BL226" s="18" t="s">
        <v>126</v>
      </c>
      <c r="BM226" s="216" t="s">
        <v>336</v>
      </c>
    </row>
    <row r="227" s="2" customFormat="1">
      <c r="A227" s="39"/>
      <c r="B227" s="40"/>
      <c r="C227" s="41"/>
      <c r="D227" s="218" t="s">
        <v>128</v>
      </c>
      <c r="E227" s="41"/>
      <c r="F227" s="219" t="s">
        <v>337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128</v>
      </c>
      <c r="AU227" s="18" t="s">
        <v>85</v>
      </c>
    </row>
    <row r="228" s="13" customFormat="1">
      <c r="A228" s="13"/>
      <c r="B228" s="223"/>
      <c r="C228" s="224"/>
      <c r="D228" s="225" t="s">
        <v>130</v>
      </c>
      <c r="E228" s="224"/>
      <c r="F228" s="227" t="s">
        <v>338</v>
      </c>
      <c r="G228" s="224"/>
      <c r="H228" s="228">
        <v>2815.1999999999998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130</v>
      </c>
      <c r="AU228" s="234" t="s">
        <v>85</v>
      </c>
      <c r="AV228" s="13" t="s">
        <v>85</v>
      </c>
      <c r="AW228" s="13" t="s">
        <v>4</v>
      </c>
      <c r="AX228" s="13" t="s">
        <v>83</v>
      </c>
      <c r="AY228" s="234" t="s">
        <v>119</v>
      </c>
    </row>
    <row r="229" s="2" customFormat="1" ht="16.5" customHeight="1">
      <c r="A229" s="39"/>
      <c r="B229" s="40"/>
      <c r="C229" s="247" t="s">
        <v>339</v>
      </c>
      <c r="D229" s="247" t="s">
        <v>197</v>
      </c>
      <c r="E229" s="248" t="s">
        <v>340</v>
      </c>
      <c r="F229" s="249" t="s">
        <v>341</v>
      </c>
      <c r="G229" s="250" t="s">
        <v>124</v>
      </c>
      <c r="H229" s="251">
        <v>16.829999999999998</v>
      </c>
      <c r="I229" s="252"/>
      <c r="J229" s="253">
        <f>ROUND(I229*H229,2)</f>
        <v>0</v>
      </c>
      <c r="K229" s="249" t="s">
        <v>125</v>
      </c>
      <c r="L229" s="254"/>
      <c r="M229" s="255" t="s">
        <v>19</v>
      </c>
      <c r="N229" s="256" t="s">
        <v>47</v>
      </c>
      <c r="O229" s="85"/>
      <c r="P229" s="214">
        <f>O229*H229</f>
        <v>0</v>
      </c>
      <c r="Q229" s="214">
        <v>0.41699999999999998</v>
      </c>
      <c r="R229" s="214">
        <f>Q229*H229</f>
        <v>7.0181099999999992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173</v>
      </c>
      <c r="AT229" s="216" t="s">
        <v>197</v>
      </c>
      <c r="AU229" s="216" t="s">
        <v>85</v>
      </c>
      <c r="AY229" s="18" t="s">
        <v>119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83</v>
      </c>
      <c r="BK229" s="217">
        <f>ROUND(I229*H229,2)</f>
        <v>0</v>
      </c>
      <c r="BL229" s="18" t="s">
        <v>126</v>
      </c>
      <c r="BM229" s="216" t="s">
        <v>342</v>
      </c>
    </row>
    <row r="230" s="13" customFormat="1">
      <c r="A230" s="13"/>
      <c r="B230" s="223"/>
      <c r="C230" s="224"/>
      <c r="D230" s="225" t="s">
        <v>130</v>
      </c>
      <c r="E230" s="224"/>
      <c r="F230" s="227" t="s">
        <v>343</v>
      </c>
      <c r="G230" s="224"/>
      <c r="H230" s="228">
        <v>16.829999999999998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130</v>
      </c>
      <c r="AU230" s="234" t="s">
        <v>85</v>
      </c>
      <c r="AV230" s="13" t="s">
        <v>85</v>
      </c>
      <c r="AW230" s="13" t="s">
        <v>4</v>
      </c>
      <c r="AX230" s="13" t="s">
        <v>83</v>
      </c>
      <c r="AY230" s="234" t="s">
        <v>119</v>
      </c>
    </row>
    <row r="231" s="2" customFormat="1" ht="33" customHeight="1">
      <c r="A231" s="39"/>
      <c r="B231" s="40"/>
      <c r="C231" s="205" t="s">
        <v>344</v>
      </c>
      <c r="D231" s="205" t="s">
        <v>121</v>
      </c>
      <c r="E231" s="206" t="s">
        <v>345</v>
      </c>
      <c r="F231" s="207" t="s">
        <v>346</v>
      </c>
      <c r="G231" s="208" t="s">
        <v>124</v>
      </c>
      <c r="H231" s="209">
        <v>16.5</v>
      </c>
      <c r="I231" s="210"/>
      <c r="J231" s="211">
        <f>ROUND(I231*H231,2)</f>
        <v>0</v>
      </c>
      <c r="K231" s="207" t="s">
        <v>125</v>
      </c>
      <c r="L231" s="45"/>
      <c r="M231" s="212" t="s">
        <v>19</v>
      </c>
      <c r="N231" s="213" t="s">
        <v>47</v>
      </c>
      <c r="O231" s="85"/>
      <c r="P231" s="214">
        <f>O231*H231</f>
        <v>0</v>
      </c>
      <c r="Q231" s="214">
        <v>0.19536000000000001</v>
      </c>
      <c r="R231" s="214">
        <f>Q231*H231</f>
        <v>3.2234400000000001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126</v>
      </c>
      <c r="AT231" s="216" t="s">
        <v>121</v>
      </c>
      <c r="AU231" s="216" t="s">
        <v>85</v>
      </c>
      <c r="AY231" s="18" t="s">
        <v>119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83</v>
      </c>
      <c r="BK231" s="217">
        <f>ROUND(I231*H231,2)</f>
        <v>0</v>
      </c>
      <c r="BL231" s="18" t="s">
        <v>126</v>
      </c>
      <c r="BM231" s="216" t="s">
        <v>347</v>
      </c>
    </row>
    <row r="232" s="2" customFormat="1">
      <c r="A232" s="39"/>
      <c r="B232" s="40"/>
      <c r="C232" s="41"/>
      <c r="D232" s="218" t="s">
        <v>128</v>
      </c>
      <c r="E232" s="41"/>
      <c r="F232" s="219" t="s">
        <v>348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128</v>
      </c>
      <c r="AU232" s="18" t="s">
        <v>85</v>
      </c>
    </row>
    <row r="233" s="12" customFormat="1" ht="22.8" customHeight="1">
      <c r="A233" s="12"/>
      <c r="B233" s="189"/>
      <c r="C233" s="190"/>
      <c r="D233" s="191" t="s">
        <v>75</v>
      </c>
      <c r="E233" s="203" t="s">
        <v>173</v>
      </c>
      <c r="F233" s="203" t="s">
        <v>349</v>
      </c>
      <c r="G233" s="190"/>
      <c r="H233" s="190"/>
      <c r="I233" s="193"/>
      <c r="J233" s="204">
        <f>BK233</f>
        <v>0</v>
      </c>
      <c r="K233" s="190"/>
      <c r="L233" s="195"/>
      <c r="M233" s="196"/>
      <c r="N233" s="197"/>
      <c r="O233" s="197"/>
      <c r="P233" s="198">
        <f>SUM(P234:P237)</f>
        <v>0</v>
      </c>
      <c r="Q233" s="197"/>
      <c r="R233" s="198">
        <f>SUM(R234:R237)</f>
        <v>0.62625999999999993</v>
      </c>
      <c r="S233" s="197"/>
      <c r="T233" s="199">
        <f>SUM(T234:T237)</f>
        <v>0.29999999999999999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83</v>
      </c>
      <c r="AT233" s="201" t="s">
        <v>75</v>
      </c>
      <c r="AU233" s="201" t="s">
        <v>83</v>
      </c>
      <c r="AY233" s="200" t="s">
        <v>119</v>
      </c>
      <c r="BK233" s="202">
        <f>SUM(BK234:BK237)</f>
        <v>0</v>
      </c>
    </row>
    <row r="234" s="2" customFormat="1" ht="16.5" customHeight="1">
      <c r="A234" s="39"/>
      <c r="B234" s="40"/>
      <c r="C234" s="205" t="s">
        <v>350</v>
      </c>
      <c r="D234" s="205" t="s">
        <v>121</v>
      </c>
      <c r="E234" s="206" t="s">
        <v>351</v>
      </c>
      <c r="F234" s="207" t="s">
        <v>352</v>
      </c>
      <c r="G234" s="208" t="s">
        <v>353</v>
      </c>
      <c r="H234" s="209">
        <v>8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47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126</v>
      </c>
      <c r="AT234" s="216" t="s">
        <v>121</v>
      </c>
      <c r="AU234" s="216" t="s">
        <v>85</v>
      </c>
      <c r="AY234" s="18" t="s">
        <v>119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83</v>
      </c>
      <c r="BK234" s="217">
        <f>ROUND(I234*H234,2)</f>
        <v>0</v>
      </c>
      <c r="BL234" s="18" t="s">
        <v>126</v>
      </c>
      <c r="BM234" s="216" t="s">
        <v>354</v>
      </c>
    </row>
    <row r="235" s="2" customFormat="1" ht="24.15" customHeight="1">
      <c r="A235" s="39"/>
      <c r="B235" s="40"/>
      <c r="C235" s="205" t="s">
        <v>355</v>
      </c>
      <c r="D235" s="205" t="s">
        <v>121</v>
      </c>
      <c r="E235" s="206" t="s">
        <v>356</v>
      </c>
      <c r="F235" s="207" t="s">
        <v>357</v>
      </c>
      <c r="G235" s="208" t="s">
        <v>358</v>
      </c>
      <c r="H235" s="209">
        <v>1</v>
      </c>
      <c r="I235" s="210"/>
      <c r="J235" s="211">
        <f>ROUND(I235*H235,2)</f>
        <v>0</v>
      </c>
      <c r="K235" s="207" t="s">
        <v>125</v>
      </c>
      <c r="L235" s="45"/>
      <c r="M235" s="212" t="s">
        <v>19</v>
      </c>
      <c r="N235" s="213" t="s">
        <v>47</v>
      </c>
      <c r="O235" s="85"/>
      <c r="P235" s="214">
        <f>O235*H235</f>
        <v>0</v>
      </c>
      <c r="Q235" s="214">
        <v>0.53325999999999996</v>
      </c>
      <c r="R235" s="214">
        <f>Q235*H235</f>
        <v>0.53325999999999996</v>
      </c>
      <c r="S235" s="214">
        <v>0.29999999999999999</v>
      </c>
      <c r="T235" s="215">
        <f>S235*H235</f>
        <v>0.29999999999999999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126</v>
      </c>
      <c r="AT235" s="216" t="s">
        <v>121</v>
      </c>
      <c r="AU235" s="216" t="s">
        <v>85</v>
      </c>
      <c r="AY235" s="18" t="s">
        <v>119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83</v>
      </c>
      <c r="BK235" s="217">
        <f>ROUND(I235*H235,2)</f>
        <v>0</v>
      </c>
      <c r="BL235" s="18" t="s">
        <v>126</v>
      </c>
      <c r="BM235" s="216" t="s">
        <v>359</v>
      </c>
    </row>
    <row r="236" s="2" customFormat="1">
      <c r="A236" s="39"/>
      <c r="B236" s="40"/>
      <c r="C236" s="41"/>
      <c r="D236" s="218" t="s">
        <v>128</v>
      </c>
      <c r="E236" s="41"/>
      <c r="F236" s="219" t="s">
        <v>360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128</v>
      </c>
      <c r="AU236" s="18" t="s">
        <v>85</v>
      </c>
    </row>
    <row r="237" s="2" customFormat="1" ht="16.5" customHeight="1">
      <c r="A237" s="39"/>
      <c r="B237" s="40"/>
      <c r="C237" s="247" t="s">
        <v>361</v>
      </c>
      <c r="D237" s="247" t="s">
        <v>197</v>
      </c>
      <c r="E237" s="248" t="s">
        <v>362</v>
      </c>
      <c r="F237" s="249" t="s">
        <v>363</v>
      </c>
      <c r="G237" s="250" t="s">
        <v>358</v>
      </c>
      <c r="H237" s="251">
        <v>1</v>
      </c>
      <c r="I237" s="252"/>
      <c r="J237" s="253">
        <f>ROUND(I237*H237,2)</f>
        <v>0</v>
      </c>
      <c r="K237" s="249" t="s">
        <v>125</v>
      </c>
      <c r="L237" s="254"/>
      <c r="M237" s="255" t="s">
        <v>19</v>
      </c>
      <c r="N237" s="256" t="s">
        <v>47</v>
      </c>
      <c r="O237" s="85"/>
      <c r="P237" s="214">
        <f>O237*H237</f>
        <v>0</v>
      </c>
      <c r="Q237" s="214">
        <v>0.092999999999999999</v>
      </c>
      <c r="R237" s="214">
        <f>Q237*H237</f>
        <v>0.092999999999999999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173</v>
      </c>
      <c r="AT237" s="216" t="s">
        <v>197</v>
      </c>
      <c r="AU237" s="216" t="s">
        <v>85</v>
      </c>
      <c r="AY237" s="18" t="s">
        <v>119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83</v>
      </c>
      <c r="BK237" s="217">
        <f>ROUND(I237*H237,2)</f>
        <v>0</v>
      </c>
      <c r="BL237" s="18" t="s">
        <v>126</v>
      </c>
      <c r="BM237" s="216" t="s">
        <v>364</v>
      </c>
    </row>
    <row r="238" s="12" customFormat="1" ht="22.8" customHeight="1">
      <c r="A238" s="12"/>
      <c r="B238" s="189"/>
      <c r="C238" s="190"/>
      <c r="D238" s="191" t="s">
        <v>75</v>
      </c>
      <c r="E238" s="203" t="s">
        <v>179</v>
      </c>
      <c r="F238" s="203" t="s">
        <v>365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SUM(P239:P279)</f>
        <v>0</v>
      </c>
      <c r="Q238" s="197"/>
      <c r="R238" s="198">
        <f>SUM(R239:R279)</f>
        <v>14.744863720000001</v>
      </c>
      <c r="S238" s="197"/>
      <c r="T238" s="199">
        <f>SUM(T239:T279)</f>
        <v>25.375399999999999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83</v>
      </c>
      <c r="AT238" s="201" t="s">
        <v>75</v>
      </c>
      <c r="AU238" s="201" t="s">
        <v>83</v>
      </c>
      <c r="AY238" s="200" t="s">
        <v>119</v>
      </c>
      <c r="BK238" s="202">
        <f>SUM(BK239:BK279)</f>
        <v>0</v>
      </c>
    </row>
    <row r="239" s="2" customFormat="1" ht="24.15" customHeight="1">
      <c r="A239" s="39"/>
      <c r="B239" s="40"/>
      <c r="C239" s="205" t="s">
        <v>366</v>
      </c>
      <c r="D239" s="205" t="s">
        <v>121</v>
      </c>
      <c r="E239" s="206" t="s">
        <v>367</v>
      </c>
      <c r="F239" s="207" t="s">
        <v>368</v>
      </c>
      <c r="G239" s="208" t="s">
        <v>353</v>
      </c>
      <c r="H239" s="209">
        <v>24.48</v>
      </c>
      <c r="I239" s="210"/>
      <c r="J239" s="211">
        <f>ROUND(I239*H239,2)</f>
        <v>0</v>
      </c>
      <c r="K239" s="207" t="s">
        <v>125</v>
      </c>
      <c r="L239" s="45"/>
      <c r="M239" s="212" t="s">
        <v>19</v>
      </c>
      <c r="N239" s="213" t="s">
        <v>47</v>
      </c>
      <c r="O239" s="85"/>
      <c r="P239" s="214">
        <f>O239*H239</f>
        <v>0</v>
      </c>
      <c r="Q239" s="214">
        <v>0.15540000000000001</v>
      </c>
      <c r="R239" s="214">
        <f>Q239*H239</f>
        <v>3.8041920000000005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126</v>
      </c>
      <c r="AT239" s="216" t="s">
        <v>121</v>
      </c>
      <c r="AU239" s="216" t="s">
        <v>85</v>
      </c>
      <c r="AY239" s="18" t="s">
        <v>119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83</v>
      </c>
      <c r="BK239" s="217">
        <f>ROUND(I239*H239,2)</f>
        <v>0</v>
      </c>
      <c r="BL239" s="18" t="s">
        <v>126</v>
      </c>
      <c r="BM239" s="216" t="s">
        <v>369</v>
      </c>
    </row>
    <row r="240" s="2" customFormat="1">
      <c r="A240" s="39"/>
      <c r="B240" s="40"/>
      <c r="C240" s="41"/>
      <c r="D240" s="218" t="s">
        <v>128</v>
      </c>
      <c r="E240" s="41"/>
      <c r="F240" s="219" t="s">
        <v>370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128</v>
      </c>
      <c r="AU240" s="18" t="s">
        <v>85</v>
      </c>
    </row>
    <row r="241" s="13" customFormat="1">
      <c r="A241" s="13"/>
      <c r="B241" s="223"/>
      <c r="C241" s="224"/>
      <c r="D241" s="225" t="s">
        <v>130</v>
      </c>
      <c r="E241" s="226" t="s">
        <v>19</v>
      </c>
      <c r="F241" s="227" t="s">
        <v>371</v>
      </c>
      <c r="G241" s="224"/>
      <c r="H241" s="228">
        <v>24.48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130</v>
      </c>
      <c r="AU241" s="234" t="s">
        <v>85</v>
      </c>
      <c r="AV241" s="13" t="s">
        <v>85</v>
      </c>
      <c r="AW241" s="13" t="s">
        <v>35</v>
      </c>
      <c r="AX241" s="13" t="s">
        <v>76</v>
      </c>
      <c r="AY241" s="234" t="s">
        <v>119</v>
      </c>
    </row>
    <row r="242" s="14" customFormat="1">
      <c r="A242" s="14"/>
      <c r="B242" s="235"/>
      <c r="C242" s="236"/>
      <c r="D242" s="225" t="s">
        <v>130</v>
      </c>
      <c r="E242" s="237" t="s">
        <v>19</v>
      </c>
      <c r="F242" s="238" t="s">
        <v>132</v>
      </c>
      <c r="G242" s="236"/>
      <c r="H242" s="239">
        <v>24.48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130</v>
      </c>
      <c r="AU242" s="245" t="s">
        <v>85</v>
      </c>
      <c r="AV242" s="14" t="s">
        <v>126</v>
      </c>
      <c r="AW242" s="14" t="s">
        <v>35</v>
      </c>
      <c r="AX242" s="14" t="s">
        <v>83</v>
      </c>
      <c r="AY242" s="245" t="s">
        <v>119</v>
      </c>
    </row>
    <row r="243" s="2" customFormat="1" ht="16.5" customHeight="1">
      <c r="A243" s="39"/>
      <c r="B243" s="40"/>
      <c r="C243" s="247" t="s">
        <v>372</v>
      </c>
      <c r="D243" s="247" t="s">
        <v>197</v>
      </c>
      <c r="E243" s="248" t="s">
        <v>373</v>
      </c>
      <c r="F243" s="249" t="s">
        <v>374</v>
      </c>
      <c r="G243" s="250" t="s">
        <v>353</v>
      </c>
      <c r="H243" s="251">
        <v>24.969999999999999</v>
      </c>
      <c r="I243" s="252"/>
      <c r="J243" s="253">
        <f>ROUND(I243*H243,2)</f>
        <v>0</v>
      </c>
      <c r="K243" s="249" t="s">
        <v>125</v>
      </c>
      <c r="L243" s="254"/>
      <c r="M243" s="255" t="s">
        <v>19</v>
      </c>
      <c r="N243" s="256" t="s">
        <v>47</v>
      </c>
      <c r="O243" s="85"/>
      <c r="P243" s="214">
        <f>O243*H243</f>
        <v>0</v>
      </c>
      <c r="Q243" s="214">
        <v>0.056000000000000001</v>
      </c>
      <c r="R243" s="214">
        <f>Q243*H243</f>
        <v>1.39832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173</v>
      </c>
      <c r="AT243" s="216" t="s">
        <v>197</v>
      </c>
      <c r="AU243" s="216" t="s">
        <v>85</v>
      </c>
      <c r="AY243" s="18" t="s">
        <v>119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83</v>
      </c>
      <c r="BK243" s="217">
        <f>ROUND(I243*H243,2)</f>
        <v>0</v>
      </c>
      <c r="BL243" s="18" t="s">
        <v>126</v>
      </c>
      <c r="BM243" s="216" t="s">
        <v>375</v>
      </c>
    </row>
    <row r="244" s="13" customFormat="1">
      <c r="A244" s="13"/>
      <c r="B244" s="223"/>
      <c r="C244" s="224"/>
      <c r="D244" s="225" t="s">
        <v>130</v>
      </c>
      <c r="E244" s="224"/>
      <c r="F244" s="227" t="s">
        <v>376</v>
      </c>
      <c r="G244" s="224"/>
      <c r="H244" s="228">
        <v>24.969999999999999</v>
      </c>
      <c r="I244" s="229"/>
      <c r="J244" s="224"/>
      <c r="K244" s="224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130</v>
      </c>
      <c r="AU244" s="234" t="s">
        <v>85</v>
      </c>
      <c r="AV244" s="13" t="s">
        <v>85</v>
      </c>
      <c r="AW244" s="13" t="s">
        <v>4</v>
      </c>
      <c r="AX244" s="13" t="s">
        <v>83</v>
      </c>
      <c r="AY244" s="234" t="s">
        <v>119</v>
      </c>
    </row>
    <row r="245" s="2" customFormat="1" ht="24.15" customHeight="1">
      <c r="A245" s="39"/>
      <c r="B245" s="40"/>
      <c r="C245" s="205" t="s">
        <v>377</v>
      </c>
      <c r="D245" s="205" t="s">
        <v>121</v>
      </c>
      <c r="E245" s="206" t="s">
        <v>378</v>
      </c>
      <c r="F245" s="207" t="s">
        <v>379</v>
      </c>
      <c r="G245" s="208" t="s">
        <v>353</v>
      </c>
      <c r="H245" s="209">
        <v>25</v>
      </c>
      <c r="I245" s="210"/>
      <c r="J245" s="211">
        <f>ROUND(I245*H245,2)</f>
        <v>0</v>
      </c>
      <c r="K245" s="207" t="s">
        <v>125</v>
      </c>
      <c r="L245" s="45"/>
      <c r="M245" s="212" t="s">
        <v>19</v>
      </c>
      <c r="N245" s="213" t="s">
        <v>47</v>
      </c>
      <c r="O245" s="85"/>
      <c r="P245" s="214">
        <f>O245*H245</f>
        <v>0</v>
      </c>
      <c r="Q245" s="214">
        <v>0.1295</v>
      </c>
      <c r="R245" s="214">
        <f>Q245*H245</f>
        <v>3.2375000000000003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126</v>
      </c>
      <c r="AT245" s="216" t="s">
        <v>121</v>
      </c>
      <c r="AU245" s="216" t="s">
        <v>85</v>
      </c>
      <c r="AY245" s="18" t="s">
        <v>119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83</v>
      </c>
      <c r="BK245" s="217">
        <f>ROUND(I245*H245,2)</f>
        <v>0</v>
      </c>
      <c r="BL245" s="18" t="s">
        <v>126</v>
      </c>
      <c r="BM245" s="216" t="s">
        <v>380</v>
      </c>
    </row>
    <row r="246" s="2" customFormat="1">
      <c r="A246" s="39"/>
      <c r="B246" s="40"/>
      <c r="C246" s="41"/>
      <c r="D246" s="218" t="s">
        <v>128</v>
      </c>
      <c r="E246" s="41"/>
      <c r="F246" s="219" t="s">
        <v>381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128</v>
      </c>
      <c r="AU246" s="18" t="s">
        <v>85</v>
      </c>
    </row>
    <row r="247" s="13" customFormat="1">
      <c r="A247" s="13"/>
      <c r="B247" s="223"/>
      <c r="C247" s="224"/>
      <c r="D247" s="225" t="s">
        <v>130</v>
      </c>
      <c r="E247" s="226" t="s">
        <v>19</v>
      </c>
      <c r="F247" s="227" t="s">
        <v>382</v>
      </c>
      <c r="G247" s="224"/>
      <c r="H247" s="228">
        <v>25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130</v>
      </c>
      <c r="AU247" s="234" t="s">
        <v>85</v>
      </c>
      <c r="AV247" s="13" t="s">
        <v>85</v>
      </c>
      <c r="AW247" s="13" t="s">
        <v>35</v>
      </c>
      <c r="AX247" s="13" t="s">
        <v>76</v>
      </c>
      <c r="AY247" s="234" t="s">
        <v>119</v>
      </c>
    </row>
    <row r="248" s="14" customFormat="1">
      <c r="A248" s="14"/>
      <c r="B248" s="235"/>
      <c r="C248" s="236"/>
      <c r="D248" s="225" t="s">
        <v>130</v>
      </c>
      <c r="E248" s="237" t="s">
        <v>19</v>
      </c>
      <c r="F248" s="238" t="s">
        <v>132</v>
      </c>
      <c r="G248" s="236"/>
      <c r="H248" s="239">
        <v>25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130</v>
      </c>
      <c r="AU248" s="245" t="s">
        <v>85</v>
      </c>
      <c r="AV248" s="14" t="s">
        <v>126</v>
      </c>
      <c r="AW248" s="14" t="s">
        <v>35</v>
      </c>
      <c r="AX248" s="14" t="s">
        <v>83</v>
      </c>
      <c r="AY248" s="245" t="s">
        <v>119</v>
      </c>
    </row>
    <row r="249" s="2" customFormat="1" ht="16.5" customHeight="1">
      <c r="A249" s="39"/>
      <c r="B249" s="40"/>
      <c r="C249" s="247" t="s">
        <v>383</v>
      </c>
      <c r="D249" s="247" t="s">
        <v>197</v>
      </c>
      <c r="E249" s="248" t="s">
        <v>384</v>
      </c>
      <c r="F249" s="249" t="s">
        <v>385</v>
      </c>
      <c r="G249" s="250" t="s">
        <v>353</v>
      </c>
      <c r="H249" s="251">
        <v>25.5</v>
      </c>
      <c r="I249" s="252"/>
      <c r="J249" s="253">
        <f>ROUND(I249*H249,2)</f>
        <v>0</v>
      </c>
      <c r="K249" s="249" t="s">
        <v>125</v>
      </c>
      <c r="L249" s="254"/>
      <c r="M249" s="255" t="s">
        <v>19</v>
      </c>
      <c r="N249" s="256" t="s">
        <v>47</v>
      </c>
      <c r="O249" s="85"/>
      <c r="P249" s="214">
        <f>O249*H249</f>
        <v>0</v>
      </c>
      <c r="Q249" s="214">
        <v>0.044999999999999998</v>
      </c>
      <c r="R249" s="214">
        <f>Q249*H249</f>
        <v>1.1475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173</v>
      </c>
      <c r="AT249" s="216" t="s">
        <v>197</v>
      </c>
      <c r="AU249" s="216" t="s">
        <v>85</v>
      </c>
      <c r="AY249" s="18" t="s">
        <v>119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83</v>
      </c>
      <c r="BK249" s="217">
        <f>ROUND(I249*H249,2)</f>
        <v>0</v>
      </c>
      <c r="BL249" s="18" t="s">
        <v>126</v>
      </c>
      <c r="BM249" s="216" t="s">
        <v>386</v>
      </c>
    </row>
    <row r="250" s="13" customFormat="1">
      <c r="A250" s="13"/>
      <c r="B250" s="223"/>
      <c r="C250" s="224"/>
      <c r="D250" s="225" t="s">
        <v>130</v>
      </c>
      <c r="E250" s="224"/>
      <c r="F250" s="227" t="s">
        <v>387</v>
      </c>
      <c r="G250" s="224"/>
      <c r="H250" s="228">
        <v>25.5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130</v>
      </c>
      <c r="AU250" s="234" t="s">
        <v>85</v>
      </c>
      <c r="AV250" s="13" t="s">
        <v>85</v>
      </c>
      <c r="AW250" s="13" t="s">
        <v>4</v>
      </c>
      <c r="AX250" s="13" t="s">
        <v>83</v>
      </c>
      <c r="AY250" s="234" t="s">
        <v>119</v>
      </c>
    </row>
    <row r="251" s="2" customFormat="1" ht="21.75" customHeight="1">
      <c r="A251" s="39"/>
      <c r="B251" s="40"/>
      <c r="C251" s="205" t="s">
        <v>388</v>
      </c>
      <c r="D251" s="205" t="s">
        <v>121</v>
      </c>
      <c r="E251" s="206" t="s">
        <v>389</v>
      </c>
      <c r="F251" s="207" t="s">
        <v>390</v>
      </c>
      <c r="G251" s="208" t="s">
        <v>353</v>
      </c>
      <c r="H251" s="209">
        <v>6</v>
      </c>
      <c r="I251" s="210"/>
      <c r="J251" s="211">
        <f>ROUND(I251*H251,2)</f>
        <v>0</v>
      </c>
      <c r="K251" s="207" t="s">
        <v>125</v>
      </c>
      <c r="L251" s="45"/>
      <c r="M251" s="212" t="s">
        <v>19</v>
      </c>
      <c r="N251" s="213" t="s">
        <v>47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126</v>
      </c>
      <c r="AT251" s="216" t="s">
        <v>121</v>
      </c>
      <c r="AU251" s="216" t="s">
        <v>85</v>
      </c>
      <c r="AY251" s="18" t="s">
        <v>119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83</v>
      </c>
      <c r="BK251" s="217">
        <f>ROUND(I251*H251,2)</f>
        <v>0</v>
      </c>
      <c r="BL251" s="18" t="s">
        <v>126</v>
      </c>
      <c r="BM251" s="216" t="s">
        <v>391</v>
      </c>
    </row>
    <row r="252" s="2" customFormat="1">
      <c r="A252" s="39"/>
      <c r="B252" s="40"/>
      <c r="C252" s="41"/>
      <c r="D252" s="218" t="s">
        <v>128</v>
      </c>
      <c r="E252" s="41"/>
      <c r="F252" s="219" t="s">
        <v>392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128</v>
      </c>
      <c r="AU252" s="18" t="s">
        <v>85</v>
      </c>
    </row>
    <row r="253" s="2" customFormat="1" ht="16.5" customHeight="1">
      <c r="A253" s="39"/>
      <c r="B253" s="40"/>
      <c r="C253" s="247" t="s">
        <v>393</v>
      </c>
      <c r="D253" s="247" t="s">
        <v>197</v>
      </c>
      <c r="E253" s="248" t="s">
        <v>394</v>
      </c>
      <c r="F253" s="249" t="s">
        <v>395</v>
      </c>
      <c r="G253" s="250" t="s">
        <v>353</v>
      </c>
      <c r="H253" s="251">
        <v>6.0899999999999999</v>
      </c>
      <c r="I253" s="252"/>
      <c r="J253" s="253">
        <f>ROUND(I253*H253,2)</f>
        <v>0</v>
      </c>
      <c r="K253" s="249" t="s">
        <v>19</v>
      </c>
      <c r="L253" s="254"/>
      <c r="M253" s="255" t="s">
        <v>19</v>
      </c>
      <c r="N253" s="256" t="s">
        <v>47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173</v>
      </c>
      <c r="AT253" s="216" t="s">
        <v>197</v>
      </c>
      <c r="AU253" s="216" t="s">
        <v>85</v>
      </c>
      <c r="AY253" s="18" t="s">
        <v>119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83</v>
      </c>
      <c r="BK253" s="217">
        <f>ROUND(I253*H253,2)</f>
        <v>0</v>
      </c>
      <c r="BL253" s="18" t="s">
        <v>126</v>
      </c>
      <c r="BM253" s="216" t="s">
        <v>396</v>
      </c>
    </row>
    <row r="254" s="13" customFormat="1">
      <c r="A254" s="13"/>
      <c r="B254" s="223"/>
      <c r="C254" s="224"/>
      <c r="D254" s="225" t="s">
        <v>130</v>
      </c>
      <c r="E254" s="224"/>
      <c r="F254" s="227" t="s">
        <v>397</v>
      </c>
      <c r="G254" s="224"/>
      <c r="H254" s="228">
        <v>6.0899999999999999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130</v>
      </c>
      <c r="AU254" s="234" t="s">
        <v>85</v>
      </c>
      <c r="AV254" s="13" t="s">
        <v>85</v>
      </c>
      <c r="AW254" s="13" t="s">
        <v>4</v>
      </c>
      <c r="AX254" s="13" t="s">
        <v>83</v>
      </c>
      <c r="AY254" s="234" t="s">
        <v>119</v>
      </c>
    </row>
    <row r="255" s="2" customFormat="1" ht="33" customHeight="1">
      <c r="A255" s="39"/>
      <c r="B255" s="40"/>
      <c r="C255" s="205" t="s">
        <v>398</v>
      </c>
      <c r="D255" s="205" t="s">
        <v>121</v>
      </c>
      <c r="E255" s="206" t="s">
        <v>399</v>
      </c>
      <c r="F255" s="207" t="s">
        <v>400</v>
      </c>
      <c r="G255" s="208" t="s">
        <v>353</v>
      </c>
      <c r="H255" s="209">
        <v>155.19999999999999</v>
      </c>
      <c r="I255" s="210"/>
      <c r="J255" s="211">
        <f>ROUND(I255*H255,2)</f>
        <v>0</v>
      </c>
      <c r="K255" s="207" t="s">
        <v>125</v>
      </c>
      <c r="L255" s="45"/>
      <c r="M255" s="212" t="s">
        <v>19</v>
      </c>
      <c r="N255" s="213" t="s">
        <v>47</v>
      </c>
      <c r="O255" s="85"/>
      <c r="P255" s="214">
        <f>O255*H255</f>
        <v>0</v>
      </c>
      <c r="Q255" s="214">
        <v>0.00059999999999999995</v>
      </c>
      <c r="R255" s="214">
        <f>Q255*H255</f>
        <v>0.093119999999999981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126</v>
      </c>
      <c r="AT255" s="216" t="s">
        <v>121</v>
      </c>
      <c r="AU255" s="216" t="s">
        <v>85</v>
      </c>
      <c r="AY255" s="18" t="s">
        <v>119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83</v>
      </c>
      <c r="BK255" s="217">
        <f>ROUND(I255*H255,2)</f>
        <v>0</v>
      </c>
      <c r="BL255" s="18" t="s">
        <v>126</v>
      </c>
      <c r="BM255" s="216" t="s">
        <v>401</v>
      </c>
    </row>
    <row r="256" s="2" customFormat="1">
      <c r="A256" s="39"/>
      <c r="B256" s="40"/>
      <c r="C256" s="41"/>
      <c r="D256" s="218" t="s">
        <v>128</v>
      </c>
      <c r="E256" s="41"/>
      <c r="F256" s="219" t="s">
        <v>402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128</v>
      </c>
      <c r="AU256" s="18" t="s">
        <v>85</v>
      </c>
    </row>
    <row r="257" s="13" customFormat="1">
      <c r="A257" s="13"/>
      <c r="B257" s="223"/>
      <c r="C257" s="224"/>
      <c r="D257" s="225" t="s">
        <v>130</v>
      </c>
      <c r="E257" s="226" t="s">
        <v>19</v>
      </c>
      <c r="F257" s="227" t="s">
        <v>403</v>
      </c>
      <c r="G257" s="224"/>
      <c r="H257" s="228">
        <v>155.19999999999999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130</v>
      </c>
      <c r="AU257" s="234" t="s">
        <v>85</v>
      </c>
      <c r="AV257" s="13" t="s">
        <v>85</v>
      </c>
      <c r="AW257" s="13" t="s">
        <v>35</v>
      </c>
      <c r="AX257" s="13" t="s">
        <v>76</v>
      </c>
      <c r="AY257" s="234" t="s">
        <v>119</v>
      </c>
    </row>
    <row r="258" s="14" customFormat="1">
      <c r="A258" s="14"/>
      <c r="B258" s="235"/>
      <c r="C258" s="236"/>
      <c r="D258" s="225" t="s">
        <v>130</v>
      </c>
      <c r="E258" s="237" t="s">
        <v>19</v>
      </c>
      <c r="F258" s="238" t="s">
        <v>132</v>
      </c>
      <c r="G258" s="236"/>
      <c r="H258" s="239">
        <v>155.19999999999999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130</v>
      </c>
      <c r="AU258" s="245" t="s">
        <v>85</v>
      </c>
      <c r="AV258" s="14" t="s">
        <v>126</v>
      </c>
      <c r="AW258" s="14" t="s">
        <v>35</v>
      </c>
      <c r="AX258" s="14" t="s">
        <v>83</v>
      </c>
      <c r="AY258" s="245" t="s">
        <v>119</v>
      </c>
    </row>
    <row r="259" s="2" customFormat="1" ht="16.5" customHeight="1">
      <c r="A259" s="39"/>
      <c r="B259" s="40"/>
      <c r="C259" s="205" t="s">
        <v>404</v>
      </c>
      <c r="D259" s="205" t="s">
        <v>121</v>
      </c>
      <c r="E259" s="206" t="s">
        <v>405</v>
      </c>
      <c r="F259" s="207" t="s">
        <v>406</v>
      </c>
      <c r="G259" s="208" t="s">
        <v>353</v>
      </c>
      <c r="H259" s="209">
        <v>155.19999999999999</v>
      </c>
      <c r="I259" s="210"/>
      <c r="J259" s="211">
        <f>ROUND(I259*H259,2)</f>
        <v>0</v>
      </c>
      <c r="K259" s="207" t="s">
        <v>125</v>
      </c>
      <c r="L259" s="45"/>
      <c r="M259" s="212" t="s">
        <v>19</v>
      </c>
      <c r="N259" s="213" t="s">
        <v>47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126</v>
      </c>
      <c r="AT259" s="216" t="s">
        <v>121</v>
      </c>
      <c r="AU259" s="216" t="s">
        <v>85</v>
      </c>
      <c r="AY259" s="18" t="s">
        <v>119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83</v>
      </c>
      <c r="BK259" s="217">
        <f>ROUND(I259*H259,2)</f>
        <v>0</v>
      </c>
      <c r="BL259" s="18" t="s">
        <v>126</v>
      </c>
      <c r="BM259" s="216" t="s">
        <v>407</v>
      </c>
    </row>
    <row r="260" s="2" customFormat="1">
      <c r="A260" s="39"/>
      <c r="B260" s="40"/>
      <c r="C260" s="41"/>
      <c r="D260" s="218" t="s">
        <v>128</v>
      </c>
      <c r="E260" s="41"/>
      <c r="F260" s="219" t="s">
        <v>408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128</v>
      </c>
      <c r="AU260" s="18" t="s">
        <v>85</v>
      </c>
    </row>
    <row r="261" s="13" customFormat="1">
      <c r="A261" s="13"/>
      <c r="B261" s="223"/>
      <c r="C261" s="224"/>
      <c r="D261" s="225" t="s">
        <v>130</v>
      </c>
      <c r="E261" s="226" t="s">
        <v>19</v>
      </c>
      <c r="F261" s="227" t="s">
        <v>403</v>
      </c>
      <c r="G261" s="224"/>
      <c r="H261" s="228">
        <v>155.19999999999999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130</v>
      </c>
      <c r="AU261" s="234" t="s">
        <v>85</v>
      </c>
      <c r="AV261" s="13" t="s">
        <v>85</v>
      </c>
      <c r="AW261" s="13" t="s">
        <v>35</v>
      </c>
      <c r="AX261" s="13" t="s">
        <v>76</v>
      </c>
      <c r="AY261" s="234" t="s">
        <v>119</v>
      </c>
    </row>
    <row r="262" s="14" customFormat="1">
      <c r="A262" s="14"/>
      <c r="B262" s="235"/>
      <c r="C262" s="236"/>
      <c r="D262" s="225" t="s">
        <v>130</v>
      </c>
      <c r="E262" s="237" t="s">
        <v>19</v>
      </c>
      <c r="F262" s="238" t="s">
        <v>132</v>
      </c>
      <c r="G262" s="236"/>
      <c r="H262" s="239">
        <v>155.19999999999999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130</v>
      </c>
      <c r="AU262" s="245" t="s">
        <v>85</v>
      </c>
      <c r="AV262" s="14" t="s">
        <v>126</v>
      </c>
      <c r="AW262" s="14" t="s">
        <v>35</v>
      </c>
      <c r="AX262" s="14" t="s">
        <v>83</v>
      </c>
      <c r="AY262" s="245" t="s">
        <v>119</v>
      </c>
    </row>
    <row r="263" s="2" customFormat="1" ht="33" customHeight="1">
      <c r="A263" s="39"/>
      <c r="B263" s="40"/>
      <c r="C263" s="205" t="s">
        <v>409</v>
      </c>
      <c r="D263" s="205" t="s">
        <v>121</v>
      </c>
      <c r="E263" s="206" t="s">
        <v>410</v>
      </c>
      <c r="F263" s="207" t="s">
        <v>411</v>
      </c>
      <c r="G263" s="208" t="s">
        <v>353</v>
      </c>
      <c r="H263" s="209">
        <v>12.5</v>
      </c>
      <c r="I263" s="210"/>
      <c r="J263" s="211">
        <f>ROUND(I263*H263,2)</f>
        <v>0</v>
      </c>
      <c r="K263" s="207" t="s">
        <v>125</v>
      </c>
      <c r="L263" s="45"/>
      <c r="M263" s="212" t="s">
        <v>19</v>
      </c>
      <c r="N263" s="213" t="s">
        <v>47</v>
      </c>
      <c r="O263" s="85"/>
      <c r="P263" s="214">
        <f>O263*H263</f>
        <v>0</v>
      </c>
      <c r="Q263" s="214">
        <v>0.11808</v>
      </c>
      <c r="R263" s="214">
        <f>Q263*H263</f>
        <v>1.476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126</v>
      </c>
      <c r="AT263" s="216" t="s">
        <v>121</v>
      </c>
      <c r="AU263" s="216" t="s">
        <v>85</v>
      </c>
      <c r="AY263" s="18" t="s">
        <v>119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83</v>
      </c>
      <c r="BK263" s="217">
        <f>ROUND(I263*H263,2)</f>
        <v>0</v>
      </c>
      <c r="BL263" s="18" t="s">
        <v>126</v>
      </c>
      <c r="BM263" s="216" t="s">
        <v>412</v>
      </c>
    </row>
    <row r="264" s="2" customFormat="1">
      <c r="A264" s="39"/>
      <c r="B264" s="40"/>
      <c r="C264" s="41"/>
      <c r="D264" s="218" t="s">
        <v>128</v>
      </c>
      <c r="E264" s="41"/>
      <c r="F264" s="219" t="s">
        <v>413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128</v>
      </c>
      <c r="AU264" s="18" t="s">
        <v>85</v>
      </c>
    </row>
    <row r="265" s="13" customFormat="1">
      <c r="A265" s="13"/>
      <c r="B265" s="223"/>
      <c r="C265" s="224"/>
      <c r="D265" s="225" t="s">
        <v>130</v>
      </c>
      <c r="E265" s="226" t="s">
        <v>19</v>
      </c>
      <c r="F265" s="227" t="s">
        <v>414</v>
      </c>
      <c r="G265" s="224"/>
      <c r="H265" s="228">
        <v>12.5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130</v>
      </c>
      <c r="AU265" s="234" t="s">
        <v>85</v>
      </c>
      <c r="AV265" s="13" t="s">
        <v>85</v>
      </c>
      <c r="AW265" s="13" t="s">
        <v>35</v>
      </c>
      <c r="AX265" s="13" t="s">
        <v>76</v>
      </c>
      <c r="AY265" s="234" t="s">
        <v>119</v>
      </c>
    </row>
    <row r="266" s="14" customFormat="1">
      <c r="A266" s="14"/>
      <c r="B266" s="235"/>
      <c r="C266" s="236"/>
      <c r="D266" s="225" t="s">
        <v>130</v>
      </c>
      <c r="E266" s="237" t="s">
        <v>19</v>
      </c>
      <c r="F266" s="238" t="s">
        <v>132</v>
      </c>
      <c r="G266" s="236"/>
      <c r="H266" s="239">
        <v>12.5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130</v>
      </c>
      <c r="AU266" s="245" t="s">
        <v>85</v>
      </c>
      <c r="AV266" s="14" t="s">
        <v>126</v>
      </c>
      <c r="AW266" s="14" t="s">
        <v>35</v>
      </c>
      <c r="AX266" s="14" t="s">
        <v>83</v>
      </c>
      <c r="AY266" s="245" t="s">
        <v>119</v>
      </c>
    </row>
    <row r="267" s="2" customFormat="1" ht="16.5" customHeight="1">
      <c r="A267" s="39"/>
      <c r="B267" s="40"/>
      <c r="C267" s="247" t="s">
        <v>415</v>
      </c>
      <c r="D267" s="247" t="s">
        <v>197</v>
      </c>
      <c r="E267" s="248" t="s">
        <v>416</v>
      </c>
      <c r="F267" s="249" t="s">
        <v>417</v>
      </c>
      <c r="G267" s="250" t="s">
        <v>353</v>
      </c>
      <c r="H267" s="251">
        <v>12.75</v>
      </c>
      <c r="I267" s="252"/>
      <c r="J267" s="253">
        <f>ROUND(I267*H267,2)</f>
        <v>0</v>
      </c>
      <c r="K267" s="249" t="s">
        <v>125</v>
      </c>
      <c r="L267" s="254"/>
      <c r="M267" s="255" t="s">
        <v>19</v>
      </c>
      <c r="N267" s="256" t="s">
        <v>47</v>
      </c>
      <c r="O267" s="85"/>
      <c r="P267" s="214">
        <f>O267*H267</f>
        <v>0</v>
      </c>
      <c r="Q267" s="214">
        <v>0.0356</v>
      </c>
      <c r="R267" s="214">
        <f>Q267*H267</f>
        <v>0.45389999999999997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173</v>
      </c>
      <c r="AT267" s="216" t="s">
        <v>197</v>
      </c>
      <c r="AU267" s="216" t="s">
        <v>85</v>
      </c>
      <c r="AY267" s="18" t="s">
        <v>119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83</v>
      </c>
      <c r="BK267" s="217">
        <f>ROUND(I267*H267,2)</f>
        <v>0</v>
      </c>
      <c r="BL267" s="18" t="s">
        <v>126</v>
      </c>
      <c r="BM267" s="216" t="s">
        <v>418</v>
      </c>
    </row>
    <row r="268" s="13" customFormat="1">
      <c r="A268" s="13"/>
      <c r="B268" s="223"/>
      <c r="C268" s="224"/>
      <c r="D268" s="225" t="s">
        <v>130</v>
      </c>
      <c r="E268" s="224"/>
      <c r="F268" s="227" t="s">
        <v>419</v>
      </c>
      <c r="G268" s="224"/>
      <c r="H268" s="228">
        <v>12.75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130</v>
      </c>
      <c r="AU268" s="234" t="s">
        <v>85</v>
      </c>
      <c r="AV268" s="13" t="s">
        <v>85</v>
      </c>
      <c r="AW268" s="13" t="s">
        <v>4</v>
      </c>
      <c r="AX268" s="13" t="s">
        <v>83</v>
      </c>
      <c r="AY268" s="234" t="s">
        <v>119</v>
      </c>
    </row>
    <row r="269" s="2" customFormat="1" ht="33" customHeight="1">
      <c r="A269" s="39"/>
      <c r="B269" s="40"/>
      <c r="C269" s="205" t="s">
        <v>420</v>
      </c>
      <c r="D269" s="205" t="s">
        <v>121</v>
      </c>
      <c r="E269" s="206" t="s">
        <v>421</v>
      </c>
      <c r="F269" s="207" t="s">
        <v>422</v>
      </c>
      <c r="G269" s="208" t="s">
        <v>353</v>
      </c>
      <c r="H269" s="209">
        <v>11.880000000000001</v>
      </c>
      <c r="I269" s="210"/>
      <c r="J269" s="211">
        <f>ROUND(I269*H269,2)</f>
        <v>0</v>
      </c>
      <c r="K269" s="207" t="s">
        <v>125</v>
      </c>
      <c r="L269" s="45"/>
      <c r="M269" s="212" t="s">
        <v>19</v>
      </c>
      <c r="N269" s="213" t="s">
        <v>47</v>
      </c>
      <c r="O269" s="85"/>
      <c r="P269" s="214">
        <f>O269*H269</f>
        <v>0</v>
      </c>
      <c r="Q269" s="214">
        <v>0.14760999999999999</v>
      </c>
      <c r="R269" s="214">
        <f>Q269*H269</f>
        <v>1.7536068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126</v>
      </c>
      <c r="AT269" s="216" t="s">
        <v>121</v>
      </c>
      <c r="AU269" s="216" t="s">
        <v>85</v>
      </c>
      <c r="AY269" s="18" t="s">
        <v>119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83</v>
      </c>
      <c r="BK269" s="217">
        <f>ROUND(I269*H269,2)</f>
        <v>0</v>
      </c>
      <c r="BL269" s="18" t="s">
        <v>126</v>
      </c>
      <c r="BM269" s="216" t="s">
        <v>423</v>
      </c>
    </row>
    <row r="270" s="2" customFormat="1">
      <c r="A270" s="39"/>
      <c r="B270" s="40"/>
      <c r="C270" s="41"/>
      <c r="D270" s="218" t="s">
        <v>128</v>
      </c>
      <c r="E270" s="41"/>
      <c r="F270" s="219" t="s">
        <v>424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128</v>
      </c>
      <c r="AU270" s="18" t="s">
        <v>85</v>
      </c>
    </row>
    <row r="271" s="13" customFormat="1">
      <c r="A271" s="13"/>
      <c r="B271" s="223"/>
      <c r="C271" s="224"/>
      <c r="D271" s="225" t="s">
        <v>130</v>
      </c>
      <c r="E271" s="226" t="s">
        <v>19</v>
      </c>
      <c r="F271" s="227" t="s">
        <v>425</v>
      </c>
      <c r="G271" s="224"/>
      <c r="H271" s="228">
        <v>11.880000000000001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130</v>
      </c>
      <c r="AU271" s="234" t="s">
        <v>85</v>
      </c>
      <c r="AV271" s="13" t="s">
        <v>85</v>
      </c>
      <c r="AW271" s="13" t="s">
        <v>35</v>
      </c>
      <c r="AX271" s="13" t="s">
        <v>83</v>
      </c>
      <c r="AY271" s="234" t="s">
        <v>119</v>
      </c>
    </row>
    <row r="272" s="2" customFormat="1" ht="16.5" customHeight="1">
      <c r="A272" s="39"/>
      <c r="B272" s="40"/>
      <c r="C272" s="247" t="s">
        <v>426</v>
      </c>
      <c r="D272" s="247" t="s">
        <v>197</v>
      </c>
      <c r="E272" s="248" t="s">
        <v>427</v>
      </c>
      <c r="F272" s="249" t="s">
        <v>428</v>
      </c>
      <c r="G272" s="250" t="s">
        <v>353</v>
      </c>
      <c r="H272" s="251">
        <v>12.118</v>
      </c>
      <c r="I272" s="252"/>
      <c r="J272" s="253">
        <f>ROUND(I272*H272,2)</f>
        <v>0</v>
      </c>
      <c r="K272" s="249" t="s">
        <v>125</v>
      </c>
      <c r="L272" s="254"/>
      <c r="M272" s="255" t="s">
        <v>19</v>
      </c>
      <c r="N272" s="256" t="s">
        <v>47</v>
      </c>
      <c r="O272" s="85"/>
      <c r="P272" s="214">
        <f>O272*H272</f>
        <v>0</v>
      </c>
      <c r="Q272" s="214">
        <v>0.11394</v>
      </c>
      <c r="R272" s="214">
        <f>Q272*H272</f>
        <v>1.38072492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173</v>
      </c>
      <c r="AT272" s="216" t="s">
        <v>197</v>
      </c>
      <c r="AU272" s="216" t="s">
        <v>85</v>
      </c>
      <c r="AY272" s="18" t="s">
        <v>119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83</v>
      </c>
      <c r="BK272" s="217">
        <f>ROUND(I272*H272,2)</f>
        <v>0</v>
      </c>
      <c r="BL272" s="18" t="s">
        <v>126</v>
      </c>
      <c r="BM272" s="216" t="s">
        <v>429</v>
      </c>
    </row>
    <row r="273" s="13" customFormat="1">
      <c r="A273" s="13"/>
      <c r="B273" s="223"/>
      <c r="C273" s="224"/>
      <c r="D273" s="225" t="s">
        <v>130</v>
      </c>
      <c r="E273" s="224"/>
      <c r="F273" s="227" t="s">
        <v>430</v>
      </c>
      <c r="G273" s="224"/>
      <c r="H273" s="228">
        <v>12.118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130</v>
      </c>
      <c r="AU273" s="234" t="s">
        <v>85</v>
      </c>
      <c r="AV273" s="13" t="s">
        <v>85</v>
      </c>
      <c r="AW273" s="13" t="s">
        <v>4</v>
      </c>
      <c r="AX273" s="13" t="s">
        <v>83</v>
      </c>
      <c r="AY273" s="234" t="s">
        <v>119</v>
      </c>
    </row>
    <row r="274" s="2" customFormat="1" ht="44.25" customHeight="1">
      <c r="A274" s="39"/>
      <c r="B274" s="40"/>
      <c r="C274" s="205" t="s">
        <v>431</v>
      </c>
      <c r="D274" s="205" t="s">
        <v>121</v>
      </c>
      <c r="E274" s="206" t="s">
        <v>432</v>
      </c>
      <c r="F274" s="207" t="s">
        <v>433</v>
      </c>
      <c r="G274" s="208" t="s">
        <v>353</v>
      </c>
      <c r="H274" s="209">
        <v>74.099999999999994</v>
      </c>
      <c r="I274" s="210"/>
      <c r="J274" s="211">
        <f>ROUND(I274*H274,2)</f>
        <v>0</v>
      </c>
      <c r="K274" s="207" t="s">
        <v>125</v>
      </c>
      <c r="L274" s="45"/>
      <c r="M274" s="212" t="s">
        <v>19</v>
      </c>
      <c r="N274" s="213" t="s">
        <v>47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0.19400000000000001</v>
      </c>
      <c r="T274" s="215">
        <f>S274*H274</f>
        <v>14.375399999999999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126</v>
      </c>
      <c r="AT274" s="216" t="s">
        <v>121</v>
      </c>
      <c r="AU274" s="216" t="s">
        <v>85</v>
      </c>
      <c r="AY274" s="18" t="s">
        <v>119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83</v>
      </c>
      <c r="BK274" s="217">
        <f>ROUND(I274*H274,2)</f>
        <v>0</v>
      </c>
      <c r="BL274" s="18" t="s">
        <v>126</v>
      </c>
      <c r="BM274" s="216" t="s">
        <v>434</v>
      </c>
    </row>
    <row r="275" s="2" customFormat="1">
      <c r="A275" s="39"/>
      <c r="B275" s="40"/>
      <c r="C275" s="41"/>
      <c r="D275" s="218" t="s">
        <v>128</v>
      </c>
      <c r="E275" s="41"/>
      <c r="F275" s="219" t="s">
        <v>435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128</v>
      </c>
      <c r="AU275" s="18" t="s">
        <v>85</v>
      </c>
    </row>
    <row r="276" s="13" customFormat="1">
      <c r="A276" s="13"/>
      <c r="B276" s="223"/>
      <c r="C276" s="224"/>
      <c r="D276" s="225" t="s">
        <v>130</v>
      </c>
      <c r="E276" s="226" t="s">
        <v>19</v>
      </c>
      <c r="F276" s="227" t="s">
        <v>436</v>
      </c>
      <c r="G276" s="224"/>
      <c r="H276" s="228">
        <v>74.099999999999994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130</v>
      </c>
      <c r="AU276" s="234" t="s">
        <v>85</v>
      </c>
      <c r="AV276" s="13" t="s">
        <v>85</v>
      </c>
      <c r="AW276" s="13" t="s">
        <v>35</v>
      </c>
      <c r="AX276" s="13" t="s">
        <v>76</v>
      </c>
      <c r="AY276" s="234" t="s">
        <v>119</v>
      </c>
    </row>
    <row r="277" s="14" customFormat="1">
      <c r="A277" s="14"/>
      <c r="B277" s="235"/>
      <c r="C277" s="236"/>
      <c r="D277" s="225" t="s">
        <v>130</v>
      </c>
      <c r="E277" s="237" t="s">
        <v>19</v>
      </c>
      <c r="F277" s="238" t="s">
        <v>132</v>
      </c>
      <c r="G277" s="236"/>
      <c r="H277" s="239">
        <v>74.099999999999994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130</v>
      </c>
      <c r="AU277" s="245" t="s">
        <v>85</v>
      </c>
      <c r="AV277" s="14" t="s">
        <v>126</v>
      </c>
      <c r="AW277" s="14" t="s">
        <v>35</v>
      </c>
      <c r="AX277" s="14" t="s">
        <v>83</v>
      </c>
      <c r="AY277" s="245" t="s">
        <v>119</v>
      </c>
    </row>
    <row r="278" s="2" customFormat="1" ht="16.5" customHeight="1">
      <c r="A278" s="39"/>
      <c r="B278" s="40"/>
      <c r="C278" s="205" t="s">
        <v>437</v>
      </c>
      <c r="D278" s="205" t="s">
        <v>121</v>
      </c>
      <c r="E278" s="206" t="s">
        <v>438</v>
      </c>
      <c r="F278" s="207" t="s">
        <v>439</v>
      </c>
      <c r="G278" s="208" t="s">
        <v>147</v>
      </c>
      <c r="H278" s="209">
        <v>5</v>
      </c>
      <c r="I278" s="210"/>
      <c r="J278" s="211">
        <f>ROUND(I278*H278,2)</f>
        <v>0</v>
      </c>
      <c r="K278" s="207" t="s">
        <v>125</v>
      </c>
      <c r="L278" s="45"/>
      <c r="M278" s="212" t="s">
        <v>19</v>
      </c>
      <c r="N278" s="213" t="s">
        <v>47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2.2000000000000002</v>
      </c>
      <c r="T278" s="215">
        <f>S278*H278</f>
        <v>11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126</v>
      </c>
      <c r="AT278" s="216" t="s">
        <v>121</v>
      </c>
      <c r="AU278" s="216" t="s">
        <v>85</v>
      </c>
      <c r="AY278" s="18" t="s">
        <v>119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83</v>
      </c>
      <c r="BK278" s="217">
        <f>ROUND(I278*H278,2)</f>
        <v>0</v>
      </c>
      <c r="BL278" s="18" t="s">
        <v>126</v>
      </c>
      <c r="BM278" s="216" t="s">
        <v>440</v>
      </c>
    </row>
    <row r="279" s="2" customFormat="1">
      <c r="A279" s="39"/>
      <c r="B279" s="40"/>
      <c r="C279" s="41"/>
      <c r="D279" s="218" t="s">
        <v>128</v>
      </c>
      <c r="E279" s="41"/>
      <c r="F279" s="219" t="s">
        <v>441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128</v>
      </c>
      <c r="AU279" s="18" t="s">
        <v>85</v>
      </c>
    </row>
    <row r="280" s="12" customFormat="1" ht="22.8" customHeight="1">
      <c r="A280" s="12"/>
      <c r="B280" s="189"/>
      <c r="C280" s="190"/>
      <c r="D280" s="191" t="s">
        <v>75</v>
      </c>
      <c r="E280" s="203" t="s">
        <v>442</v>
      </c>
      <c r="F280" s="203" t="s">
        <v>443</v>
      </c>
      <c r="G280" s="190"/>
      <c r="H280" s="190"/>
      <c r="I280" s="193"/>
      <c r="J280" s="204">
        <f>BK280</f>
        <v>0</v>
      </c>
      <c r="K280" s="190"/>
      <c r="L280" s="195"/>
      <c r="M280" s="196"/>
      <c r="N280" s="197"/>
      <c r="O280" s="197"/>
      <c r="P280" s="198">
        <f>SUM(P281:P311)</f>
        <v>0</v>
      </c>
      <c r="Q280" s="197"/>
      <c r="R280" s="198">
        <f>SUM(R281:R311)</f>
        <v>0</v>
      </c>
      <c r="S280" s="197"/>
      <c r="T280" s="199">
        <f>SUM(T281:T311)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0" t="s">
        <v>83</v>
      </c>
      <c r="AT280" s="201" t="s">
        <v>75</v>
      </c>
      <c r="AU280" s="201" t="s">
        <v>83</v>
      </c>
      <c r="AY280" s="200" t="s">
        <v>119</v>
      </c>
      <c r="BK280" s="202">
        <f>SUM(BK281:BK311)</f>
        <v>0</v>
      </c>
    </row>
    <row r="281" s="2" customFormat="1" ht="21.75" customHeight="1">
      <c r="A281" s="39"/>
      <c r="B281" s="40"/>
      <c r="C281" s="205" t="s">
        <v>444</v>
      </c>
      <c r="D281" s="205" t="s">
        <v>121</v>
      </c>
      <c r="E281" s="206" t="s">
        <v>445</v>
      </c>
      <c r="F281" s="207" t="s">
        <v>446</v>
      </c>
      <c r="G281" s="208" t="s">
        <v>200</v>
      </c>
      <c r="H281" s="209">
        <v>11</v>
      </c>
      <c r="I281" s="210"/>
      <c r="J281" s="211">
        <f>ROUND(I281*H281,2)</f>
        <v>0</v>
      </c>
      <c r="K281" s="207" t="s">
        <v>125</v>
      </c>
      <c r="L281" s="45"/>
      <c r="M281" s="212" t="s">
        <v>19</v>
      </c>
      <c r="N281" s="213" t="s">
        <v>47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126</v>
      </c>
      <c r="AT281" s="216" t="s">
        <v>121</v>
      </c>
      <c r="AU281" s="216" t="s">
        <v>85</v>
      </c>
      <c r="AY281" s="18" t="s">
        <v>119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83</v>
      </c>
      <c r="BK281" s="217">
        <f>ROUND(I281*H281,2)</f>
        <v>0</v>
      </c>
      <c r="BL281" s="18" t="s">
        <v>126</v>
      </c>
      <c r="BM281" s="216" t="s">
        <v>447</v>
      </c>
    </row>
    <row r="282" s="2" customFormat="1">
      <c r="A282" s="39"/>
      <c r="B282" s="40"/>
      <c r="C282" s="41"/>
      <c r="D282" s="218" t="s">
        <v>128</v>
      </c>
      <c r="E282" s="41"/>
      <c r="F282" s="219" t="s">
        <v>448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128</v>
      </c>
      <c r="AU282" s="18" t="s">
        <v>85</v>
      </c>
    </row>
    <row r="283" s="13" customFormat="1">
      <c r="A283" s="13"/>
      <c r="B283" s="223"/>
      <c r="C283" s="224"/>
      <c r="D283" s="225" t="s">
        <v>130</v>
      </c>
      <c r="E283" s="226" t="s">
        <v>19</v>
      </c>
      <c r="F283" s="227" t="s">
        <v>449</v>
      </c>
      <c r="G283" s="224"/>
      <c r="H283" s="228">
        <v>11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130</v>
      </c>
      <c r="AU283" s="234" t="s">
        <v>85</v>
      </c>
      <c r="AV283" s="13" t="s">
        <v>85</v>
      </c>
      <c r="AW283" s="13" t="s">
        <v>35</v>
      </c>
      <c r="AX283" s="13" t="s">
        <v>76</v>
      </c>
      <c r="AY283" s="234" t="s">
        <v>119</v>
      </c>
    </row>
    <row r="284" s="14" customFormat="1">
      <c r="A284" s="14"/>
      <c r="B284" s="235"/>
      <c r="C284" s="236"/>
      <c r="D284" s="225" t="s">
        <v>130</v>
      </c>
      <c r="E284" s="237" t="s">
        <v>19</v>
      </c>
      <c r="F284" s="238" t="s">
        <v>132</v>
      </c>
      <c r="G284" s="236"/>
      <c r="H284" s="239">
        <v>11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130</v>
      </c>
      <c r="AU284" s="245" t="s">
        <v>85</v>
      </c>
      <c r="AV284" s="14" t="s">
        <v>126</v>
      </c>
      <c r="AW284" s="14" t="s">
        <v>35</v>
      </c>
      <c r="AX284" s="14" t="s">
        <v>83</v>
      </c>
      <c r="AY284" s="245" t="s">
        <v>119</v>
      </c>
    </row>
    <row r="285" s="2" customFormat="1" ht="16.5" customHeight="1">
      <c r="A285" s="39"/>
      <c r="B285" s="40"/>
      <c r="C285" s="205" t="s">
        <v>450</v>
      </c>
      <c r="D285" s="205" t="s">
        <v>121</v>
      </c>
      <c r="E285" s="206" t="s">
        <v>451</v>
      </c>
      <c r="F285" s="207" t="s">
        <v>452</v>
      </c>
      <c r="G285" s="208" t="s">
        <v>200</v>
      </c>
      <c r="H285" s="209">
        <v>220</v>
      </c>
      <c r="I285" s="210"/>
      <c r="J285" s="211">
        <f>ROUND(I285*H285,2)</f>
        <v>0</v>
      </c>
      <c r="K285" s="207" t="s">
        <v>125</v>
      </c>
      <c r="L285" s="45"/>
      <c r="M285" s="212" t="s">
        <v>19</v>
      </c>
      <c r="N285" s="213" t="s">
        <v>47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126</v>
      </c>
      <c r="AT285" s="216" t="s">
        <v>121</v>
      </c>
      <c r="AU285" s="216" t="s">
        <v>85</v>
      </c>
      <c r="AY285" s="18" t="s">
        <v>119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83</v>
      </c>
      <c r="BK285" s="217">
        <f>ROUND(I285*H285,2)</f>
        <v>0</v>
      </c>
      <c r="BL285" s="18" t="s">
        <v>126</v>
      </c>
      <c r="BM285" s="216" t="s">
        <v>453</v>
      </c>
    </row>
    <row r="286" s="2" customFormat="1">
      <c r="A286" s="39"/>
      <c r="B286" s="40"/>
      <c r="C286" s="41"/>
      <c r="D286" s="218" t="s">
        <v>128</v>
      </c>
      <c r="E286" s="41"/>
      <c r="F286" s="219" t="s">
        <v>454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128</v>
      </c>
      <c r="AU286" s="18" t="s">
        <v>85</v>
      </c>
    </row>
    <row r="287" s="13" customFormat="1">
      <c r="A287" s="13"/>
      <c r="B287" s="223"/>
      <c r="C287" s="224"/>
      <c r="D287" s="225" t="s">
        <v>130</v>
      </c>
      <c r="E287" s="226" t="s">
        <v>19</v>
      </c>
      <c r="F287" s="227" t="s">
        <v>449</v>
      </c>
      <c r="G287" s="224"/>
      <c r="H287" s="228">
        <v>11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130</v>
      </c>
      <c r="AU287" s="234" t="s">
        <v>85</v>
      </c>
      <c r="AV287" s="13" t="s">
        <v>85</v>
      </c>
      <c r="AW287" s="13" t="s">
        <v>35</v>
      </c>
      <c r="AX287" s="13" t="s">
        <v>76</v>
      </c>
      <c r="AY287" s="234" t="s">
        <v>119</v>
      </c>
    </row>
    <row r="288" s="14" customFormat="1">
      <c r="A288" s="14"/>
      <c r="B288" s="235"/>
      <c r="C288" s="236"/>
      <c r="D288" s="225" t="s">
        <v>130</v>
      </c>
      <c r="E288" s="237" t="s">
        <v>19</v>
      </c>
      <c r="F288" s="238" t="s">
        <v>132</v>
      </c>
      <c r="G288" s="236"/>
      <c r="H288" s="239">
        <v>11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130</v>
      </c>
      <c r="AU288" s="245" t="s">
        <v>85</v>
      </c>
      <c r="AV288" s="14" t="s">
        <v>126</v>
      </c>
      <c r="AW288" s="14" t="s">
        <v>35</v>
      </c>
      <c r="AX288" s="14" t="s">
        <v>83</v>
      </c>
      <c r="AY288" s="245" t="s">
        <v>119</v>
      </c>
    </row>
    <row r="289" s="13" customFormat="1">
      <c r="A289" s="13"/>
      <c r="B289" s="223"/>
      <c r="C289" s="224"/>
      <c r="D289" s="225" t="s">
        <v>130</v>
      </c>
      <c r="E289" s="224"/>
      <c r="F289" s="227" t="s">
        <v>455</v>
      </c>
      <c r="G289" s="224"/>
      <c r="H289" s="228">
        <v>220</v>
      </c>
      <c r="I289" s="229"/>
      <c r="J289" s="224"/>
      <c r="K289" s="224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130</v>
      </c>
      <c r="AU289" s="234" t="s">
        <v>85</v>
      </c>
      <c r="AV289" s="13" t="s">
        <v>85</v>
      </c>
      <c r="AW289" s="13" t="s">
        <v>4</v>
      </c>
      <c r="AX289" s="13" t="s">
        <v>83</v>
      </c>
      <c r="AY289" s="234" t="s">
        <v>119</v>
      </c>
    </row>
    <row r="290" s="2" customFormat="1" ht="24.15" customHeight="1">
      <c r="A290" s="39"/>
      <c r="B290" s="40"/>
      <c r="C290" s="205" t="s">
        <v>456</v>
      </c>
      <c r="D290" s="205" t="s">
        <v>121</v>
      </c>
      <c r="E290" s="206" t="s">
        <v>457</v>
      </c>
      <c r="F290" s="207" t="s">
        <v>458</v>
      </c>
      <c r="G290" s="208" t="s">
        <v>200</v>
      </c>
      <c r="H290" s="209">
        <v>36.68</v>
      </c>
      <c r="I290" s="210"/>
      <c r="J290" s="211">
        <f>ROUND(I290*H290,2)</f>
        <v>0</v>
      </c>
      <c r="K290" s="207" t="s">
        <v>125</v>
      </c>
      <c r="L290" s="45"/>
      <c r="M290" s="212" t="s">
        <v>19</v>
      </c>
      <c r="N290" s="213" t="s">
        <v>47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126</v>
      </c>
      <c r="AT290" s="216" t="s">
        <v>121</v>
      </c>
      <c r="AU290" s="216" t="s">
        <v>85</v>
      </c>
      <c r="AY290" s="18" t="s">
        <v>119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83</v>
      </c>
      <c r="BK290" s="217">
        <f>ROUND(I290*H290,2)</f>
        <v>0</v>
      </c>
      <c r="BL290" s="18" t="s">
        <v>126</v>
      </c>
      <c r="BM290" s="216" t="s">
        <v>459</v>
      </c>
    </row>
    <row r="291" s="2" customFormat="1">
      <c r="A291" s="39"/>
      <c r="B291" s="40"/>
      <c r="C291" s="41"/>
      <c r="D291" s="218" t="s">
        <v>128</v>
      </c>
      <c r="E291" s="41"/>
      <c r="F291" s="219" t="s">
        <v>460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128</v>
      </c>
      <c r="AU291" s="18" t="s">
        <v>85</v>
      </c>
    </row>
    <row r="292" s="13" customFormat="1">
      <c r="A292" s="13"/>
      <c r="B292" s="223"/>
      <c r="C292" s="224"/>
      <c r="D292" s="225" t="s">
        <v>130</v>
      </c>
      <c r="E292" s="226" t="s">
        <v>19</v>
      </c>
      <c r="F292" s="227" t="s">
        <v>461</v>
      </c>
      <c r="G292" s="224"/>
      <c r="H292" s="228">
        <v>36.68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130</v>
      </c>
      <c r="AU292" s="234" t="s">
        <v>85</v>
      </c>
      <c r="AV292" s="13" t="s">
        <v>85</v>
      </c>
      <c r="AW292" s="13" t="s">
        <v>35</v>
      </c>
      <c r="AX292" s="13" t="s">
        <v>76</v>
      </c>
      <c r="AY292" s="234" t="s">
        <v>119</v>
      </c>
    </row>
    <row r="293" s="14" customFormat="1">
      <c r="A293" s="14"/>
      <c r="B293" s="235"/>
      <c r="C293" s="236"/>
      <c r="D293" s="225" t="s">
        <v>130</v>
      </c>
      <c r="E293" s="237" t="s">
        <v>19</v>
      </c>
      <c r="F293" s="238" t="s">
        <v>132</v>
      </c>
      <c r="G293" s="236"/>
      <c r="H293" s="239">
        <v>36.68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130</v>
      </c>
      <c r="AU293" s="245" t="s">
        <v>85</v>
      </c>
      <c r="AV293" s="14" t="s">
        <v>126</v>
      </c>
      <c r="AW293" s="14" t="s">
        <v>35</v>
      </c>
      <c r="AX293" s="14" t="s">
        <v>83</v>
      </c>
      <c r="AY293" s="245" t="s">
        <v>119</v>
      </c>
    </row>
    <row r="294" s="2" customFormat="1" ht="24.15" customHeight="1">
      <c r="A294" s="39"/>
      <c r="B294" s="40"/>
      <c r="C294" s="205" t="s">
        <v>462</v>
      </c>
      <c r="D294" s="205" t="s">
        <v>121</v>
      </c>
      <c r="E294" s="206" t="s">
        <v>463</v>
      </c>
      <c r="F294" s="207" t="s">
        <v>464</v>
      </c>
      <c r="G294" s="208" t="s">
        <v>200</v>
      </c>
      <c r="H294" s="209">
        <v>733.60000000000002</v>
      </c>
      <c r="I294" s="210"/>
      <c r="J294" s="211">
        <f>ROUND(I294*H294,2)</f>
        <v>0</v>
      </c>
      <c r="K294" s="207" t="s">
        <v>125</v>
      </c>
      <c r="L294" s="45"/>
      <c r="M294" s="212" t="s">
        <v>19</v>
      </c>
      <c r="N294" s="213" t="s">
        <v>47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126</v>
      </c>
      <c r="AT294" s="216" t="s">
        <v>121</v>
      </c>
      <c r="AU294" s="216" t="s">
        <v>85</v>
      </c>
      <c r="AY294" s="18" t="s">
        <v>119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83</v>
      </c>
      <c r="BK294" s="217">
        <f>ROUND(I294*H294,2)</f>
        <v>0</v>
      </c>
      <c r="BL294" s="18" t="s">
        <v>126</v>
      </c>
      <c r="BM294" s="216" t="s">
        <v>465</v>
      </c>
    </row>
    <row r="295" s="2" customFormat="1">
      <c r="A295" s="39"/>
      <c r="B295" s="40"/>
      <c r="C295" s="41"/>
      <c r="D295" s="218" t="s">
        <v>128</v>
      </c>
      <c r="E295" s="41"/>
      <c r="F295" s="219" t="s">
        <v>466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128</v>
      </c>
      <c r="AU295" s="18" t="s">
        <v>85</v>
      </c>
    </row>
    <row r="296" s="13" customFormat="1">
      <c r="A296" s="13"/>
      <c r="B296" s="223"/>
      <c r="C296" s="224"/>
      <c r="D296" s="225" t="s">
        <v>130</v>
      </c>
      <c r="E296" s="226" t="s">
        <v>19</v>
      </c>
      <c r="F296" s="227" t="s">
        <v>467</v>
      </c>
      <c r="G296" s="224"/>
      <c r="H296" s="228">
        <v>36.68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130</v>
      </c>
      <c r="AU296" s="234" t="s">
        <v>85</v>
      </c>
      <c r="AV296" s="13" t="s">
        <v>85</v>
      </c>
      <c r="AW296" s="13" t="s">
        <v>35</v>
      </c>
      <c r="AX296" s="13" t="s">
        <v>76</v>
      </c>
      <c r="AY296" s="234" t="s">
        <v>119</v>
      </c>
    </row>
    <row r="297" s="14" customFormat="1">
      <c r="A297" s="14"/>
      <c r="B297" s="235"/>
      <c r="C297" s="236"/>
      <c r="D297" s="225" t="s">
        <v>130</v>
      </c>
      <c r="E297" s="237" t="s">
        <v>19</v>
      </c>
      <c r="F297" s="238" t="s">
        <v>132</v>
      </c>
      <c r="G297" s="236"/>
      <c r="H297" s="239">
        <v>36.68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130</v>
      </c>
      <c r="AU297" s="245" t="s">
        <v>85</v>
      </c>
      <c r="AV297" s="14" t="s">
        <v>126</v>
      </c>
      <c r="AW297" s="14" t="s">
        <v>35</v>
      </c>
      <c r="AX297" s="14" t="s">
        <v>83</v>
      </c>
      <c r="AY297" s="245" t="s">
        <v>119</v>
      </c>
    </row>
    <row r="298" s="13" customFormat="1">
      <c r="A298" s="13"/>
      <c r="B298" s="223"/>
      <c r="C298" s="224"/>
      <c r="D298" s="225" t="s">
        <v>130</v>
      </c>
      <c r="E298" s="224"/>
      <c r="F298" s="227" t="s">
        <v>468</v>
      </c>
      <c r="G298" s="224"/>
      <c r="H298" s="228">
        <v>733.60000000000002</v>
      </c>
      <c r="I298" s="229"/>
      <c r="J298" s="224"/>
      <c r="K298" s="224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130</v>
      </c>
      <c r="AU298" s="234" t="s">
        <v>85</v>
      </c>
      <c r="AV298" s="13" t="s">
        <v>85</v>
      </c>
      <c r="AW298" s="13" t="s">
        <v>4</v>
      </c>
      <c r="AX298" s="13" t="s">
        <v>83</v>
      </c>
      <c r="AY298" s="234" t="s">
        <v>119</v>
      </c>
    </row>
    <row r="299" s="2" customFormat="1" ht="24.15" customHeight="1">
      <c r="A299" s="39"/>
      <c r="B299" s="40"/>
      <c r="C299" s="205" t="s">
        <v>469</v>
      </c>
      <c r="D299" s="205" t="s">
        <v>121</v>
      </c>
      <c r="E299" s="206" t="s">
        <v>470</v>
      </c>
      <c r="F299" s="207" t="s">
        <v>471</v>
      </c>
      <c r="G299" s="208" t="s">
        <v>200</v>
      </c>
      <c r="H299" s="209">
        <v>11</v>
      </c>
      <c r="I299" s="210"/>
      <c r="J299" s="211">
        <f>ROUND(I299*H299,2)</f>
        <v>0</v>
      </c>
      <c r="K299" s="207" t="s">
        <v>125</v>
      </c>
      <c r="L299" s="45"/>
      <c r="M299" s="212" t="s">
        <v>19</v>
      </c>
      <c r="N299" s="213" t="s">
        <v>47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126</v>
      </c>
      <c r="AT299" s="216" t="s">
        <v>121</v>
      </c>
      <c r="AU299" s="216" t="s">
        <v>85</v>
      </c>
      <c r="AY299" s="18" t="s">
        <v>119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83</v>
      </c>
      <c r="BK299" s="217">
        <f>ROUND(I299*H299,2)</f>
        <v>0</v>
      </c>
      <c r="BL299" s="18" t="s">
        <v>126</v>
      </c>
      <c r="BM299" s="216" t="s">
        <v>472</v>
      </c>
    </row>
    <row r="300" s="2" customFormat="1">
      <c r="A300" s="39"/>
      <c r="B300" s="40"/>
      <c r="C300" s="41"/>
      <c r="D300" s="218" t="s">
        <v>128</v>
      </c>
      <c r="E300" s="41"/>
      <c r="F300" s="219" t="s">
        <v>473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128</v>
      </c>
      <c r="AU300" s="18" t="s">
        <v>85</v>
      </c>
    </row>
    <row r="301" s="13" customFormat="1">
      <c r="A301" s="13"/>
      <c r="B301" s="223"/>
      <c r="C301" s="224"/>
      <c r="D301" s="225" t="s">
        <v>130</v>
      </c>
      <c r="E301" s="226" t="s">
        <v>19</v>
      </c>
      <c r="F301" s="227" t="s">
        <v>449</v>
      </c>
      <c r="G301" s="224"/>
      <c r="H301" s="228">
        <v>11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130</v>
      </c>
      <c r="AU301" s="234" t="s">
        <v>85</v>
      </c>
      <c r="AV301" s="13" t="s">
        <v>85</v>
      </c>
      <c r="AW301" s="13" t="s">
        <v>35</v>
      </c>
      <c r="AX301" s="13" t="s">
        <v>76</v>
      </c>
      <c r="AY301" s="234" t="s">
        <v>119</v>
      </c>
    </row>
    <row r="302" s="14" customFormat="1">
      <c r="A302" s="14"/>
      <c r="B302" s="235"/>
      <c r="C302" s="236"/>
      <c r="D302" s="225" t="s">
        <v>130</v>
      </c>
      <c r="E302" s="237" t="s">
        <v>19</v>
      </c>
      <c r="F302" s="238" t="s">
        <v>132</v>
      </c>
      <c r="G302" s="236"/>
      <c r="H302" s="239">
        <v>11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130</v>
      </c>
      <c r="AU302" s="245" t="s">
        <v>85</v>
      </c>
      <c r="AV302" s="14" t="s">
        <v>126</v>
      </c>
      <c r="AW302" s="14" t="s">
        <v>35</v>
      </c>
      <c r="AX302" s="14" t="s">
        <v>83</v>
      </c>
      <c r="AY302" s="245" t="s">
        <v>119</v>
      </c>
    </row>
    <row r="303" s="2" customFormat="1" ht="24.15" customHeight="1">
      <c r="A303" s="39"/>
      <c r="B303" s="40"/>
      <c r="C303" s="205" t="s">
        <v>474</v>
      </c>
      <c r="D303" s="205" t="s">
        <v>121</v>
      </c>
      <c r="E303" s="206" t="s">
        <v>475</v>
      </c>
      <c r="F303" s="207" t="s">
        <v>476</v>
      </c>
      <c r="G303" s="208" t="s">
        <v>200</v>
      </c>
      <c r="H303" s="209">
        <v>396.44</v>
      </c>
      <c r="I303" s="210"/>
      <c r="J303" s="211">
        <f>ROUND(I303*H303,2)</f>
        <v>0</v>
      </c>
      <c r="K303" s="207" t="s">
        <v>125</v>
      </c>
      <c r="L303" s="45"/>
      <c r="M303" s="212" t="s">
        <v>19</v>
      </c>
      <c r="N303" s="213" t="s">
        <v>47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126</v>
      </c>
      <c r="AT303" s="216" t="s">
        <v>121</v>
      </c>
      <c r="AU303" s="216" t="s">
        <v>85</v>
      </c>
      <c r="AY303" s="18" t="s">
        <v>119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83</v>
      </c>
      <c r="BK303" s="217">
        <f>ROUND(I303*H303,2)</f>
        <v>0</v>
      </c>
      <c r="BL303" s="18" t="s">
        <v>126</v>
      </c>
      <c r="BM303" s="216" t="s">
        <v>477</v>
      </c>
    </row>
    <row r="304" s="2" customFormat="1">
      <c r="A304" s="39"/>
      <c r="B304" s="40"/>
      <c r="C304" s="41"/>
      <c r="D304" s="218" t="s">
        <v>128</v>
      </c>
      <c r="E304" s="41"/>
      <c r="F304" s="219" t="s">
        <v>478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128</v>
      </c>
      <c r="AU304" s="18" t="s">
        <v>85</v>
      </c>
    </row>
    <row r="305" s="13" customFormat="1">
      <c r="A305" s="13"/>
      <c r="B305" s="223"/>
      <c r="C305" s="224"/>
      <c r="D305" s="225" t="s">
        <v>130</v>
      </c>
      <c r="E305" s="226" t="s">
        <v>19</v>
      </c>
      <c r="F305" s="227" t="s">
        <v>157</v>
      </c>
      <c r="G305" s="224"/>
      <c r="H305" s="228">
        <v>15.119999999999999</v>
      </c>
      <c r="I305" s="229"/>
      <c r="J305" s="224"/>
      <c r="K305" s="224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130</v>
      </c>
      <c r="AU305" s="234" t="s">
        <v>85</v>
      </c>
      <c r="AV305" s="13" t="s">
        <v>85</v>
      </c>
      <c r="AW305" s="13" t="s">
        <v>35</v>
      </c>
      <c r="AX305" s="13" t="s">
        <v>76</v>
      </c>
      <c r="AY305" s="234" t="s">
        <v>119</v>
      </c>
    </row>
    <row r="306" s="13" customFormat="1">
      <c r="A306" s="13"/>
      <c r="B306" s="223"/>
      <c r="C306" s="224"/>
      <c r="D306" s="225" t="s">
        <v>130</v>
      </c>
      <c r="E306" s="226" t="s">
        <v>19</v>
      </c>
      <c r="F306" s="227" t="s">
        <v>158</v>
      </c>
      <c r="G306" s="224"/>
      <c r="H306" s="228">
        <v>5.4400000000000004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130</v>
      </c>
      <c r="AU306" s="234" t="s">
        <v>85</v>
      </c>
      <c r="AV306" s="13" t="s">
        <v>85</v>
      </c>
      <c r="AW306" s="13" t="s">
        <v>35</v>
      </c>
      <c r="AX306" s="13" t="s">
        <v>76</v>
      </c>
      <c r="AY306" s="234" t="s">
        <v>119</v>
      </c>
    </row>
    <row r="307" s="13" customFormat="1">
      <c r="A307" s="13"/>
      <c r="B307" s="223"/>
      <c r="C307" s="224"/>
      <c r="D307" s="225" t="s">
        <v>130</v>
      </c>
      <c r="E307" s="226" t="s">
        <v>19</v>
      </c>
      <c r="F307" s="227" t="s">
        <v>479</v>
      </c>
      <c r="G307" s="224"/>
      <c r="H307" s="228">
        <v>36.68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130</v>
      </c>
      <c r="AU307" s="234" t="s">
        <v>85</v>
      </c>
      <c r="AV307" s="13" t="s">
        <v>85</v>
      </c>
      <c r="AW307" s="13" t="s">
        <v>35</v>
      </c>
      <c r="AX307" s="13" t="s">
        <v>76</v>
      </c>
      <c r="AY307" s="234" t="s">
        <v>119</v>
      </c>
    </row>
    <row r="308" s="13" customFormat="1">
      <c r="A308" s="13"/>
      <c r="B308" s="223"/>
      <c r="C308" s="224"/>
      <c r="D308" s="225" t="s">
        <v>130</v>
      </c>
      <c r="E308" s="226" t="s">
        <v>19</v>
      </c>
      <c r="F308" s="227" t="s">
        <v>480</v>
      </c>
      <c r="G308" s="224"/>
      <c r="H308" s="228">
        <v>28.640000000000001</v>
      </c>
      <c r="I308" s="229"/>
      <c r="J308" s="224"/>
      <c r="K308" s="224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130</v>
      </c>
      <c r="AU308" s="234" t="s">
        <v>85</v>
      </c>
      <c r="AV308" s="13" t="s">
        <v>85</v>
      </c>
      <c r="AW308" s="13" t="s">
        <v>35</v>
      </c>
      <c r="AX308" s="13" t="s">
        <v>76</v>
      </c>
      <c r="AY308" s="234" t="s">
        <v>119</v>
      </c>
    </row>
    <row r="309" s="13" customFormat="1">
      <c r="A309" s="13"/>
      <c r="B309" s="223"/>
      <c r="C309" s="224"/>
      <c r="D309" s="225" t="s">
        <v>130</v>
      </c>
      <c r="E309" s="226" t="s">
        <v>19</v>
      </c>
      <c r="F309" s="227" t="s">
        <v>481</v>
      </c>
      <c r="G309" s="224"/>
      <c r="H309" s="228">
        <v>180.31999999999999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130</v>
      </c>
      <c r="AU309" s="234" t="s">
        <v>85</v>
      </c>
      <c r="AV309" s="13" t="s">
        <v>85</v>
      </c>
      <c r="AW309" s="13" t="s">
        <v>35</v>
      </c>
      <c r="AX309" s="13" t="s">
        <v>76</v>
      </c>
      <c r="AY309" s="234" t="s">
        <v>119</v>
      </c>
    </row>
    <row r="310" s="13" customFormat="1">
      <c r="A310" s="13"/>
      <c r="B310" s="223"/>
      <c r="C310" s="224"/>
      <c r="D310" s="225" t="s">
        <v>130</v>
      </c>
      <c r="E310" s="226" t="s">
        <v>19</v>
      </c>
      <c r="F310" s="227" t="s">
        <v>482</v>
      </c>
      <c r="G310" s="224"/>
      <c r="H310" s="228">
        <v>130.24000000000001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130</v>
      </c>
      <c r="AU310" s="234" t="s">
        <v>85</v>
      </c>
      <c r="AV310" s="13" t="s">
        <v>85</v>
      </c>
      <c r="AW310" s="13" t="s">
        <v>35</v>
      </c>
      <c r="AX310" s="13" t="s">
        <v>76</v>
      </c>
      <c r="AY310" s="234" t="s">
        <v>119</v>
      </c>
    </row>
    <row r="311" s="14" customFormat="1">
      <c r="A311" s="14"/>
      <c r="B311" s="235"/>
      <c r="C311" s="236"/>
      <c r="D311" s="225" t="s">
        <v>130</v>
      </c>
      <c r="E311" s="237" t="s">
        <v>19</v>
      </c>
      <c r="F311" s="238" t="s">
        <v>132</v>
      </c>
      <c r="G311" s="236"/>
      <c r="H311" s="239">
        <v>396.44</v>
      </c>
      <c r="I311" s="240"/>
      <c r="J311" s="236"/>
      <c r="K311" s="236"/>
      <c r="L311" s="241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130</v>
      </c>
      <c r="AU311" s="245" t="s">
        <v>85</v>
      </c>
      <c r="AV311" s="14" t="s">
        <v>126</v>
      </c>
      <c r="AW311" s="14" t="s">
        <v>35</v>
      </c>
      <c r="AX311" s="14" t="s">
        <v>83</v>
      </c>
      <c r="AY311" s="245" t="s">
        <v>119</v>
      </c>
    </row>
    <row r="312" s="2" customFormat="1" ht="6.96" customHeight="1">
      <c r="A312" s="39"/>
      <c r="B312" s="60"/>
      <c r="C312" s="61"/>
      <c r="D312" s="61"/>
      <c r="E312" s="61"/>
      <c r="F312" s="61"/>
      <c r="G312" s="61"/>
      <c r="H312" s="61"/>
      <c r="I312" s="61"/>
      <c r="J312" s="61"/>
      <c r="K312" s="61"/>
      <c r="L312" s="45"/>
      <c r="M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</row>
  </sheetData>
  <sheetProtection sheet="1" autoFilter="0" formatColumns="0" formatRows="0" objects="1" scenarios="1" spinCount="100000" saltValue="5JaYPdMcdIfHlsZ9Jbgnu7FkoIFOMXRPUBReeYHRJ+7Spe0uMOvu/xSMkHKq2rY6XQtEmitvH1iqASfeguFMJg==" hashValue="42LWkfSwMb4YJ0d5zgY7ZWkaHc9+x7kFiz1XbDcxy19+9foz9Nh6mvYOfuLkZ5RKsb1FLV881PM06lJZG3g5Pw==" algorithmName="SHA-512" password="CC35"/>
  <autoFilter ref="C86:K31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1311115"/>
    <hyperlink ref="F95" r:id="rId2" display="https://podminky.urs.cz/item/CS_URS_2024_02/113154556"/>
    <hyperlink ref="F98" r:id="rId3" display="https://podminky.urs.cz/item/CS_URS_2024_02/121151104"/>
    <hyperlink ref="F102" r:id="rId4" display="https://podminky.urs.cz/item/CS_URS_2024_02/122151104"/>
    <hyperlink ref="F107" r:id="rId5" display="https://podminky.urs.cz/item/CS_URS_2024_02/132151101"/>
    <hyperlink ref="F112" r:id="rId6" display="https://podminky.urs.cz/item/CS_URS_2024_02/162651112"/>
    <hyperlink ref="F117" r:id="rId7" display="https://podminky.urs.cz/item/CS_URS_2024_02/162751117"/>
    <hyperlink ref="F126" r:id="rId8" display="https://podminky.urs.cz/item/CS_URS_2024_02/162751119"/>
    <hyperlink ref="F129" r:id="rId9" display="https://podminky.urs.cz/item/CS_URS_2024_02/167151101"/>
    <hyperlink ref="F133" r:id="rId10" display="https://podminky.urs.cz/item/CS_URS_2024_02/171251201"/>
    <hyperlink ref="F136" r:id="rId11" display="https://podminky.urs.cz/item/CS_URS_2024_02/175151101"/>
    <hyperlink ref="F142" r:id="rId12" display="https://podminky.urs.cz/item/CS_URS_2024_02/181351003"/>
    <hyperlink ref="F146" r:id="rId13" display="https://podminky.urs.cz/item/CS_URS_2024_02/181411131"/>
    <hyperlink ref="F152" r:id="rId14" display="https://podminky.urs.cz/item/CS_URS_2024_02/181911102"/>
    <hyperlink ref="F156" r:id="rId15" display="https://podminky.urs.cz/item/CS_URS_2024_02/183404112"/>
    <hyperlink ref="F160" r:id="rId16" display="https://podminky.urs.cz/item/CS_URS_2024_02/184812126"/>
    <hyperlink ref="F165" r:id="rId17" display="https://podminky.urs.cz/item/CS_URS_2024_02/274313611"/>
    <hyperlink ref="F170" r:id="rId18" display="https://podminky.urs.cz/item/CS_URS_2024_02/451317777"/>
    <hyperlink ref="F174" r:id="rId19" display="https://podminky.urs.cz/item/CS_URS_2024_02/451573111"/>
    <hyperlink ref="F181" r:id="rId20" display="https://podminky.urs.cz/item/CS_URS_2024_02/564811011"/>
    <hyperlink ref="F185" r:id="rId21" display="https://podminky.urs.cz/item/CS_URS_2024_02/564831011"/>
    <hyperlink ref="F190" r:id="rId22" display="https://podminky.urs.cz/item/CS_URS_2024_02/564851011"/>
    <hyperlink ref="F195" r:id="rId23" display="https://podminky.urs.cz/item/CS_URS_2024_02/564861011"/>
    <hyperlink ref="F199" r:id="rId24" display="https://podminky.urs.cz/item/CS_URS_2024_02/564871016"/>
    <hyperlink ref="F207" r:id="rId25" display="https://podminky.urs.cz/item/CS_URS_2024_02/565135111"/>
    <hyperlink ref="F211" r:id="rId26" display="https://podminky.urs.cz/item/CS_URS_2024_02/565155101"/>
    <hyperlink ref="F215" r:id="rId27" display="https://podminky.urs.cz/item/CS_URS_2024_02/573111111"/>
    <hyperlink ref="F219" r:id="rId28" display="https://podminky.urs.cz/item/CS_URS_2024_02/573211108"/>
    <hyperlink ref="F225" r:id="rId29" display="https://podminky.urs.cz/item/CS_URS_2024_02/577144111"/>
    <hyperlink ref="F227" r:id="rId30" display="https://podminky.urs.cz/item/CS_URS_2024_02/577165122"/>
    <hyperlink ref="F232" r:id="rId31" display="https://podminky.urs.cz/item/CS_URS_2024_02/591241111"/>
    <hyperlink ref="F236" r:id="rId32" display="https://podminky.urs.cz/item/CS_URS_2024_02/899133211"/>
    <hyperlink ref="F240" r:id="rId33" display="https://podminky.urs.cz/item/CS_URS_2024_02/916131213"/>
    <hyperlink ref="F246" r:id="rId34" display="https://podminky.urs.cz/item/CS_URS_2024_02/916231213"/>
    <hyperlink ref="F252" r:id="rId35" display="https://podminky.urs.cz/item/CS_URS_2024_02/919551112"/>
    <hyperlink ref="F256" r:id="rId36" display="https://podminky.urs.cz/item/CS_URS_2024_02/919732221"/>
    <hyperlink ref="F260" r:id="rId37" display="https://podminky.urs.cz/item/CS_URS_2024_02/919735112"/>
    <hyperlink ref="F264" r:id="rId38" display="https://podminky.urs.cz/item/CS_URS_2024_02/935111111"/>
    <hyperlink ref="F270" r:id="rId39" display="https://podminky.urs.cz/item/CS_URS_2024_02/935111211"/>
    <hyperlink ref="F275" r:id="rId40" display="https://podminky.urs.cz/item/CS_URS_2024_02/938902112"/>
    <hyperlink ref="F279" r:id="rId41" display="https://podminky.urs.cz/item/CS_URS_2024_02/981511116"/>
    <hyperlink ref="F282" r:id="rId42" display="https://podminky.urs.cz/item/CS_URS_2024_02/997006512"/>
    <hyperlink ref="F286" r:id="rId43" display="https://podminky.urs.cz/item/CS_URS_2024_02/997006519"/>
    <hyperlink ref="F291" r:id="rId44" display="https://podminky.urs.cz/item/CS_URS_2024_02/997221551"/>
    <hyperlink ref="F295" r:id="rId45" display="https://podminky.urs.cz/item/CS_URS_2024_02/997221559"/>
    <hyperlink ref="F300" r:id="rId46" display="https://podminky.urs.cz/item/CS_URS_2024_02/997221861"/>
    <hyperlink ref="F304" r:id="rId47" display="https://podminky.urs.cz/item/CS_URS_2024_02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III/23317 Kladruby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483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27. 9. 2024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484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37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39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ROUND((SUM(BE85:BE127)),  2)</f>
        <v>0</v>
      </c>
      <c r="G33" s="39"/>
      <c r="H33" s="39"/>
      <c r="I33" s="149">
        <v>0.20999999999999999</v>
      </c>
      <c r="J33" s="148">
        <f>ROUND(((SUM(BE85:BE127))*I33),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ROUND((SUM(BF85:BF127)),  2)</f>
        <v>0</v>
      </c>
      <c r="G34" s="39"/>
      <c r="H34" s="39"/>
      <c r="I34" s="149">
        <v>0.12</v>
      </c>
      <c r="J34" s="148">
        <f>ROUND(((SUM(BF85:BF127))*I34),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ROUND((SUM(BG85:BG127)),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ROUND((SUM(BH85:BH127)),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ROUND((SUM(BI85:BI127)),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III/23317 Kladruby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01.02.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Silnice III/23317</v>
      </c>
      <c r="G52" s="41"/>
      <c r="H52" s="41"/>
      <c r="I52" s="33" t="s">
        <v>23</v>
      </c>
      <c r="J52" s="73" t="str">
        <f>IF(J12="","",J12)</f>
        <v>27. 9. 2024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SÚS PK p.o. Koterovská 468/162, 326 00 Plzeň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Road Project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485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486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487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488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489</v>
      </c>
      <c r="E64" s="175"/>
      <c r="F64" s="175"/>
      <c r="G64" s="175"/>
      <c r="H64" s="175"/>
      <c r="I64" s="175"/>
      <c r="J64" s="176">
        <f>J120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490</v>
      </c>
      <c r="E65" s="175"/>
      <c r="F65" s="175"/>
      <c r="G65" s="175"/>
      <c r="H65" s="175"/>
      <c r="I65" s="175"/>
      <c r="J65" s="176">
        <f>J123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III/23317 Kladruby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01.02.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Silnice III/23317</v>
      </c>
      <c r="G79" s="41"/>
      <c r="H79" s="41"/>
      <c r="I79" s="33" t="s">
        <v>23</v>
      </c>
      <c r="J79" s="73" t="str">
        <f>IF(J12="","",J12)</f>
        <v>27. 9. 2024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SÚS PK p.o. Koterovská 468/162, 326 00 Plzeň</v>
      </c>
      <c r="G81" s="41"/>
      <c r="H81" s="41"/>
      <c r="I81" s="33" t="s">
        <v>33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Road Project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105</v>
      </c>
      <c r="D84" s="181" t="s">
        <v>61</v>
      </c>
      <c r="E84" s="181" t="s">
        <v>57</v>
      </c>
      <c r="F84" s="181" t="s">
        <v>58</v>
      </c>
      <c r="G84" s="181" t="s">
        <v>106</v>
      </c>
      <c r="H84" s="181" t="s">
        <v>107</v>
      </c>
      <c r="I84" s="181" t="s">
        <v>108</v>
      </c>
      <c r="J84" s="181" t="s">
        <v>94</v>
      </c>
      <c r="K84" s="182" t="s">
        <v>109</v>
      </c>
      <c r="L84" s="183"/>
      <c r="M84" s="93" t="s">
        <v>19</v>
      </c>
      <c r="N84" s="94" t="s">
        <v>46</v>
      </c>
      <c r="O84" s="94" t="s">
        <v>110</v>
      </c>
      <c r="P84" s="94" t="s">
        <v>111</v>
      </c>
      <c r="Q84" s="94" t="s">
        <v>112</v>
      </c>
      <c r="R84" s="94" t="s">
        <v>113</v>
      </c>
      <c r="S84" s="94" t="s">
        <v>114</v>
      </c>
      <c r="T84" s="95" t="s">
        <v>115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116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75</v>
      </c>
      <c r="AU85" s="18" t="s">
        <v>95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75</v>
      </c>
      <c r="E86" s="192" t="s">
        <v>491</v>
      </c>
      <c r="F86" s="192" t="s">
        <v>87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P87+P104+P117+P120+P123</f>
        <v>0</v>
      </c>
      <c r="Q86" s="197"/>
      <c r="R86" s="198">
        <f>R87+R104+R117+R120+R123</f>
        <v>0</v>
      </c>
      <c r="S86" s="197"/>
      <c r="T86" s="199">
        <f>T87+T104+T117+T120+T123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152</v>
      </c>
      <c r="AT86" s="201" t="s">
        <v>75</v>
      </c>
      <c r="AU86" s="201" t="s">
        <v>76</v>
      </c>
      <c r="AY86" s="200" t="s">
        <v>119</v>
      </c>
      <c r="BK86" s="202">
        <f>BK87+BK104+BK117+BK120+BK123</f>
        <v>0</v>
      </c>
    </row>
    <row r="87" s="12" customFormat="1" ht="22.8" customHeight="1">
      <c r="A87" s="12"/>
      <c r="B87" s="189"/>
      <c r="C87" s="190"/>
      <c r="D87" s="191" t="s">
        <v>75</v>
      </c>
      <c r="E87" s="203" t="s">
        <v>492</v>
      </c>
      <c r="F87" s="203" t="s">
        <v>493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SUM(P88:P103)</f>
        <v>0</v>
      </c>
      <c r="Q87" s="197"/>
      <c r="R87" s="198">
        <f>SUM(R88:R103)</f>
        <v>0</v>
      </c>
      <c r="S87" s="197"/>
      <c r="T87" s="199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152</v>
      </c>
      <c r="AT87" s="201" t="s">
        <v>75</v>
      </c>
      <c r="AU87" s="201" t="s">
        <v>83</v>
      </c>
      <c r="AY87" s="200" t="s">
        <v>119</v>
      </c>
      <c r="BK87" s="202">
        <f>SUM(BK88:BK103)</f>
        <v>0</v>
      </c>
    </row>
    <row r="88" s="2" customFormat="1" ht="16.5" customHeight="1">
      <c r="A88" s="39"/>
      <c r="B88" s="40"/>
      <c r="C88" s="205" t="s">
        <v>83</v>
      </c>
      <c r="D88" s="205" t="s">
        <v>121</v>
      </c>
      <c r="E88" s="206" t="s">
        <v>494</v>
      </c>
      <c r="F88" s="207" t="s">
        <v>495</v>
      </c>
      <c r="G88" s="208" t="s">
        <v>496</v>
      </c>
      <c r="H88" s="209">
        <v>1</v>
      </c>
      <c r="I88" s="210"/>
      <c r="J88" s="211">
        <f>ROUND(I88*H88,2)</f>
        <v>0</v>
      </c>
      <c r="K88" s="207" t="s">
        <v>125</v>
      </c>
      <c r="L88" s="45"/>
      <c r="M88" s="212" t="s">
        <v>19</v>
      </c>
      <c r="N88" s="213" t="s">
        <v>47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497</v>
      </c>
      <c r="AT88" s="216" t="s">
        <v>121</v>
      </c>
      <c r="AU88" s="216" t="s">
        <v>85</v>
      </c>
      <c r="AY88" s="18" t="s">
        <v>119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497</v>
      </c>
      <c r="BM88" s="216" t="s">
        <v>498</v>
      </c>
    </row>
    <row r="89" s="2" customFormat="1">
      <c r="A89" s="39"/>
      <c r="B89" s="40"/>
      <c r="C89" s="41"/>
      <c r="D89" s="218" t="s">
        <v>128</v>
      </c>
      <c r="E89" s="41"/>
      <c r="F89" s="219" t="s">
        <v>499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128</v>
      </c>
      <c r="AU89" s="18" t="s">
        <v>85</v>
      </c>
    </row>
    <row r="90" s="2" customFormat="1">
      <c r="A90" s="39"/>
      <c r="B90" s="40"/>
      <c r="C90" s="41"/>
      <c r="D90" s="225" t="s">
        <v>137</v>
      </c>
      <c r="E90" s="41"/>
      <c r="F90" s="246" t="s">
        <v>500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137</v>
      </c>
      <c r="AU90" s="18" t="s">
        <v>85</v>
      </c>
    </row>
    <row r="91" s="2" customFormat="1" ht="16.5" customHeight="1">
      <c r="A91" s="39"/>
      <c r="B91" s="40"/>
      <c r="C91" s="205" t="s">
        <v>85</v>
      </c>
      <c r="D91" s="205" t="s">
        <v>121</v>
      </c>
      <c r="E91" s="206" t="s">
        <v>501</v>
      </c>
      <c r="F91" s="207" t="s">
        <v>502</v>
      </c>
      <c r="G91" s="208" t="s">
        <v>496</v>
      </c>
      <c r="H91" s="209">
        <v>1</v>
      </c>
      <c r="I91" s="210"/>
      <c r="J91" s="211">
        <f>ROUND(I91*H91,2)</f>
        <v>0</v>
      </c>
      <c r="K91" s="207" t="s">
        <v>125</v>
      </c>
      <c r="L91" s="45"/>
      <c r="M91" s="212" t="s">
        <v>19</v>
      </c>
      <c r="N91" s="213" t="s">
        <v>47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497</v>
      </c>
      <c r="AT91" s="216" t="s">
        <v>121</v>
      </c>
      <c r="AU91" s="216" t="s">
        <v>85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83</v>
      </c>
      <c r="BK91" s="217">
        <f>ROUND(I91*H91,2)</f>
        <v>0</v>
      </c>
      <c r="BL91" s="18" t="s">
        <v>497</v>
      </c>
      <c r="BM91" s="216" t="s">
        <v>503</v>
      </c>
    </row>
    <row r="92" s="2" customFormat="1">
      <c r="A92" s="39"/>
      <c r="B92" s="40"/>
      <c r="C92" s="41"/>
      <c r="D92" s="218" t="s">
        <v>128</v>
      </c>
      <c r="E92" s="41"/>
      <c r="F92" s="219" t="s">
        <v>504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128</v>
      </c>
      <c r="AU92" s="18" t="s">
        <v>85</v>
      </c>
    </row>
    <row r="93" s="2" customFormat="1">
      <c r="A93" s="39"/>
      <c r="B93" s="40"/>
      <c r="C93" s="41"/>
      <c r="D93" s="225" t="s">
        <v>137</v>
      </c>
      <c r="E93" s="41"/>
      <c r="F93" s="246" t="s">
        <v>505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137</v>
      </c>
      <c r="AU93" s="18" t="s">
        <v>85</v>
      </c>
    </row>
    <row r="94" s="2" customFormat="1" ht="16.5" customHeight="1">
      <c r="A94" s="39"/>
      <c r="B94" s="40"/>
      <c r="C94" s="205" t="s">
        <v>139</v>
      </c>
      <c r="D94" s="205" t="s">
        <v>121</v>
      </c>
      <c r="E94" s="206" t="s">
        <v>506</v>
      </c>
      <c r="F94" s="207" t="s">
        <v>507</v>
      </c>
      <c r="G94" s="208" t="s">
        <v>508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47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497</v>
      </c>
      <c r="AT94" s="216" t="s">
        <v>121</v>
      </c>
      <c r="AU94" s="216" t="s">
        <v>85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497</v>
      </c>
      <c r="BM94" s="216" t="s">
        <v>509</v>
      </c>
    </row>
    <row r="95" s="2" customFormat="1" ht="16.5" customHeight="1">
      <c r="A95" s="39"/>
      <c r="B95" s="40"/>
      <c r="C95" s="205" t="s">
        <v>126</v>
      </c>
      <c r="D95" s="205" t="s">
        <v>121</v>
      </c>
      <c r="E95" s="206" t="s">
        <v>510</v>
      </c>
      <c r="F95" s="207" t="s">
        <v>511</v>
      </c>
      <c r="G95" s="208" t="s">
        <v>508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47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497</v>
      </c>
      <c r="AT95" s="216" t="s">
        <v>121</v>
      </c>
      <c r="AU95" s="216" t="s">
        <v>85</v>
      </c>
      <c r="AY95" s="18" t="s">
        <v>119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497</v>
      </c>
      <c r="BM95" s="216" t="s">
        <v>512</v>
      </c>
    </row>
    <row r="96" s="13" customFormat="1">
      <c r="A96" s="13"/>
      <c r="B96" s="223"/>
      <c r="C96" s="224"/>
      <c r="D96" s="225" t="s">
        <v>130</v>
      </c>
      <c r="E96" s="226" t="s">
        <v>19</v>
      </c>
      <c r="F96" s="227" t="s">
        <v>513</v>
      </c>
      <c r="G96" s="224"/>
      <c r="H96" s="228">
        <v>1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130</v>
      </c>
      <c r="AU96" s="234" t="s">
        <v>85</v>
      </c>
      <c r="AV96" s="13" t="s">
        <v>85</v>
      </c>
      <c r="AW96" s="13" t="s">
        <v>35</v>
      </c>
      <c r="AX96" s="13" t="s">
        <v>83</v>
      </c>
      <c r="AY96" s="234" t="s">
        <v>119</v>
      </c>
    </row>
    <row r="97" s="2" customFormat="1" ht="16.5" customHeight="1">
      <c r="A97" s="39"/>
      <c r="B97" s="40"/>
      <c r="C97" s="205" t="s">
        <v>152</v>
      </c>
      <c r="D97" s="205" t="s">
        <v>121</v>
      </c>
      <c r="E97" s="206" t="s">
        <v>514</v>
      </c>
      <c r="F97" s="207" t="s">
        <v>515</v>
      </c>
      <c r="G97" s="208" t="s">
        <v>516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47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497</v>
      </c>
      <c r="AT97" s="216" t="s">
        <v>121</v>
      </c>
      <c r="AU97" s="216" t="s">
        <v>85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497</v>
      </c>
      <c r="BM97" s="216" t="s">
        <v>517</v>
      </c>
    </row>
    <row r="98" s="2" customFormat="1">
      <c r="A98" s="39"/>
      <c r="B98" s="40"/>
      <c r="C98" s="41"/>
      <c r="D98" s="225" t="s">
        <v>137</v>
      </c>
      <c r="E98" s="41"/>
      <c r="F98" s="246" t="s">
        <v>518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137</v>
      </c>
      <c r="AU98" s="18" t="s">
        <v>85</v>
      </c>
    </row>
    <row r="99" s="13" customFormat="1">
      <c r="A99" s="13"/>
      <c r="B99" s="223"/>
      <c r="C99" s="224"/>
      <c r="D99" s="225" t="s">
        <v>130</v>
      </c>
      <c r="E99" s="226" t="s">
        <v>19</v>
      </c>
      <c r="F99" s="227" t="s">
        <v>519</v>
      </c>
      <c r="G99" s="224"/>
      <c r="H99" s="228">
        <v>1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130</v>
      </c>
      <c r="AU99" s="234" t="s">
        <v>85</v>
      </c>
      <c r="AV99" s="13" t="s">
        <v>85</v>
      </c>
      <c r="AW99" s="13" t="s">
        <v>35</v>
      </c>
      <c r="AX99" s="13" t="s">
        <v>83</v>
      </c>
      <c r="AY99" s="234" t="s">
        <v>119</v>
      </c>
    </row>
    <row r="100" s="2" customFormat="1" ht="16.5" customHeight="1">
      <c r="A100" s="39"/>
      <c r="B100" s="40"/>
      <c r="C100" s="205" t="s">
        <v>159</v>
      </c>
      <c r="D100" s="205" t="s">
        <v>121</v>
      </c>
      <c r="E100" s="206" t="s">
        <v>520</v>
      </c>
      <c r="F100" s="207" t="s">
        <v>521</v>
      </c>
      <c r="G100" s="208" t="s">
        <v>508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47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497</v>
      </c>
      <c r="AT100" s="216" t="s">
        <v>121</v>
      </c>
      <c r="AU100" s="216" t="s">
        <v>85</v>
      </c>
      <c r="AY100" s="18" t="s">
        <v>119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497</v>
      </c>
      <c r="BM100" s="216" t="s">
        <v>522</v>
      </c>
    </row>
    <row r="101" s="2" customFormat="1">
      <c r="A101" s="39"/>
      <c r="B101" s="40"/>
      <c r="C101" s="41"/>
      <c r="D101" s="225" t="s">
        <v>137</v>
      </c>
      <c r="E101" s="41"/>
      <c r="F101" s="246" t="s">
        <v>523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85</v>
      </c>
    </row>
    <row r="102" s="2" customFormat="1" ht="24.15" customHeight="1">
      <c r="A102" s="39"/>
      <c r="B102" s="40"/>
      <c r="C102" s="205" t="s">
        <v>166</v>
      </c>
      <c r="D102" s="205" t="s">
        <v>121</v>
      </c>
      <c r="E102" s="206" t="s">
        <v>524</v>
      </c>
      <c r="F102" s="207" t="s">
        <v>525</v>
      </c>
      <c r="G102" s="208" t="s">
        <v>516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47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497</v>
      </c>
      <c r="AT102" s="216" t="s">
        <v>121</v>
      </c>
      <c r="AU102" s="216" t="s">
        <v>85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497</v>
      </c>
      <c r="BM102" s="216" t="s">
        <v>526</v>
      </c>
    </row>
    <row r="103" s="2" customFormat="1">
      <c r="A103" s="39"/>
      <c r="B103" s="40"/>
      <c r="C103" s="41"/>
      <c r="D103" s="225" t="s">
        <v>137</v>
      </c>
      <c r="E103" s="41"/>
      <c r="F103" s="246" t="s">
        <v>527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137</v>
      </c>
      <c r="AU103" s="18" t="s">
        <v>85</v>
      </c>
    </row>
    <row r="104" s="12" customFormat="1" ht="22.8" customHeight="1">
      <c r="A104" s="12"/>
      <c r="B104" s="189"/>
      <c r="C104" s="190"/>
      <c r="D104" s="191" t="s">
        <v>75</v>
      </c>
      <c r="E104" s="203" t="s">
        <v>528</v>
      </c>
      <c r="F104" s="203" t="s">
        <v>529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SUM(P105:P116)</f>
        <v>0</v>
      </c>
      <c r="Q104" s="197"/>
      <c r="R104" s="198">
        <f>SUM(R105:R116)</f>
        <v>0</v>
      </c>
      <c r="S104" s="197"/>
      <c r="T104" s="199">
        <f>SUM(T105:T116)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152</v>
      </c>
      <c r="AT104" s="201" t="s">
        <v>75</v>
      </c>
      <c r="AU104" s="201" t="s">
        <v>83</v>
      </c>
      <c r="AY104" s="200" t="s">
        <v>119</v>
      </c>
      <c r="BK104" s="202">
        <f>SUM(BK105:BK116)</f>
        <v>0</v>
      </c>
    </row>
    <row r="105" s="2" customFormat="1" ht="24.15" customHeight="1">
      <c r="A105" s="39"/>
      <c r="B105" s="40"/>
      <c r="C105" s="205" t="s">
        <v>173</v>
      </c>
      <c r="D105" s="205" t="s">
        <v>121</v>
      </c>
      <c r="E105" s="206" t="s">
        <v>530</v>
      </c>
      <c r="F105" s="207" t="s">
        <v>531</v>
      </c>
      <c r="G105" s="208" t="s">
        <v>516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47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497</v>
      </c>
      <c r="AT105" s="216" t="s">
        <v>121</v>
      </c>
      <c r="AU105" s="216" t="s">
        <v>85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83</v>
      </c>
      <c r="BK105" s="217">
        <f>ROUND(I105*H105,2)</f>
        <v>0</v>
      </c>
      <c r="BL105" s="18" t="s">
        <v>497</v>
      </c>
      <c r="BM105" s="216" t="s">
        <v>532</v>
      </c>
    </row>
    <row r="106" s="2" customFormat="1">
      <c r="A106" s="39"/>
      <c r="B106" s="40"/>
      <c r="C106" s="41"/>
      <c r="D106" s="225" t="s">
        <v>137</v>
      </c>
      <c r="E106" s="41"/>
      <c r="F106" s="246" t="s">
        <v>533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85</v>
      </c>
    </row>
    <row r="107" s="2" customFormat="1" ht="16.5" customHeight="1">
      <c r="A107" s="39"/>
      <c r="B107" s="40"/>
      <c r="C107" s="205" t="s">
        <v>179</v>
      </c>
      <c r="D107" s="205" t="s">
        <v>121</v>
      </c>
      <c r="E107" s="206" t="s">
        <v>534</v>
      </c>
      <c r="F107" s="207" t="s">
        <v>535</v>
      </c>
      <c r="G107" s="208" t="s">
        <v>516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47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497</v>
      </c>
      <c r="AT107" s="216" t="s">
        <v>121</v>
      </c>
      <c r="AU107" s="216" t="s">
        <v>85</v>
      </c>
      <c r="AY107" s="18" t="s">
        <v>119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497</v>
      </c>
      <c r="BM107" s="216" t="s">
        <v>536</v>
      </c>
    </row>
    <row r="108" s="2" customFormat="1">
      <c r="A108" s="39"/>
      <c r="B108" s="40"/>
      <c r="C108" s="41"/>
      <c r="D108" s="225" t="s">
        <v>137</v>
      </c>
      <c r="E108" s="41"/>
      <c r="F108" s="246" t="s">
        <v>537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137</v>
      </c>
      <c r="AU108" s="18" t="s">
        <v>85</v>
      </c>
    </row>
    <row r="109" s="2" customFormat="1" ht="16.5" customHeight="1">
      <c r="A109" s="39"/>
      <c r="B109" s="40"/>
      <c r="C109" s="205" t="s">
        <v>186</v>
      </c>
      <c r="D109" s="205" t="s">
        <v>121</v>
      </c>
      <c r="E109" s="206" t="s">
        <v>538</v>
      </c>
      <c r="F109" s="207" t="s">
        <v>539</v>
      </c>
      <c r="G109" s="208" t="s">
        <v>516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47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497</v>
      </c>
      <c r="AT109" s="216" t="s">
        <v>121</v>
      </c>
      <c r="AU109" s="216" t="s">
        <v>85</v>
      </c>
      <c r="AY109" s="18" t="s">
        <v>119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83</v>
      </c>
      <c r="BK109" s="217">
        <f>ROUND(I109*H109,2)</f>
        <v>0</v>
      </c>
      <c r="BL109" s="18" t="s">
        <v>497</v>
      </c>
      <c r="BM109" s="216" t="s">
        <v>540</v>
      </c>
    </row>
    <row r="110" s="2" customFormat="1">
      <c r="A110" s="39"/>
      <c r="B110" s="40"/>
      <c r="C110" s="41"/>
      <c r="D110" s="225" t="s">
        <v>137</v>
      </c>
      <c r="E110" s="41"/>
      <c r="F110" s="246" t="s">
        <v>541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137</v>
      </c>
      <c r="AU110" s="18" t="s">
        <v>85</v>
      </c>
    </row>
    <row r="111" s="2" customFormat="1" ht="16.5" customHeight="1">
      <c r="A111" s="39"/>
      <c r="B111" s="40"/>
      <c r="C111" s="205" t="s">
        <v>191</v>
      </c>
      <c r="D111" s="205" t="s">
        <v>121</v>
      </c>
      <c r="E111" s="206" t="s">
        <v>542</v>
      </c>
      <c r="F111" s="207" t="s">
        <v>543</v>
      </c>
      <c r="G111" s="208" t="s">
        <v>516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47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497</v>
      </c>
      <c r="AT111" s="216" t="s">
        <v>121</v>
      </c>
      <c r="AU111" s="216" t="s">
        <v>85</v>
      </c>
      <c r="AY111" s="18" t="s">
        <v>119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497</v>
      </c>
      <c r="BM111" s="216" t="s">
        <v>544</v>
      </c>
    </row>
    <row r="112" s="2" customFormat="1">
      <c r="A112" s="39"/>
      <c r="B112" s="40"/>
      <c r="C112" s="41"/>
      <c r="D112" s="225" t="s">
        <v>137</v>
      </c>
      <c r="E112" s="41"/>
      <c r="F112" s="246" t="s">
        <v>545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137</v>
      </c>
      <c r="AU112" s="18" t="s">
        <v>85</v>
      </c>
    </row>
    <row r="113" s="2" customFormat="1" ht="16.5" customHeight="1">
      <c r="A113" s="39"/>
      <c r="B113" s="40"/>
      <c r="C113" s="205" t="s">
        <v>8</v>
      </c>
      <c r="D113" s="205" t="s">
        <v>121</v>
      </c>
      <c r="E113" s="206" t="s">
        <v>546</v>
      </c>
      <c r="F113" s="207" t="s">
        <v>547</v>
      </c>
      <c r="G113" s="208" t="s">
        <v>508</v>
      </c>
      <c r="H113" s="209">
        <v>5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47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497</v>
      </c>
      <c r="AT113" s="216" t="s">
        <v>121</v>
      </c>
      <c r="AU113" s="216" t="s">
        <v>85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497</v>
      </c>
      <c r="BM113" s="216" t="s">
        <v>548</v>
      </c>
    </row>
    <row r="114" s="2" customFormat="1">
      <c r="A114" s="39"/>
      <c r="B114" s="40"/>
      <c r="C114" s="41"/>
      <c r="D114" s="225" t="s">
        <v>137</v>
      </c>
      <c r="E114" s="41"/>
      <c r="F114" s="246" t="s">
        <v>549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137</v>
      </c>
      <c r="AU114" s="18" t="s">
        <v>85</v>
      </c>
    </row>
    <row r="115" s="2" customFormat="1" ht="38.55" customHeight="1">
      <c r="A115" s="39"/>
      <c r="B115" s="40"/>
      <c r="C115" s="205" t="s">
        <v>203</v>
      </c>
      <c r="D115" s="205" t="s">
        <v>121</v>
      </c>
      <c r="E115" s="206" t="s">
        <v>550</v>
      </c>
      <c r="F115" s="207" t="s">
        <v>551</v>
      </c>
      <c r="G115" s="208" t="s">
        <v>516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47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497</v>
      </c>
      <c r="AT115" s="216" t="s">
        <v>121</v>
      </c>
      <c r="AU115" s="216" t="s">
        <v>85</v>
      </c>
      <c r="AY115" s="18" t="s">
        <v>119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83</v>
      </c>
      <c r="BK115" s="217">
        <f>ROUND(I115*H115,2)</f>
        <v>0</v>
      </c>
      <c r="BL115" s="18" t="s">
        <v>497</v>
      </c>
      <c r="BM115" s="216" t="s">
        <v>552</v>
      </c>
    </row>
    <row r="116" s="2" customFormat="1">
      <c r="A116" s="39"/>
      <c r="B116" s="40"/>
      <c r="C116" s="41"/>
      <c r="D116" s="225" t="s">
        <v>137</v>
      </c>
      <c r="E116" s="41"/>
      <c r="F116" s="246" t="s">
        <v>553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137</v>
      </c>
      <c r="AU116" s="18" t="s">
        <v>85</v>
      </c>
    </row>
    <row r="117" s="12" customFormat="1" ht="22.8" customHeight="1">
      <c r="A117" s="12"/>
      <c r="B117" s="189"/>
      <c r="C117" s="190"/>
      <c r="D117" s="191" t="s">
        <v>75</v>
      </c>
      <c r="E117" s="203" t="s">
        <v>554</v>
      </c>
      <c r="F117" s="203" t="s">
        <v>555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SUM(P118:P119)</f>
        <v>0</v>
      </c>
      <c r="Q117" s="197"/>
      <c r="R117" s="198">
        <f>SUM(R118:R119)</f>
        <v>0</v>
      </c>
      <c r="S117" s="197"/>
      <c r="T117" s="199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152</v>
      </c>
      <c r="AT117" s="201" t="s">
        <v>75</v>
      </c>
      <c r="AU117" s="201" t="s">
        <v>83</v>
      </c>
      <c r="AY117" s="200" t="s">
        <v>119</v>
      </c>
      <c r="BK117" s="202">
        <f>SUM(BK118:BK119)</f>
        <v>0</v>
      </c>
    </row>
    <row r="118" s="2" customFormat="1" ht="16.5" customHeight="1">
      <c r="A118" s="39"/>
      <c r="B118" s="40"/>
      <c r="C118" s="205" t="s">
        <v>208</v>
      </c>
      <c r="D118" s="205" t="s">
        <v>121</v>
      </c>
      <c r="E118" s="206" t="s">
        <v>556</v>
      </c>
      <c r="F118" s="207" t="s">
        <v>557</v>
      </c>
      <c r="G118" s="208" t="s">
        <v>496</v>
      </c>
      <c r="H118" s="209">
        <v>1</v>
      </c>
      <c r="I118" s="210"/>
      <c r="J118" s="211">
        <f>ROUND(I118*H118,2)</f>
        <v>0</v>
      </c>
      <c r="K118" s="207" t="s">
        <v>125</v>
      </c>
      <c r="L118" s="45"/>
      <c r="M118" s="212" t="s">
        <v>19</v>
      </c>
      <c r="N118" s="213" t="s">
        <v>47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497</v>
      </c>
      <c r="AT118" s="216" t="s">
        <v>121</v>
      </c>
      <c r="AU118" s="216" t="s">
        <v>85</v>
      </c>
      <c r="AY118" s="18" t="s">
        <v>119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497</v>
      </c>
      <c r="BM118" s="216" t="s">
        <v>558</v>
      </c>
    </row>
    <row r="119" s="2" customFormat="1">
      <c r="A119" s="39"/>
      <c r="B119" s="40"/>
      <c r="C119" s="41"/>
      <c r="D119" s="218" t="s">
        <v>128</v>
      </c>
      <c r="E119" s="41"/>
      <c r="F119" s="219" t="s">
        <v>559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128</v>
      </c>
      <c r="AU119" s="18" t="s">
        <v>85</v>
      </c>
    </row>
    <row r="120" s="12" customFormat="1" ht="22.8" customHeight="1">
      <c r="A120" s="12"/>
      <c r="B120" s="189"/>
      <c r="C120" s="190"/>
      <c r="D120" s="191" t="s">
        <v>75</v>
      </c>
      <c r="E120" s="203" t="s">
        <v>560</v>
      </c>
      <c r="F120" s="203" t="s">
        <v>561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SUM(P121:P122)</f>
        <v>0</v>
      </c>
      <c r="Q120" s="197"/>
      <c r="R120" s="198">
        <f>SUM(R121:R122)</f>
        <v>0</v>
      </c>
      <c r="S120" s="197"/>
      <c r="T120" s="19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152</v>
      </c>
      <c r="AT120" s="201" t="s">
        <v>75</v>
      </c>
      <c r="AU120" s="201" t="s">
        <v>83</v>
      </c>
      <c r="AY120" s="200" t="s">
        <v>119</v>
      </c>
      <c r="BK120" s="202">
        <f>SUM(BK121:BK122)</f>
        <v>0</v>
      </c>
    </row>
    <row r="121" s="2" customFormat="1" ht="16.5" customHeight="1">
      <c r="A121" s="39"/>
      <c r="B121" s="40"/>
      <c r="C121" s="205" t="s">
        <v>213</v>
      </c>
      <c r="D121" s="205" t="s">
        <v>121</v>
      </c>
      <c r="E121" s="206" t="s">
        <v>562</v>
      </c>
      <c r="F121" s="207" t="s">
        <v>563</v>
      </c>
      <c r="G121" s="208" t="s">
        <v>496</v>
      </c>
      <c r="H121" s="209">
        <v>1</v>
      </c>
      <c r="I121" s="210"/>
      <c r="J121" s="211">
        <f>ROUND(I121*H121,2)</f>
        <v>0</v>
      </c>
      <c r="K121" s="207" t="s">
        <v>125</v>
      </c>
      <c r="L121" s="45"/>
      <c r="M121" s="212" t="s">
        <v>19</v>
      </c>
      <c r="N121" s="213" t="s">
        <v>47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497</v>
      </c>
      <c r="AT121" s="216" t="s">
        <v>121</v>
      </c>
      <c r="AU121" s="216" t="s">
        <v>85</v>
      </c>
      <c r="AY121" s="18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83</v>
      </c>
      <c r="BK121" s="217">
        <f>ROUND(I121*H121,2)</f>
        <v>0</v>
      </c>
      <c r="BL121" s="18" t="s">
        <v>497</v>
      </c>
      <c r="BM121" s="216" t="s">
        <v>564</v>
      </c>
    </row>
    <row r="122" s="2" customFormat="1">
      <c r="A122" s="39"/>
      <c r="B122" s="40"/>
      <c r="C122" s="41"/>
      <c r="D122" s="218" t="s">
        <v>128</v>
      </c>
      <c r="E122" s="41"/>
      <c r="F122" s="219" t="s">
        <v>565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128</v>
      </c>
      <c r="AU122" s="18" t="s">
        <v>85</v>
      </c>
    </row>
    <row r="123" s="12" customFormat="1" ht="22.8" customHeight="1">
      <c r="A123" s="12"/>
      <c r="B123" s="189"/>
      <c r="C123" s="190"/>
      <c r="D123" s="191" t="s">
        <v>75</v>
      </c>
      <c r="E123" s="203" t="s">
        <v>566</v>
      </c>
      <c r="F123" s="203" t="s">
        <v>567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SUM(P124:P127)</f>
        <v>0</v>
      </c>
      <c r="Q123" s="197"/>
      <c r="R123" s="198">
        <f>SUM(R124:R127)</f>
        <v>0</v>
      </c>
      <c r="S123" s="197"/>
      <c r="T123" s="199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152</v>
      </c>
      <c r="AT123" s="201" t="s">
        <v>75</v>
      </c>
      <c r="AU123" s="201" t="s">
        <v>83</v>
      </c>
      <c r="AY123" s="200" t="s">
        <v>119</v>
      </c>
      <c r="BK123" s="202">
        <f>SUM(BK124:BK127)</f>
        <v>0</v>
      </c>
    </row>
    <row r="124" s="2" customFormat="1" ht="16.5" customHeight="1">
      <c r="A124" s="39"/>
      <c r="B124" s="40"/>
      <c r="C124" s="205" t="s">
        <v>219</v>
      </c>
      <c r="D124" s="205" t="s">
        <v>121</v>
      </c>
      <c r="E124" s="206" t="s">
        <v>568</v>
      </c>
      <c r="F124" s="207" t="s">
        <v>569</v>
      </c>
      <c r="G124" s="208" t="s">
        <v>516</v>
      </c>
      <c r="H124" s="209">
        <v>1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47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497</v>
      </c>
      <c r="AT124" s="216" t="s">
        <v>121</v>
      </c>
      <c r="AU124" s="216" t="s">
        <v>85</v>
      </c>
      <c r="AY124" s="18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83</v>
      </c>
      <c r="BK124" s="217">
        <f>ROUND(I124*H124,2)</f>
        <v>0</v>
      </c>
      <c r="BL124" s="18" t="s">
        <v>497</v>
      </c>
      <c r="BM124" s="216" t="s">
        <v>570</v>
      </c>
    </row>
    <row r="125" s="2" customFormat="1">
      <c r="A125" s="39"/>
      <c r="B125" s="40"/>
      <c r="C125" s="41"/>
      <c r="D125" s="225" t="s">
        <v>137</v>
      </c>
      <c r="E125" s="41"/>
      <c r="F125" s="246" t="s">
        <v>571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137</v>
      </c>
      <c r="AU125" s="18" t="s">
        <v>85</v>
      </c>
    </row>
    <row r="126" s="2" customFormat="1" ht="16.5" customHeight="1">
      <c r="A126" s="39"/>
      <c r="B126" s="40"/>
      <c r="C126" s="205" t="s">
        <v>225</v>
      </c>
      <c r="D126" s="205" t="s">
        <v>121</v>
      </c>
      <c r="E126" s="206" t="s">
        <v>572</v>
      </c>
      <c r="F126" s="207" t="s">
        <v>573</v>
      </c>
      <c r="G126" s="208" t="s">
        <v>496</v>
      </c>
      <c r="H126" s="209">
        <v>1</v>
      </c>
      <c r="I126" s="210"/>
      <c r="J126" s="211">
        <f>ROUND(I126*H126,2)</f>
        <v>0</v>
      </c>
      <c r="K126" s="207" t="s">
        <v>125</v>
      </c>
      <c r="L126" s="45"/>
      <c r="M126" s="212" t="s">
        <v>19</v>
      </c>
      <c r="N126" s="213" t="s">
        <v>47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497</v>
      </c>
      <c r="AT126" s="216" t="s">
        <v>121</v>
      </c>
      <c r="AU126" s="216" t="s">
        <v>85</v>
      </c>
      <c r="AY126" s="18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83</v>
      </c>
      <c r="BK126" s="217">
        <f>ROUND(I126*H126,2)</f>
        <v>0</v>
      </c>
      <c r="BL126" s="18" t="s">
        <v>497</v>
      </c>
      <c r="BM126" s="216" t="s">
        <v>574</v>
      </c>
    </row>
    <row r="127" s="2" customFormat="1">
      <c r="A127" s="39"/>
      <c r="B127" s="40"/>
      <c r="C127" s="41"/>
      <c r="D127" s="218" t="s">
        <v>128</v>
      </c>
      <c r="E127" s="41"/>
      <c r="F127" s="219" t="s">
        <v>575</v>
      </c>
      <c r="G127" s="41"/>
      <c r="H127" s="41"/>
      <c r="I127" s="220"/>
      <c r="J127" s="41"/>
      <c r="K127" s="41"/>
      <c r="L127" s="45"/>
      <c r="M127" s="260"/>
      <c r="N127" s="261"/>
      <c r="O127" s="262"/>
      <c r="P127" s="262"/>
      <c r="Q127" s="262"/>
      <c r="R127" s="262"/>
      <c r="S127" s="262"/>
      <c r="T127" s="26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85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ruVxt8tGEVvwK+u2Ob3Js7PmZqxhdK/BDeBfe9iEWqyav/a1uXaigSDMT8KXwsxyaiRlGjJMJOI/v87cse+Big==" hashValue="awYx1PzhnpQJoNAnY2k6AMfGzUIN9xnlDOIJfws/dEskBAA2eC7fFOZ8lLOgWNmpf8BoZuJO+5QdCFoD3Ez3tg==" algorithmName="SHA-512" password="CC35"/>
  <autoFilter ref="C84:K12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1002000"/>
    <hyperlink ref="F92" r:id="rId2" display="https://podminky.urs.cz/item/CS_URS_2024_02/011503000"/>
    <hyperlink ref="F119" r:id="rId3" display="https://podminky.urs.cz/item/CS_URS_2024_02/049002000"/>
    <hyperlink ref="F122" r:id="rId4" display="https://podminky.urs.cz/item/CS_URS_2024_02/072203000"/>
    <hyperlink ref="F127" r:id="rId5" display="https://podminky.urs.cz/item/CS_URS_2024_02/0918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576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577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578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579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580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581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582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583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584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585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586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82</v>
      </c>
      <c r="F18" s="275" t="s">
        <v>587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588</v>
      </c>
      <c r="F19" s="275" t="s">
        <v>589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590</v>
      </c>
      <c r="F20" s="275" t="s">
        <v>591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592</v>
      </c>
      <c r="F21" s="275" t="s">
        <v>593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594</v>
      </c>
      <c r="F22" s="275" t="s">
        <v>595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596</v>
      </c>
      <c r="F23" s="275" t="s">
        <v>597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598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599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600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601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602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603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604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605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606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105</v>
      </c>
      <c r="F36" s="275"/>
      <c r="G36" s="275" t="s">
        <v>607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608</v>
      </c>
      <c r="F37" s="275"/>
      <c r="G37" s="275" t="s">
        <v>609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57</v>
      </c>
      <c r="F38" s="275"/>
      <c r="G38" s="275" t="s">
        <v>610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58</v>
      </c>
      <c r="F39" s="275"/>
      <c r="G39" s="275" t="s">
        <v>611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106</v>
      </c>
      <c r="F40" s="275"/>
      <c r="G40" s="275" t="s">
        <v>612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107</v>
      </c>
      <c r="F41" s="275"/>
      <c r="G41" s="275" t="s">
        <v>613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614</v>
      </c>
      <c r="F42" s="275"/>
      <c r="G42" s="275" t="s">
        <v>615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616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617</v>
      </c>
      <c r="F44" s="275"/>
      <c r="G44" s="275" t="s">
        <v>618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109</v>
      </c>
      <c r="F45" s="275"/>
      <c r="G45" s="275" t="s">
        <v>619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620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621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622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623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624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625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626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627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628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629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630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631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632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633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634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635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636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637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638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639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640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641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642</v>
      </c>
      <c r="D76" s="293"/>
      <c r="E76" s="293"/>
      <c r="F76" s="293" t="s">
        <v>643</v>
      </c>
      <c r="G76" s="294"/>
      <c r="H76" s="293" t="s">
        <v>58</v>
      </c>
      <c r="I76" s="293" t="s">
        <v>61</v>
      </c>
      <c r="J76" s="293" t="s">
        <v>644</v>
      </c>
      <c r="K76" s="292"/>
    </row>
    <row r="77" s="1" customFormat="1" ht="17.25" customHeight="1">
      <c r="B77" s="290"/>
      <c r="C77" s="295" t="s">
        <v>645</v>
      </c>
      <c r="D77" s="295"/>
      <c r="E77" s="295"/>
      <c r="F77" s="296" t="s">
        <v>646</v>
      </c>
      <c r="G77" s="297"/>
      <c r="H77" s="295"/>
      <c r="I77" s="295"/>
      <c r="J77" s="295" t="s">
        <v>647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57</v>
      </c>
      <c r="D79" s="300"/>
      <c r="E79" s="300"/>
      <c r="F79" s="301" t="s">
        <v>648</v>
      </c>
      <c r="G79" s="302"/>
      <c r="H79" s="278" t="s">
        <v>649</v>
      </c>
      <c r="I79" s="278" t="s">
        <v>650</v>
      </c>
      <c r="J79" s="278">
        <v>20</v>
      </c>
      <c r="K79" s="292"/>
    </row>
    <row r="80" s="1" customFormat="1" ht="15" customHeight="1">
      <c r="B80" s="290"/>
      <c r="C80" s="278" t="s">
        <v>651</v>
      </c>
      <c r="D80" s="278"/>
      <c r="E80" s="278"/>
      <c r="F80" s="301" t="s">
        <v>648</v>
      </c>
      <c r="G80" s="302"/>
      <c r="H80" s="278" t="s">
        <v>652</v>
      </c>
      <c r="I80" s="278" t="s">
        <v>650</v>
      </c>
      <c r="J80" s="278">
        <v>120</v>
      </c>
      <c r="K80" s="292"/>
    </row>
    <row r="81" s="1" customFormat="1" ht="15" customHeight="1">
      <c r="B81" s="303"/>
      <c r="C81" s="278" t="s">
        <v>653</v>
      </c>
      <c r="D81" s="278"/>
      <c r="E81" s="278"/>
      <c r="F81" s="301" t="s">
        <v>654</v>
      </c>
      <c r="G81" s="302"/>
      <c r="H81" s="278" t="s">
        <v>655</v>
      </c>
      <c r="I81" s="278" t="s">
        <v>650</v>
      </c>
      <c r="J81" s="278">
        <v>50</v>
      </c>
      <c r="K81" s="292"/>
    </row>
    <row r="82" s="1" customFormat="1" ht="15" customHeight="1">
      <c r="B82" s="303"/>
      <c r="C82" s="278" t="s">
        <v>656</v>
      </c>
      <c r="D82" s="278"/>
      <c r="E82" s="278"/>
      <c r="F82" s="301" t="s">
        <v>648</v>
      </c>
      <c r="G82" s="302"/>
      <c r="H82" s="278" t="s">
        <v>657</v>
      </c>
      <c r="I82" s="278" t="s">
        <v>658</v>
      </c>
      <c r="J82" s="278"/>
      <c r="K82" s="292"/>
    </row>
    <row r="83" s="1" customFormat="1" ht="15" customHeight="1">
      <c r="B83" s="303"/>
      <c r="C83" s="304" t="s">
        <v>659</v>
      </c>
      <c r="D83" s="304"/>
      <c r="E83" s="304"/>
      <c r="F83" s="305" t="s">
        <v>654</v>
      </c>
      <c r="G83" s="304"/>
      <c r="H83" s="304" t="s">
        <v>660</v>
      </c>
      <c r="I83" s="304" t="s">
        <v>650</v>
      </c>
      <c r="J83" s="304">
        <v>15</v>
      </c>
      <c r="K83" s="292"/>
    </row>
    <row r="84" s="1" customFormat="1" ht="15" customHeight="1">
      <c r="B84" s="303"/>
      <c r="C84" s="304" t="s">
        <v>661</v>
      </c>
      <c r="D84" s="304"/>
      <c r="E84" s="304"/>
      <c r="F84" s="305" t="s">
        <v>654</v>
      </c>
      <c r="G84" s="304"/>
      <c r="H84" s="304" t="s">
        <v>662</v>
      </c>
      <c r="I84" s="304" t="s">
        <v>650</v>
      </c>
      <c r="J84" s="304">
        <v>15</v>
      </c>
      <c r="K84" s="292"/>
    </row>
    <row r="85" s="1" customFormat="1" ht="15" customHeight="1">
      <c r="B85" s="303"/>
      <c r="C85" s="304" t="s">
        <v>663</v>
      </c>
      <c r="D85" s="304"/>
      <c r="E85" s="304"/>
      <c r="F85" s="305" t="s">
        <v>654</v>
      </c>
      <c r="G85" s="304"/>
      <c r="H85" s="304" t="s">
        <v>664</v>
      </c>
      <c r="I85" s="304" t="s">
        <v>650</v>
      </c>
      <c r="J85" s="304">
        <v>20</v>
      </c>
      <c r="K85" s="292"/>
    </row>
    <row r="86" s="1" customFormat="1" ht="15" customHeight="1">
      <c r="B86" s="303"/>
      <c r="C86" s="304" t="s">
        <v>665</v>
      </c>
      <c r="D86" s="304"/>
      <c r="E86" s="304"/>
      <c r="F86" s="305" t="s">
        <v>654</v>
      </c>
      <c r="G86" s="304"/>
      <c r="H86" s="304" t="s">
        <v>666</v>
      </c>
      <c r="I86" s="304" t="s">
        <v>650</v>
      </c>
      <c r="J86" s="304">
        <v>20</v>
      </c>
      <c r="K86" s="292"/>
    </row>
    <row r="87" s="1" customFormat="1" ht="15" customHeight="1">
      <c r="B87" s="303"/>
      <c r="C87" s="278" t="s">
        <v>667</v>
      </c>
      <c r="D87" s="278"/>
      <c r="E87" s="278"/>
      <c r="F87" s="301" t="s">
        <v>654</v>
      </c>
      <c r="G87" s="302"/>
      <c r="H87" s="278" t="s">
        <v>668</v>
      </c>
      <c r="I87" s="278" t="s">
        <v>650</v>
      </c>
      <c r="J87" s="278">
        <v>50</v>
      </c>
      <c r="K87" s="292"/>
    </row>
    <row r="88" s="1" customFormat="1" ht="15" customHeight="1">
      <c r="B88" s="303"/>
      <c r="C88" s="278" t="s">
        <v>669</v>
      </c>
      <c r="D88" s="278"/>
      <c r="E88" s="278"/>
      <c r="F88" s="301" t="s">
        <v>654</v>
      </c>
      <c r="G88" s="302"/>
      <c r="H88" s="278" t="s">
        <v>670</v>
      </c>
      <c r="I88" s="278" t="s">
        <v>650</v>
      </c>
      <c r="J88" s="278">
        <v>20</v>
      </c>
      <c r="K88" s="292"/>
    </row>
    <row r="89" s="1" customFormat="1" ht="15" customHeight="1">
      <c r="B89" s="303"/>
      <c r="C89" s="278" t="s">
        <v>671</v>
      </c>
      <c r="D89" s="278"/>
      <c r="E89" s="278"/>
      <c r="F89" s="301" t="s">
        <v>654</v>
      </c>
      <c r="G89" s="302"/>
      <c r="H89" s="278" t="s">
        <v>672</v>
      </c>
      <c r="I89" s="278" t="s">
        <v>650</v>
      </c>
      <c r="J89" s="278">
        <v>20</v>
      </c>
      <c r="K89" s="292"/>
    </row>
    <row r="90" s="1" customFormat="1" ht="15" customHeight="1">
      <c r="B90" s="303"/>
      <c r="C90" s="278" t="s">
        <v>673</v>
      </c>
      <c r="D90" s="278"/>
      <c r="E90" s="278"/>
      <c r="F90" s="301" t="s">
        <v>654</v>
      </c>
      <c r="G90" s="302"/>
      <c r="H90" s="278" t="s">
        <v>674</v>
      </c>
      <c r="I90" s="278" t="s">
        <v>650</v>
      </c>
      <c r="J90" s="278">
        <v>50</v>
      </c>
      <c r="K90" s="292"/>
    </row>
    <row r="91" s="1" customFormat="1" ht="15" customHeight="1">
      <c r="B91" s="303"/>
      <c r="C91" s="278" t="s">
        <v>675</v>
      </c>
      <c r="D91" s="278"/>
      <c r="E91" s="278"/>
      <c r="F91" s="301" t="s">
        <v>654</v>
      </c>
      <c r="G91" s="302"/>
      <c r="H91" s="278" t="s">
        <v>675</v>
      </c>
      <c r="I91" s="278" t="s">
        <v>650</v>
      </c>
      <c r="J91" s="278">
        <v>50</v>
      </c>
      <c r="K91" s="292"/>
    </row>
    <row r="92" s="1" customFormat="1" ht="15" customHeight="1">
      <c r="B92" s="303"/>
      <c r="C92" s="278" t="s">
        <v>676</v>
      </c>
      <c r="D92" s="278"/>
      <c r="E92" s="278"/>
      <c r="F92" s="301" t="s">
        <v>654</v>
      </c>
      <c r="G92" s="302"/>
      <c r="H92" s="278" t="s">
        <v>677</v>
      </c>
      <c r="I92" s="278" t="s">
        <v>650</v>
      </c>
      <c r="J92" s="278">
        <v>255</v>
      </c>
      <c r="K92" s="292"/>
    </row>
    <row r="93" s="1" customFormat="1" ht="15" customHeight="1">
      <c r="B93" s="303"/>
      <c r="C93" s="278" t="s">
        <v>678</v>
      </c>
      <c r="D93" s="278"/>
      <c r="E93" s="278"/>
      <c r="F93" s="301" t="s">
        <v>648</v>
      </c>
      <c r="G93" s="302"/>
      <c r="H93" s="278" t="s">
        <v>679</v>
      </c>
      <c r="I93" s="278" t="s">
        <v>680</v>
      </c>
      <c r="J93" s="278"/>
      <c r="K93" s="292"/>
    </row>
    <row r="94" s="1" customFormat="1" ht="15" customHeight="1">
      <c r="B94" s="303"/>
      <c r="C94" s="278" t="s">
        <v>681</v>
      </c>
      <c r="D94" s="278"/>
      <c r="E94" s="278"/>
      <c r="F94" s="301" t="s">
        <v>648</v>
      </c>
      <c r="G94" s="302"/>
      <c r="H94" s="278" t="s">
        <v>682</v>
      </c>
      <c r="I94" s="278" t="s">
        <v>683</v>
      </c>
      <c r="J94" s="278"/>
      <c r="K94" s="292"/>
    </row>
    <row r="95" s="1" customFormat="1" ht="15" customHeight="1">
      <c r="B95" s="303"/>
      <c r="C95" s="278" t="s">
        <v>684</v>
      </c>
      <c r="D95" s="278"/>
      <c r="E95" s="278"/>
      <c r="F95" s="301" t="s">
        <v>648</v>
      </c>
      <c r="G95" s="302"/>
      <c r="H95" s="278" t="s">
        <v>684</v>
      </c>
      <c r="I95" s="278" t="s">
        <v>683</v>
      </c>
      <c r="J95" s="278"/>
      <c r="K95" s="292"/>
    </row>
    <row r="96" s="1" customFormat="1" ht="15" customHeight="1">
      <c r="B96" s="303"/>
      <c r="C96" s="278" t="s">
        <v>42</v>
      </c>
      <c r="D96" s="278"/>
      <c r="E96" s="278"/>
      <c r="F96" s="301" t="s">
        <v>648</v>
      </c>
      <c r="G96" s="302"/>
      <c r="H96" s="278" t="s">
        <v>685</v>
      </c>
      <c r="I96" s="278" t="s">
        <v>683</v>
      </c>
      <c r="J96" s="278"/>
      <c r="K96" s="292"/>
    </row>
    <row r="97" s="1" customFormat="1" ht="15" customHeight="1">
      <c r="B97" s="303"/>
      <c r="C97" s="278" t="s">
        <v>52</v>
      </c>
      <c r="D97" s="278"/>
      <c r="E97" s="278"/>
      <c r="F97" s="301" t="s">
        <v>648</v>
      </c>
      <c r="G97" s="302"/>
      <c r="H97" s="278" t="s">
        <v>686</v>
      </c>
      <c r="I97" s="278" t="s">
        <v>683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687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642</v>
      </c>
      <c r="D103" s="293"/>
      <c r="E103" s="293"/>
      <c r="F103" s="293" t="s">
        <v>643</v>
      </c>
      <c r="G103" s="294"/>
      <c r="H103" s="293" t="s">
        <v>58</v>
      </c>
      <c r="I103" s="293" t="s">
        <v>61</v>
      </c>
      <c r="J103" s="293" t="s">
        <v>644</v>
      </c>
      <c r="K103" s="292"/>
    </row>
    <row r="104" s="1" customFormat="1" ht="17.25" customHeight="1">
      <c r="B104" s="290"/>
      <c r="C104" s="295" t="s">
        <v>645</v>
      </c>
      <c r="D104" s="295"/>
      <c r="E104" s="295"/>
      <c r="F104" s="296" t="s">
        <v>646</v>
      </c>
      <c r="G104" s="297"/>
      <c r="H104" s="295"/>
      <c r="I104" s="295"/>
      <c r="J104" s="295" t="s">
        <v>647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57</v>
      </c>
      <c r="D106" s="300"/>
      <c r="E106" s="300"/>
      <c r="F106" s="301" t="s">
        <v>648</v>
      </c>
      <c r="G106" s="278"/>
      <c r="H106" s="278" t="s">
        <v>688</v>
      </c>
      <c r="I106" s="278" t="s">
        <v>650</v>
      </c>
      <c r="J106" s="278">
        <v>20</v>
      </c>
      <c r="K106" s="292"/>
    </row>
    <row r="107" s="1" customFormat="1" ht="15" customHeight="1">
      <c r="B107" s="290"/>
      <c r="C107" s="278" t="s">
        <v>651</v>
      </c>
      <c r="D107" s="278"/>
      <c r="E107" s="278"/>
      <c r="F107" s="301" t="s">
        <v>648</v>
      </c>
      <c r="G107" s="278"/>
      <c r="H107" s="278" t="s">
        <v>688</v>
      </c>
      <c r="I107" s="278" t="s">
        <v>650</v>
      </c>
      <c r="J107" s="278">
        <v>120</v>
      </c>
      <c r="K107" s="292"/>
    </row>
    <row r="108" s="1" customFormat="1" ht="15" customHeight="1">
      <c r="B108" s="303"/>
      <c r="C108" s="278" t="s">
        <v>653</v>
      </c>
      <c r="D108" s="278"/>
      <c r="E108" s="278"/>
      <c r="F108" s="301" t="s">
        <v>654</v>
      </c>
      <c r="G108" s="278"/>
      <c r="H108" s="278" t="s">
        <v>688</v>
      </c>
      <c r="I108" s="278" t="s">
        <v>650</v>
      </c>
      <c r="J108" s="278">
        <v>50</v>
      </c>
      <c r="K108" s="292"/>
    </row>
    <row r="109" s="1" customFormat="1" ht="15" customHeight="1">
      <c r="B109" s="303"/>
      <c r="C109" s="278" t="s">
        <v>656</v>
      </c>
      <c r="D109" s="278"/>
      <c r="E109" s="278"/>
      <c r="F109" s="301" t="s">
        <v>648</v>
      </c>
      <c r="G109" s="278"/>
      <c r="H109" s="278" t="s">
        <v>688</v>
      </c>
      <c r="I109" s="278" t="s">
        <v>658</v>
      </c>
      <c r="J109" s="278"/>
      <c r="K109" s="292"/>
    </row>
    <row r="110" s="1" customFormat="1" ht="15" customHeight="1">
      <c r="B110" s="303"/>
      <c r="C110" s="278" t="s">
        <v>667</v>
      </c>
      <c r="D110" s="278"/>
      <c r="E110" s="278"/>
      <c r="F110" s="301" t="s">
        <v>654</v>
      </c>
      <c r="G110" s="278"/>
      <c r="H110" s="278" t="s">
        <v>688</v>
      </c>
      <c r="I110" s="278" t="s">
        <v>650</v>
      </c>
      <c r="J110" s="278">
        <v>50</v>
      </c>
      <c r="K110" s="292"/>
    </row>
    <row r="111" s="1" customFormat="1" ht="15" customHeight="1">
      <c r="B111" s="303"/>
      <c r="C111" s="278" t="s">
        <v>675</v>
      </c>
      <c r="D111" s="278"/>
      <c r="E111" s="278"/>
      <c r="F111" s="301" t="s">
        <v>654</v>
      </c>
      <c r="G111" s="278"/>
      <c r="H111" s="278" t="s">
        <v>688</v>
      </c>
      <c r="I111" s="278" t="s">
        <v>650</v>
      </c>
      <c r="J111" s="278">
        <v>50</v>
      </c>
      <c r="K111" s="292"/>
    </row>
    <row r="112" s="1" customFormat="1" ht="15" customHeight="1">
      <c r="B112" s="303"/>
      <c r="C112" s="278" t="s">
        <v>673</v>
      </c>
      <c r="D112" s="278"/>
      <c r="E112" s="278"/>
      <c r="F112" s="301" t="s">
        <v>654</v>
      </c>
      <c r="G112" s="278"/>
      <c r="H112" s="278" t="s">
        <v>688</v>
      </c>
      <c r="I112" s="278" t="s">
        <v>650</v>
      </c>
      <c r="J112" s="278">
        <v>50</v>
      </c>
      <c r="K112" s="292"/>
    </row>
    <row r="113" s="1" customFormat="1" ht="15" customHeight="1">
      <c r="B113" s="303"/>
      <c r="C113" s="278" t="s">
        <v>57</v>
      </c>
      <c r="D113" s="278"/>
      <c r="E113" s="278"/>
      <c r="F113" s="301" t="s">
        <v>648</v>
      </c>
      <c r="G113" s="278"/>
      <c r="H113" s="278" t="s">
        <v>689</v>
      </c>
      <c r="I113" s="278" t="s">
        <v>650</v>
      </c>
      <c r="J113" s="278">
        <v>20</v>
      </c>
      <c r="K113" s="292"/>
    </row>
    <row r="114" s="1" customFormat="1" ht="15" customHeight="1">
      <c r="B114" s="303"/>
      <c r="C114" s="278" t="s">
        <v>690</v>
      </c>
      <c r="D114" s="278"/>
      <c r="E114" s="278"/>
      <c r="F114" s="301" t="s">
        <v>648</v>
      </c>
      <c r="G114" s="278"/>
      <c r="H114" s="278" t="s">
        <v>691</v>
      </c>
      <c r="I114" s="278" t="s">
        <v>650</v>
      </c>
      <c r="J114" s="278">
        <v>120</v>
      </c>
      <c r="K114" s="292"/>
    </row>
    <row r="115" s="1" customFormat="1" ht="15" customHeight="1">
      <c r="B115" s="303"/>
      <c r="C115" s="278" t="s">
        <v>42</v>
      </c>
      <c r="D115" s="278"/>
      <c r="E115" s="278"/>
      <c r="F115" s="301" t="s">
        <v>648</v>
      </c>
      <c r="G115" s="278"/>
      <c r="H115" s="278" t="s">
        <v>692</v>
      </c>
      <c r="I115" s="278" t="s">
        <v>683</v>
      </c>
      <c r="J115" s="278"/>
      <c r="K115" s="292"/>
    </row>
    <row r="116" s="1" customFormat="1" ht="15" customHeight="1">
      <c r="B116" s="303"/>
      <c r="C116" s="278" t="s">
        <v>52</v>
      </c>
      <c r="D116" s="278"/>
      <c r="E116" s="278"/>
      <c r="F116" s="301" t="s">
        <v>648</v>
      </c>
      <c r="G116" s="278"/>
      <c r="H116" s="278" t="s">
        <v>693</v>
      </c>
      <c r="I116" s="278" t="s">
        <v>683</v>
      </c>
      <c r="J116" s="278"/>
      <c r="K116" s="292"/>
    </row>
    <row r="117" s="1" customFormat="1" ht="15" customHeight="1">
      <c r="B117" s="303"/>
      <c r="C117" s="278" t="s">
        <v>61</v>
      </c>
      <c r="D117" s="278"/>
      <c r="E117" s="278"/>
      <c r="F117" s="301" t="s">
        <v>648</v>
      </c>
      <c r="G117" s="278"/>
      <c r="H117" s="278" t="s">
        <v>694</v>
      </c>
      <c r="I117" s="278" t="s">
        <v>695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696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642</v>
      </c>
      <c r="D123" s="293"/>
      <c r="E123" s="293"/>
      <c r="F123" s="293" t="s">
        <v>643</v>
      </c>
      <c r="G123" s="294"/>
      <c r="H123" s="293" t="s">
        <v>58</v>
      </c>
      <c r="I123" s="293" t="s">
        <v>61</v>
      </c>
      <c r="J123" s="293" t="s">
        <v>644</v>
      </c>
      <c r="K123" s="322"/>
    </row>
    <row r="124" s="1" customFormat="1" ht="17.25" customHeight="1">
      <c r="B124" s="321"/>
      <c r="C124" s="295" t="s">
        <v>645</v>
      </c>
      <c r="D124" s="295"/>
      <c r="E124" s="295"/>
      <c r="F124" s="296" t="s">
        <v>646</v>
      </c>
      <c r="G124" s="297"/>
      <c r="H124" s="295"/>
      <c r="I124" s="295"/>
      <c r="J124" s="295" t="s">
        <v>647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651</v>
      </c>
      <c r="D126" s="300"/>
      <c r="E126" s="300"/>
      <c r="F126" s="301" t="s">
        <v>648</v>
      </c>
      <c r="G126" s="278"/>
      <c r="H126" s="278" t="s">
        <v>688</v>
      </c>
      <c r="I126" s="278" t="s">
        <v>650</v>
      </c>
      <c r="J126" s="278">
        <v>120</v>
      </c>
      <c r="K126" s="326"/>
    </row>
    <row r="127" s="1" customFormat="1" ht="15" customHeight="1">
      <c r="B127" s="323"/>
      <c r="C127" s="278" t="s">
        <v>697</v>
      </c>
      <c r="D127" s="278"/>
      <c r="E127" s="278"/>
      <c r="F127" s="301" t="s">
        <v>648</v>
      </c>
      <c r="G127" s="278"/>
      <c r="H127" s="278" t="s">
        <v>698</v>
      </c>
      <c r="I127" s="278" t="s">
        <v>650</v>
      </c>
      <c r="J127" s="278" t="s">
        <v>699</v>
      </c>
      <c r="K127" s="326"/>
    </row>
    <row r="128" s="1" customFormat="1" ht="15" customHeight="1">
      <c r="B128" s="323"/>
      <c r="C128" s="278" t="s">
        <v>596</v>
      </c>
      <c r="D128" s="278"/>
      <c r="E128" s="278"/>
      <c r="F128" s="301" t="s">
        <v>648</v>
      </c>
      <c r="G128" s="278"/>
      <c r="H128" s="278" t="s">
        <v>700</v>
      </c>
      <c r="I128" s="278" t="s">
        <v>650</v>
      </c>
      <c r="J128" s="278" t="s">
        <v>699</v>
      </c>
      <c r="K128" s="326"/>
    </row>
    <row r="129" s="1" customFormat="1" ht="15" customHeight="1">
      <c r="B129" s="323"/>
      <c r="C129" s="278" t="s">
        <v>659</v>
      </c>
      <c r="D129" s="278"/>
      <c r="E129" s="278"/>
      <c r="F129" s="301" t="s">
        <v>654</v>
      </c>
      <c r="G129" s="278"/>
      <c r="H129" s="278" t="s">
        <v>660</v>
      </c>
      <c r="I129" s="278" t="s">
        <v>650</v>
      </c>
      <c r="J129" s="278">
        <v>15</v>
      </c>
      <c r="K129" s="326"/>
    </row>
    <row r="130" s="1" customFormat="1" ht="15" customHeight="1">
      <c r="B130" s="323"/>
      <c r="C130" s="304" t="s">
        <v>661</v>
      </c>
      <c r="D130" s="304"/>
      <c r="E130" s="304"/>
      <c r="F130" s="305" t="s">
        <v>654</v>
      </c>
      <c r="G130" s="304"/>
      <c r="H130" s="304" t="s">
        <v>662</v>
      </c>
      <c r="I130" s="304" t="s">
        <v>650</v>
      </c>
      <c r="J130" s="304">
        <v>15</v>
      </c>
      <c r="K130" s="326"/>
    </row>
    <row r="131" s="1" customFormat="1" ht="15" customHeight="1">
      <c r="B131" s="323"/>
      <c r="C131" s="304" t="s">
        <v>663</v>
      </c>
      <c r="D131" s="304"/>
      <c r="E131" s="304"/>
      <c r="F131" s="305" t="s">
        <v>654</v>
      </c>
      <c r="G131" s="304"/>
      <c r="H131" s="304" t="s">
        <v>664</v>
      </c>
      <c r="I131" s="304" t="s">
        <v>650</v>
      </c>
      <c r="J131" s="304">
        <v>20</v>
      </c>
      <c r="K131" s="326"/>
    </row>
    <row r="132" s="1" customFormat="1" ht="15" customHeight="1">
      <c r="B132" s="323"/>
      <c r="C132" s="304" t="s">
        <v>665</v>
      </c>
      <c r="D132" s="304"/>
      <c r="E132" s="304"/>
      <c r="F132" s="305" t="s">
        <v>654</v>
      </c>
      <c r="G132" s="304"/>
      <c r="H132" s="304" t="s">
        <v>666</v>
      </c>
      <c r="I132" s="304" t="s">
        <v>650</v>
      </c>
      <c r="J132" s="304">
        <v>20</v>
      </c>
      <c r="K132" s="326"/>
    </row>
    <row r="133" s="1" customFormat="1" ht="15" customHeight="1">
      <c r="B133" s="323"/>
      <c r="C133" s="278" t="s">
        <v>653</v>
      </c>
      <c r="D133" s="278"/>
      <c r="E133" s="278"/>
      <c r="F133" s="301" t="s">
        <v>654</v>
      </c>
      <c r="G133" s="278"/>
      <c r="H133" s="278" t="s">
        <v>688</v>
      </c>
      <c r="I133" s="278" t="s">
        <v>650</v>
      </c>
      <c r="J133" s="278">
        <v>50</v>
      </c>
      <c r="K133" s="326"/>
    </row>
    <row r="134" s="1" customFormat="1" ht="15" customHeight="1">
      <c r="B134" s="323"/>
      <c r="C134" s="278" t="s">
        <v>667</v>
      </c>
      <c r="D134" s="278"/>
      <c r="E134" s="278"/>
      <c r="F134" s="301" t="s">
        <v>654</v>
      </c>
      <c r="G134" s="278"/>
      <c r="H134" s="278" t="s">
        <v>688</v>
      </c>
      <c r="I134" s="278" t="s">
        <v>650</v>
      </c>
      <c r="J134" s="278">
        <v>50</v>
      </c>
      <c r="K134" s="326"/>
    </row>
    <row r="135" s="1" customFormat="1" ht="15" customHeight="1">
      <c r="B135" s="323"/>
      <c r="C135" s="278" t="s">
        <v>673</v>
      </c>
      <c r="D135" s="278"/>
      <c r="E135" s="278"/>
      <c r="F135" s="301" t="s">
        <v>654</v>
      </c>
      <c r="G135" s="278"/>
      <c r="H135" s="278" t="s">
        <v>688</v>
      </c>
      <c r="I135" s="278" t="s">
        <v>650</v>
      </c>
      <c r="J135" s="278">
        <v>50</v>
      </c>
      <c r="K135" s="326"/>
    </row>
    <row r="136" s="1" customFormat="1" ht="15" customHeight="1">
      <c r="B136" s="323"/>
      <c r="C136" s="278" t="s">
        <v>675</v>
      </c>
      <c r="D136" s="278"/>
      <c r="E136" s="278"/>
      <c r="F136" s="301" t="s">
        <v>654</v>
      </c>
      <c r="G136" s="278"/>
      <c r="H136" s="278" t="s">
        <v>688</v>
      </c>
      <c r="I136" s="278" t="s">
        <v>650</v>
      </c>
      <c r="J136" s="278">
        <v>50</v>
      </c>
      <c r="K136" s="326"/>
    </row>
    <row r="137" s="1" customFormat="1" ht="15" customHeight="1">
      <c r="B137" s="323"/>
      <c r="C137" s="278" t="s">
        <v>676</v>
      </c>
      <c r="D137" s="278"/>
      <c r="E137" s="278"/>
      <c r="F137" s="301" t="s">
        <v>654</v>
      </c>
      <c r="G137" s="278"/>
      <c r="H137" s="278" t="s">
        <v>701</v>
      </c>
      <c r="I137" s="278" t="s">
        <v>650</v>
      </c>
      <c r="J137" s="278">
        <v>255</v>
      </c>
      <c r="K137" s="326"/>
    </row>
    <row r="138" s="1" customFormat="1" ht="15" customHeight="1">
      <c r="B138" s="323"/>
      <c r="C138" s="278" t="s">
        <v>678</v>
      </c>
      <c r="D138" s="278"/>
      <c r="E138" s="278"/>
      <c r="F138" s="301" t="s">
        <v>648</v>
      </c>
      <c r="G138" s="278"/>
      <c r="H138" s="278" t="s">
        <v>702</v>
      </c>
      <c r="I138" s="278" t="s">
        <v>680</v>
      </c>
      <c r="J138" s="278"/>
      <c r="K138" s="326"/>
    </row>
    <row r="139" s="1" customFormat="1" ht="15" customHeight="1">
      <c r="B139" s="323"/>
      <c r="C139" s="278" t="s">
        <v>681</v>
      </c>
      <c r="D139" s="278"/>
      <c r="E139" s="278"/>
      <c r="F139" s="301" t="s">
        <v>648</v>
      </c>
      <c r="G139" s="278"/>
      <c r="H139" s="278" t="s">
        <v>703</v>
      </c>
      <c r="I139" s="278" t="s">
        <v>683</v>
      </c>
      <c r="J139" s="278"/>
      <c r="K139" s="326"/>
    </row>
    <row r="140" s="1" customFormat="1" ht="15" customHeight="1">
      <c r="B140" s="323"/>
      <c r="C140" s="278" t="s">
        <v>684</v>
      </c>
      <c r="D140" s="278"/>
      <c r="E140" s="278"/>
      <c r="F140" s="301" t="s">
        <v>648</v>
      </c>
      <c r="G140" s="278"/>
      <c r="H140" s="278" t="s">
        <v>684</v>
      </c>
      <c r="I140" s="278" t="s">
        <v>683</v>
      </c>
      <c r="J140" s="278"/>
      <c r="K140" s="326"/>
    </row>
    <row r="141" s="1" customFormat="1" ht="15" customHeight="1">
      <c r="B141" s="323"/>
      <c r="C141" s="278" t="s">
        <v>42</v>
      </c>
      <c r="D141" s="278"/>
      <c r="E141" s="278"/>
      <c r="F141" s="301" t="s">
        <v>648</v>
      </c>
      <c r="G141" s="278"/>
      <c r="H141" s="278" t="s">
        <v>704</v>
      </c>
      <c r="I141" s="278" t="s">
        <v>683</v>
      </c>
      <c r="J141" s="278"/>
      <c r="K141" s="326"/>
    </row>
    <row r="142" s="1" customFormat="1" ht="15" customHeight="1">
      <c r="B142" s="323"/>
      <c r="C142" s="278" t="s">
        <v>705</v>
      </c>
      <c r="D142" s="278"/>
      <c r="E142" s="278"/>
      <c r="F142" s="301" t="s">
        <v>648</v>
      </c>
      <c r="G142" s="278"/>
      <c r="H142" s="278" t="s">
        <v>706</v>
      </c>
      <c r="I142" s="278" t="s">
        <v>683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707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642</v>
      </c>
      <c r="D148" s="293"/>
      <c r="E148" s="293"/>
      <c r="F148" s="293" t="s">
        <v>643</v>
      </c>
      <c r="G148" s="294"/>
      <c r="H148" s="293" t="s">
        <v>58</v>
      </c>
      <c r="I148" s="293" t="s">
        <v>61</v>
      </c>
      <c r="J148" s="293" t="s">
        <v>644</v>
      </c>
      <c r="K148" s="292"/>
    </row>
    <row r="149" s="1" customFormat="1" ht="17.25" customHeight="1">
      <c r="B149" s="290"/>
      <c r="C149" s="295" t="s">
        <v>645</v>
      </c>
      <c r="D149" s="295"/>
      <c r="E149" s="295"/>
      <c r="F149" s="296" t="s">
        <v>646</v>
      </c>
      <c r="G149" s="297"/>
      <c r="H149" s="295"/>
      <c r="I149" s="295"/>
      <c r="J149" s="295" t="s">
        <v>647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651</v>
      </c>
      <c r="D151" s="278"/>
      <c r="E151" s="278"/>
      <c r="F151" s="331" t="s">
        <v>648</v>
      </c>
      <c r="G151" s="278"/>
      <c r="H151" s="330" t="s">
        <v>688</v>
      </c>
      <c r="I151" s="330" t="s">
        <v>650</v>
      </c>
      <c r="J151" s="330">
        <v>120</v>
      </c>
      <c r="K151" s="326"/>
    </row>
    <row r="152" s="1" customFormat="1" ht="15" customHeight="1">
      <c r="B152" s="303"/>
      <c r="C152" s="330" t="s">
        <v>697</v>
      </c>
      <c r="D152" s="278"/>
      <c r="E152" s="278"/>
      <c r="F152" s="331" t="s">
        <v>648</v>
      </c>
      <c r="G152" s="278"/>
      <c r="H152" s="330" t="s">
        <v>708</v>
      </c>
      <c r="I152" s="330" t="s">
        <v>650</v>
      </c>
      <c r="J152" s="330" t="s">
        <v>699</v>
      </c>
      <c r="K152" s="326"/>
    </row>
    <row r="153" s="1" customFormat="1" ht="15" customHeight="1">
      <c r="B153" s="303"/>
      <c r="C153" s="330" t="s">
        <v>596</v>
      </c>
      <c r="D153" s="278"/>
      <c r="E153" s="278"/>
      <c r="F153" s="331" t="s">
        <v>648</v>
      </c>
      <c r="G153" s="278"/>
      <c r="H153" s="330" t="s">
        <v>709</v>
      </c>
      <c r="I153" s="330" t="s">
        <v>650</v>
      </c>
      <c r="J153" s="330" t="s">
        <v>699</v>
      </c>
      <c r="K153" s="326"/>
    </row>
    <row r="154" s="1" customFormat="1" ht="15" customHeight="1">
      <c r="B154" s="303"/>
      <c r="C154" s="330" t="s">
        <v>653</v>
      </c>
      <c r="D154" s="278"/>
      <c r="E154" s="278"/>
      <c r="F154" s="331" t="s">
        <v>654</v>
      </c>
      <c r="G154" s="278"/>
      <c r="H154" s="330" t="s">
        <v>688</v>
      </c>
      <c r="I154" s="330" t="s">
        <v>650</v>
      </c>
      <c r="J154" s="330">
        <v>50</v>
      </c>
      <c r="K154" s="326"/>
    </row>
    <row r="155" s="1" customFormat="1" ht="15" customHeight="1">
      <c r="B155" s="303"/>
      <c r="C155" s="330" t="s">
        <v>656</v>
      </c>
      <c r="D155" s="278"/>
      <c r="E155" s="278"/>
      <c r="F155" s="331" t="s">
        <v>648</v>
      </c>
      <c r="G155" s="278"/>
      <c r="H155" s="330" t="s">
        <v>688</v>
      </c>
      <c r="I155" s="330" t="s">
        <v>658</v>
      </c>
      <c r="J155" s="330"/>
      <c r="K155" s="326"/>
    </row>
    <row r="156" s="1" customFormat="1" ht="15" customHeight="1">
      <c r="B156" s="303"/>
      <c r="C156" s="330" t="s">
        <v>667</v>
      </c>
      <c r="D156" s="278"/>
      <c r="E156" s="278"/>
      <c r="F156" s="331" t="s">
        <v>654</v>
      </c>
      <c r="G156" s="278"/>
      <c r="H156" s="330" t="s">
        <v>688</v>
      </c>
      <c r="I156" s="330" t="s">
        <v>650</v>
      </c>
      <c r="J156" s="330">
        <v>50</v>
      </c>
      <c r="K156" s="326"/>
    </row>
    <row r="157" s="1" customFormat="1" ht="15" customHeight="1">
      <c r="B157" s="303"/>
      <c r="C157" s="330" t="s">
        <v>675</v>
      </c>
      <c r="D157" s="278"/>
      <c r="E157" s="278"/>
      <c r="F157" s="331" t="s">
        <v>654</v>
      </c>
      <c r="G157" s="278"/>
      <c r="H157" s="330" t="s">
        <v>688</v>
      </c>
      <c r="I157" s="330" t="s">
        <v>650</v>
      </c>
      <c r="J157" s="330">
        <v>50</v>
      </c>
      <c r="K157" s="326"/>
    </row>
    <row r="158" s="1" customFormat="1" ht="15" customHeight="1">
      <c r="B158" s="303"/>
      <c r="C158" s="330" t="s">
        <v>673</v>
      </c>
      <c r="D158" s="278"/>
      <c r="E158" s="278"/>
      <c r="F158" s="331" t="s">
        <v>654</v>
      </c>
      <c r="G158" s="278"/>
      <c r="H158" s="330" t="s">
        <v>688</v>
      </c>
      <c r="I158" s="330" t="s">
        <v>650</v>
      </c>
      <c r="J158" s="330">
        <v>50</v>
      </c>
      <c r="K158" s="326"/>
    </row>
    <row r="159" s="1" customFormat="1" ht="15" customHeight="1">
      <c r="B159" s="303"/>
      <c r="C159" s="330" t="s">
        <v>93</v>
      </c>
      <c r="D159" s="278"/>
      <c r="E159" s="278"/>
      <c r="F159" s="331" t="s">
        <v>648</v>
      </c>
      <c r="G159" s="278"/>
      <c r="H159" s="330" t="s">
        <v>710</v>
      </c>
      <c r="I159" s="330" t="s">
        <v>650</v>
      </c>
      <c r="J159" s="330" t="s">
        <v>711</v>
      </c>
      <c r="K159" s="326"/>
    </row>
    <row r="160" s="1" customFormat="1" ht="15" customHeight="1">
      <c r="B160" s="303"/>
      <c r="C160" s="330" t="s">
        <v>712</v>
      </c>
      <c r="D160" s="278"/>
      <c r="E160" s="278"/>
      <c r="F160" s="331" t="s">
        <v>648</v>
      </c>
      <c r="G160" s="278"/>
      <c r="H160" s="330" t="s">
        <v>713</v>
      </c>
      <c r="I160" s="330" t="s">
        <v>683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714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642</v>
      </c>
      <c r="D166" s="293"/>
      <c r="E166" s="293"/>
      <c r="F166" s="293" t="s">
        <v>643</v>
      </c>
      <c r="G166" s="335"/>
      <c r="H166" s="336" t="s">
        <v>58</v>
      </c>
      <c r="I166" s="336" t="s">
        <v>61</v>
      </c>
      <c r="J166" s="293" t="s">
        <v>644</v>
      </c>
      <c r="K166" s="270"/>
    </row>
    <row r="167" s="1" customFormat="1" ht="17.25" customHeight="1">
      <c r="B167" s="271"/>
      <c r="C167" s="295" t="s">
        <v>645</v>
      </c>
      <c r="D167" s="295"/>
      <c r="E167" s="295"/>
      <c r="F167" s="296" t="s">
        <v>646</v>
      </c>
      <c r="G167" s="337"/>
      <c r="H167" s="338"/>
      <c r="I167" s="338"/>
      <c r="J167" s="295" t="s">
        <v>647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651</v>
      </c>
      <c r="D169" s="278"/>
      <c r="E169" s="278"/>
      <c r="F169" s="301" t="s">
        <v>648</v>
      </c>
      <c r="G169" s="278"/>
      <c r="H169" s="278" t="s">
        <v>688</v>
      </c>
      <c r="I169" s="278" t="s">
        <v>650</v>
      </c>
      <c r="J169" s="278">
        <v>120</v>
      </c>
      <c r="K169" s="326"/>
    </row>
    <row r="170" s="1" customFormat="1" ht="15" customHeight="1">
      <c r="B170" s="303"/>
      <c r="C170" s="278" t="s">
        <v>697</v>
      </c>
      <c r="D170" s="278"/>
      <c r="E170" s="278"/>
      <c r="F170" s="301" t="s">
        <v>648</v>
      </c>
      <c r="G170" s="278"/>
      <c r="H170" s="278" t="s">
        <v>698</v>
      </c>
      <c r="I170" s="278" t="s">
        <v>650</v>
      </c>
      <c r="J170" s="278" t="s">
        <v>699</v>
      </c>
      <c r="K170" s="326"/>
    </row>
    <row r="171" s="1" customFormat="1" ht="15" customHeight="1">
      <c r="B171" s="303"/>
      <c r="C171" s="278" t="s">
        <v>596</v>
      </c>
      <c r="D171" s="278"/>
      <c r="E171" s="278"/>
      <c r="F171" s="301" t="s">
        <v>648</v>
      </c>
      <c r="G171" s="278"/>
      <c r="H171" s="278" t="s">
        <v>715</v>
      </c>
      <c r="I171" s="278" t="s">
        <v>650</v>
      </c>
      <c r="J171" s="278" t="s">
        <v>699</v>
      </c>
      <c r="K171" s="326"/>
    </row>
    <row r="172" s="1" customFormat="1" ht="15" customHeight="1">
      <c r="B172" s="303"/>
      <c r="C172" s="278" t="s">
        <v>653</v>
      </c>
      <c r="D172" s="278"/>
      <c r="E172" s="278"/>
      <c r="F172" s="301" t="s">
        <v>654</v>
      </c>
      <c r="G172" s="278"/>
      <c r="H172" s="278" t="s">
        <v>715</v>
      </c>
      <c r="I172" s="278" t="s">
        <v>650</v>
      </c>
      <c r="J172" s="278">
        <v>50</v>
      </c>
      <c r="K172" s="326"/>
    </row>
    <row r="173" s="1" customFormat="1" ht="15" customHeight="1">
      <c r="B173" s="303"/>
      <c r="C173" s="278" t="s">
        <v>656</v>
      </c>
      <c r="D173" s="278"/>
      <c r="E173" s="278"/>
      <c r="F173" s="301" t="s">
        <v>648</v>
      </c>
      <c r="G173" s="278"/>
      <c r="H173" s="278" t="s">
        <v>715</v>
      </c>
      <c r="I173" s="278" t="s">
        <v>658</v>
      </c>
      <c r="J173" s="278"/>
      <c r="K173" s="326"/>
    </row>
    <row r="174" s="1" customFormat="1" ht="15" customHeight="1">
      <c r="B174" s="303"/>
      <c r="C174" s="278" t="s">
        <v>667</v>
      </c>
      <c r="D174" s="278"/>
      <c r="E174" s="278"/>
      <c r="F174" s="301" t="s">
        <v>654</v>
      </c>
      <c r="G174" s="278"/>
      <c r="H174" s="278" t="s">
        <v>715</v>
      </c>
      <c r="I174" s="278" t="s">
        <v>650</v>
      </c>
      <c r="J174" s="278">
        <v>50</v>
      </c>
      <c r="K174" s="326"/>
    </row>
    <row r="175" s="1" customFormat="1" ht="15" customHeight="1">
      <c r="B175" s="303"/>
      <c r="C175" s="278" t="s">
        <v>675</v>
      </c>
      <c r="D175" s="278"/>
      <c r="E175" s="278"/>
      <c r="F175" s="301" t="s">
        <v>654</v>
      </c>
      <c r="G175" s="278"/>
      <c r="H175" s="278" t="s">
        <v>715</v>
      </c>
      <c r="I175" s="278" t="s">
        <v>650</v>
      </c>
      <c r="J175" s="278">
        <v>50</v>
      </c>
      <c r="K175" s="326"/>
    </row>
    <row r="176" s="1" customFormat="1" ht="15" customHeight="1">
      <c r="B176" s="303"/>
      <c r="C176" s="278" t="s">
        <v>673</v>
      </c>
      <c r="D176" s="278"/>
      <c r="E176" s="278"/>
      <c r="F176" s="301" t="s">
        <v>654</v>
      </c>
      <c r="G176" s="278"/>
      <c r="H176" s="278" t="s">
        <v>715</v>
      </c>
      <c r="I176" s="278" t="s">
        <v>650</v>
      </c>
      <c r="J176" s="278">
        <v>50</v>
      </c>
      <c r="K176" s="326"/>
    </row>
    <row r="177" s="1" customFormat="1" ht="15" customHeight="1">
      <c r="B177" s="303"/>
      <c r="C177" s="278" t="s">
        <v>105</v>
      </c>
      <c r="D177" s="278"/>
      <c r="E177" s="278"/>
      <c r="F177" s="301" t="s">
        <v>648</v>
      </c>
      <c r="G177" s="278"/>
      <c r="H177" s="278" t="s">
        <v>716</v>
      </c>
      <c r="I177" s="278" t="s">
        <v>717</v>
      </c>
      <c r="J177" s="278"/>
      <c r="K177" s="326"/>
    </row>
    <row r="178" s="1" customFormat="1" ht="15" customHeight="1">
      <c r="B178" s="303"/>
      <c r="C178" s="278" t="s">
        <v>61</v>
      </c>
      <c r="D178" s="278"/>
      <c r="E178" s="278"/>
      <c r="F178" s="301" t="s">
        <v>648</v>
      </c>
      <c r="G178" s="278"/>
      <c r="H178" s="278" t="s">
        <v>718</v>
      </c>
      <c r="I178" s="278" t="s">
        <v>719</v>
      </c>
      <c r="J178" s="278">
        <v>1</v>
      </c>
      <c r="K178" s="326"/>
    </row>
    <row r="179" s="1" customFormat="1" ht="15" customHeight="1">
      <c r="B179" s="303"/>
      <c r="C179" s="278" t="s">
        <v>57</v>
      </c>
      <c r="D179" s="278"/>
      <c r="E179" s="278"/>
      <c r="F179" s="301" t="s">
        <v>648</v>
      </c>
      <c r="G179" s="278"/>
      <c r="H179" s="278" t="s">
        <v>720</v>
      </c>
      <c r="I179" s="278" t="s">
        <v>650</v>
      </c>
      <c r="J179" s="278">
        <v>20</v>
      </c>
      <c r="K179" s="326"/>
    </row>
    <row r="180" s="1" customFormat="1" ht="15" customHeight="1">
      <c r="B180" s="303"/>
      <c r="C180" s="278" t="s">
        <v>58</v>
      </c>
      <c r="D180" s="278"/>
      <c r="E180" s="278"/>
      <c r="F180" s="301" t="s">
        <v>648</v>
      </c>
      <c r="G180" s="278"/>
      <c r="H180" s="278" t="s">
        <v>721</v>
      </c>
      <c r="I180" s="278" t="s">
        <v>650</v>
      </c>
      <c r="J180" s="278">
        <v>255</v>
      </c>
      <c r="K180" s="326"/>
    </row>
    <row r="181" s="1" customFormat="1" ht="15" customHeight="1">
      <c r="B181" s="303"/>
      <c r="C181" s="278" t="s">
        <v>106</v>
      </c>
      <c r="D181" s="278"/>
      <c r="E181" s="278"/>
      <c r="F181" s="301" t="s">
        <v>648</v>
      </c>
      <c r="G181" s="278"/>
      <c r="H181" s="278" t="s">
        <v>612</v>
      </c>
      <c r="I181" s="278" t="s">
        <v>650</v>
      </c>
      <c r="J181" s="278">
        <v>10</v>
      </c>
      <c r="K181" s="326"/>
    </row>
    <row r="182" s="1" customFormat="1" ht="15" customHeight="1">
      <c r="B182" s="303"/>
      <c r="C182" s="278" t="s">
        <v>107</v>
      </c>
      <c r="D182" s="278"/>
      <c r="E182" s="278"/>
      <c r="F182" s="301" t="s">
        <v>648</v>
      </c>
      <c r="G182" s="278"/>
      <c r="H182" s="278" t="s">
        <v>722</v>
      </c>
      <c r="I182" s="278" t="s">
        <v>683</v>
      </c>
      <c r="J182" s="278"/>
      <c r="K182" s="326"/>
    </row>
    <row r="183" s="1" customFormat="1" ht="15" customHeight="1">
      <c r="B183" s="303"/>
      <c r="C183" s="278" t="s">
        <v>723</v>
      </c>
      <c r="D183" s="278"/>
      <c r="E183" s="278"/>
      <c r="F183" s="301" t="s">
        <v>648</v>
      </c>
      <c r="G183" s="278"/>
      <c r="H183" s="278" t="s">
        <v>724</v>
      </c>
      <c r="I183" s="278" t="s">
        <v>683</v>
      </c>
      <c r="J183" s="278"/>
      <c r="K183" s="326"/>
    </row>
    <row r="184" s="1" customFormat="1" ht="15" customHeight="1">
      <c r="B184" s="303"/>
      <c r="C184" s="278" t="s">
        <v>712</v>
      </c>
      <c r="D184" s="278"/>
      <c r="E184" s="278"/>
      <c r="F184" s="301" t="s">
        <v>648</v>
      </c>
      <c r="G184" s="278"/>
      <c r="H184" s="278" t="s">
        <v>725</v>
      </c>
      <c r="I184" s="278" t="s">
        <v>683</v>
      </c>
      <c r="J184" s="278"/>
      <c r="K184" s="326"/>
    </row>
    <row r="185" s="1" customFormat="1" ht="15" customHeight="1">
      <c r="B185" s="303"/>
      <c r="C185" s="278" t="s">
        <v>109</v>
      </c>
      <c r="D185" s="278"/>
      <c r="E185" s="278"/>
      <c r="F185" s="301" t="s">
        <v>654</v>
      </c>
      <c r="G185" s="278"/>
      <c r="H185" s="278" t="s">
        <v>726</v>
      </c>
      <c r="I185" s="278" t="s">
        <v>650</v>
      </c>
      <c r="J185" s="278">
        <v>50</v>
      </c>
      <c r="K185" s="326"/>
    </row>
    <row r="186" s="1" customFormat="1" ht="15" customHeight="1">
      <c r="B186" s="303"/>
      <c r="C186" s="278" t="s">
        <v>727</v>
      </c>
      <c r="D186" s="278"/>
      <c r="E186" s="278"/>
      <c r="F186" s="301" t="s">
        <v>654</v>
      </c>
      <c r="G186" s="278"/>
      <c r="H186" s="278" t="s">
        <v>728</v>
      </c>
      <c r="I186" s="278" t="s">
        <v>729</v>
      </c>
      <c r="J186" s="278"/>
      <c r="K186" s="326"/>
    </row>
    <row r="187" s="1" customFormat="1" ht="15" customHeight="1">
      <c r="B187" s="303"/>
      <c r="C187" s="278" t="s">
        <v>730</v>
      </c>
      <c r="D187" s="278"/>
      <c r="E187" s="278"/>
      <c r="F187" s="301" t="s">
        <v>654</v>
      </c>
      <c r="G187" s="278"/>
      <c r="H187" s="278" t="s">
        <v>731</v>
      </c>
      <c r="I187" s="278" t="s">
        <v>729</v>
      </c>
      <c r="J187" s="278"/>
      <c r="K187" s="326"/>
    </row>
    <row r="188" s="1" customFormat="1" ht="15" customHeight="1">
      <c r="B188" s="303"/>
      <c r="C188" s="278" t="s">
        <v>732</v>
      </c>
      <c r="D188" s="278"/>
      <c r="E188" s="278"/>
      <c r="F188" s="301" t="s">
        <v>654</v>
      </c>
      <c r="G188" s="278"/>
      <c r="H188" s="278" t="s">
        <v>733</v>
      </c>
      <c r="I188" s="278" t="s">
        <v>729</v>
      </c>
      <c r="J188" s="278"/>
      <c r="K188" s="326"/>
    </row>
    <row r="189" s="1" customFormat="1" ht="15" customHeight="1">
      <c r="B189" s="303"/>
      <c r="C189" s="339" t="s">
        <v>734</v>
      </c>
      <c r="D189" s="278"/>
      <c r="E189" s="278"/>
      <c r="F189" s="301" t="s">
        <v>654</v>
      </c>
      <c r="G189" s="278"/>
      <c r="H189" s="278" t="s">
        <v>735</v>
      </c>
      <c r="I189" s="278" t="s">
        <v>736</v>
      </c>
      <c r="J189" s="340" t="s">
        <v>737</v>
      </c>
      <c r="K189" s="326"/>
    </row>
    <row r="190" s="16" customFormat="1" ht="15" customHeight="1">
      <c r="B190" s="341"/>
      <c r="C190" s="342" t="s">
        <v>738</v>
      </c>
      <c r="D190" s="343"/>
      <c r="E190" s="343"/>
      <c r="F190" s="344" t="s">
        <v>654</v>
      </c>
      <c r="G190" s="343"/>
      <c r="H190" s="343" t="s">
        <v>739</v>
      </c>
      <c r="I190" s="343" t="s">
        <v>736</v>
      </c>
      <c r="J190" s="345" t="s">
        <v>737</v>
      </c>
      <c r="K190" s="346"/>
    </row>
    <row r="191" s="1" customFormat="1" ht="15" customHeight="1">
      <c r="B191" s="303"/>
      <c r="C191" s="339" t="s">
        <v>46</v>
      </c>
      <c r="D191" s="278"/>
      <c r="E191" s="278"/>
      <c r="F191" s="301" t="s">
        <v>648</v>
      </c>
      <c r="G191" s="278"/>
      <c r="H191" s="275" t="s">
        <v>740</v>
      </c>
      <c r="I191" s="278" t="s">
        <v>741</v>
      </c>
      <c r="J191" s="278"/>
      <c r="K191" s="326"/>
    </row>
    <row r="192" s="1" customFormat="1" ht="15" customHeight="1">
      <c r="B192" s="303"/>
      <c r="C192" s="339" t="s">
        <v>742</v>
      </c>
      <c r="D192" s="278"/>
      <c r="E192" s="278"/>
      <c r="F192" s="301" t="s">
        <v>648</v>
      </c>
      <c r="G192" s="278"/>
      <c r="H192" s="278" t="s">
        <v>743</v>
      </c>
      <c r="I192" s="278" t="s">
        <v>683</v>
      </c>
      <c r="J192" s="278"/>
      <c r="K192" s="326"/>
    </row>
    <row r="193" s="1" customFormat="1" ht="15" customHeight="1">
      <c r="B193" s="303"/>
      <c r="C193" s="339" t="s">
        <v>744</v>
      </c>
      <c r="D193" s="278"/>
      <c r="E193" s="278"/>
      <c r="F193" s="301" t="s">
        <v>648</v>
      </c>
      <c r="G193" s="278"/>
      <c r="H193" s="278" t="s">
        <v>745</v>
      </c>
      <c r="I193" s="278" t="s">
        <v>683</v>
      </c>
      <c r="J193" s="278"/>
      <c r="K193" s="326"/>
    </row>
    <row r="194" s="1" customFormat="1" ht="15" customHeight="1">
      <c r="B194" s="303"/>
      <c r="C194" s="339" t="s">
        <v>746</v>
      </c>
      <c r="D194" s="278"/>
      <c r="E194" s="278"/>
      <c r="F194" s="301" t="s">
        <v>654</v>
      </c>
      <c r="G194" s="278"/>
      <c r="H194" s="278" t="s">
        <v>747</v>
      </c>
      <c r="I194" s="278" t="s">
        <v>683</v>
      </c>
      <c r="J194" s="278"/>
      <c r="K194" s="326"/>
    </row>
    <row r="195" s="1" customFormat="1" ht="15" customHeight="1">
      <c r="B195" s="332"/>
      <c r="C195" s="347"/>
      <c r="D195" s="312"/>
      <c r="E195" s="312"/>
      <c r="F195" s="312"/>
      <c r="G195" s="312"/>
      <c r="H195" s="312"/>
      <c r="I195" s="312"/>
      <c r="J195" s="312"/>
      <c r="K195" s="333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314"/>
      <c r="C197" s="324"/>
      <c r="D197" s="324"/>
      <c r="E197" s="324"/>
      <c r="F197" s="334"/>
      <c r="G197" s="324"/>
      <c r="H197" s="324"/>
      <c r="I197" s="324"/>
      <c r="J197" s="324"/>
      <c r="K197" s="314"/>
    </row>
    <row r="198" s="1" customFormat="1" ht="18.75" customHeight="1">
      <c r="B198" s="286"/>
      <c r="C198" s="286"/>
      <c r="D198" s="286"/>
      <c r="E198" s="286"/>
      <c r="F198" s="286"/>
      <c r="G198" s="286"/>
      <c r="H198" s="286"/>
      <c r="I198" s="286"/>
      <c r="J198" s="286"/>
      <c r="K198" s="286"/>
    </row>
    <row r="199" s="1" customFormat="1" ht="13.5">
      <c r="B199" s="265"/>
      <c r="C199" s="266"/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1">
      <c r="B200" s="268"/>
      <c r="C200" s="269" t="s">
        <v>748</v>
      </c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25.5" customHeight="1">
      <c r="B201" s="268"/>
      <c r="C201" s="348" t="s">
        <v>749</v>
      </c>
      <c r="D201" s="348"/>
      <c r="E201" s="348"/>
      <c r="F201" s="348" t="s">
        <v>750</v>
      </c>
      <c r="G201" s="349"/>
      <c r="H201" s="348" t="s">
        <v>751</v>
      </c>
      <c r="I201" s="348"/>
      <c r="J201" s="348"/>
      <c r="K201" s="270"/>
    </row>
    <row r="202" s="1" customFormat="1" ht="5.25" customHeight="1">
      <c r="B202" s="303"/>
      <c r="C202" s="298"/>
      <c r="D202" s="298"/>
      <c r="E202" s="298"/>
      <c r="F202" s="298"/>
      <c r="G202" s="324"/>
      <c r="H202" s="298"/>
      <c r="I202" s="298"/>
      <c r="J202" s="298"/>
      <c r="K202" s="326"/>
    </row>
    <row r="203" s="1" customFormat="1" ht="15" customHeight="1">
      <c r="B203" s="303"/>
      <c r="C203" s="278" t="s">
        <v>741</v>
      </c>
      <c r="D203" s="278"/>
      <c r="E203" s="278"/>
      <c r="F203" s="301" t="s">
        <v>47</v>
      </c>
      <c r="G203" s="278"/>
      <c r="H203" s="278" t="s">
        <v>752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48</v>
      </c>
      <c r="G204" s="278"/>
      <c r="H204" s="278" t="s">
        <v>753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51</v>
      </c>
      <c r="G205" s="278"/>
      <c r="H205" s="278" t="s">
        <v>754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49</v>
      </c>
      <c r="G206" s="278"/>
      <c r="H206" s="278" t="s">
        <v>755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 t="s">
        <v>50</v>
      </c>
      <c r="G207" s="278"/>
      <c r="H207" s="278" t="s">
        <v>756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/>
      <c r="G208" s="278"/>
      <c r="H208" s="278"/>
      <c r="I208" s="278"/>
      <c r="J208" s="278"/>
      <c r="K208" s="326"/>
    </row>
    <row r="209" s="1" customFormat="1" ht="15" customHeight="1">
      <c r="B209" s="303"/>
      <c r="C209" s="278" t="s">
        <v>695</v>
      </c>
      <c r="D209" s="278"/>
      <c r="E209" s="278"/>
      <c r="F209" s="301" t="s">
        <v>82</v>
      </c>
      <c r="G209" s="278"/>
      <c r="H209" s="278" t="s">
        <v>757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590</v>
      </c>
      <c r="G210" s="278"/>
      <c r="H210" s="278" t="s">
        <v>591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588</v>
      </c>
      <c r="G211" s="278"/>
      <c r="H211" s="278" t="s">
        <v>758</v>
      </c>
      <c r="I211" s="278"/>
      <c r="J211" s="278"/>
      <c r="K211" s="326"/>
    </row>
    <row r="212" s="1" customFormat="1" ht="15" customHeight="1">
      <c r="B212" s="350"/>
      <c r="C212" s="278"/>
      <c r="D212" s="278"/>
      <c r="E212" s="278"/>
      <c r="F212" s="301" t="s">
        <v>592</v>
      </c>
      <c r="G212" s="339"/>
      <c r="H212" s="330" t="s">
        <v>593</v>
      </c>
      <c r="I212" s="330"/>
      <c r="J212" s="330"/>
      <c r="K212" s="351"/>
    </row>
    <row r="213" s="1" customFormat="1" ht="15" customHeight="1">
      <c r="B213" s="350"/>
      <c r="C213" s="278"/>
      <c r="D213" s="278"/>
      <c r="E213" s="278"/>
      <c r="F213" s="301" t="s">
        <v>594</v>
      </c>
      <c r="G213" s="339"/>
      <c r="H213" s="330" t="s">
        <v>567</v>
      </c>
      <c r="I213" s="330"/>
      <c r="J213" s="330"/>
      <c r="K213" s="351"/>
    </row>
    <row r="214" s="1" customFormat="1" ht="15" customHeight="1">
      <c r="B214" s="350"/>
      <c r="C214" s="278"/>
      <c r="D214" s="278"/>
      <c r="E214" s="278"/>
      <c r="F214" s="301"/>
      <c r="G214" s="339"/>
      <c r="H214" s="330"/>
      <c r="I214" s="330"/>
      <c r="J214" s="330"/>
      <c r="K214" s="351"/>
    </row>
    <row r="215" s="1" customFormat="1" ht="15" customHeight="1">
      <c r="B215" s="350"/>
      <c r="C215" s="278" t="s">
        <v>719</v>
      </c>
      <c r="D215" s="278"/>
      <c r="E215" s="278"/>
      <c r="F215" s="301">
        <v>1</v>
      </c>
      <c r="G215" s="339"/>
      <c r="H215" s="330" t="s">
        <v>759</v>
      </c>
      <c r="I215" s="330"/>
      <c r="J215" s="330"/>
      <c r="K215" s="351"/>
    </row>
    <row r="216" s="1" customFormat="1" ht="15" customHeight="1">
      <c r="B216" s="350"/>
      <c r="C216" s="278"/>
      <c r="D216" s="278"/>
      <c r="E216" s="278"/>
      <c r="F216" s="301">
        <v>2</v>
      </c>
      <c r="G216" s="339"/>
      <c r="H216" s="330" t="s">
        <v>760</v>
      </c>
      <c r="I216" s="330"/>
      <c r="J216" s="330"/>
      <c r="K216" s="351"/>
    </row>
    <row r="217" s="1" customFormat="1" ht="15" customHeight="1">
      <c r="B217" s="350"/>
      <c r="C217" s="278"/>
      <c r="D217" s="278"/>
      <c r="E217" s="278"/>
      <c r="F217" s="301">
        <v>3</v>
      </c>
      <c r="G217" s="339"/>
      <c r="H217" s="330" t="s">
        <v>761</v>
      </c>
      <c r="I217" s="330"/>
      <c r="J217" s="330"/>
      <c r="K217" s="351"/>
    </row>
    <row r="218" s="1" customFormat="1" ht="15" customHeight="1">
      <c r="B218" s="350"/>
      <c r="C218" s="278"/>
      <c r="D218" s="278"/>
      <c r="E218" s="278"/>
      <c r="F218" s="301">
        <v>4</v>
      </c>
      <c r="G218" s="339"/>
      <c r="H218" s="330" t="s">
        <v>762</v>
      </c>
      <c r="I218" s="330"/>
      <c r="J218" s="330"/>
      <c r="K218" s="351"/>
    </row>
    <row r="219" s="1" customFormat="1" ht="12.75" customHeight="1">
      <c r="B219" s="352"/>
      <c r="C219" s="353"/>
      <c r="D219" s="353"/>
      <c r="E219" s="353"/>
      <c r="F219" s="353"/>
      <c r="G219" s="353"/>
      <c r="H219" s="353"/>
      <c r="I219" s="353"/>
      <c r="J219" s="353"/>
      <c r="K219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Černý</dc:creator>
  <cp:lastModifiedBy>Tomáš Černý</cp:lastModifiedBy>
  <dcterms:created xsi:type="dcterms:W3CDTF">2025-05-28T05:28:37Z</dcterms:created>
  <dcterms:modified xsi:type="dcterms:W3CDTF">2025-05-28T05:28:43Z</dcterms:modified>
</cp:coreProperties>
</file>