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mana.haladova\Desktop\"/>
    </mc:Choice>
  </mc:AlternateContent>
  <xr:revisionPtr revIDLastSave="0" documentId="13_ncr:1_{5922310C-7957-43C4-A953-879BE8E707DA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Cenová nabídka" sheetId="1" r:id="rId1"/>
  </sheets>
  <definedNames>
    <definedName name="_1.PP_tabulka_místností_1" localSheetId="0">'Cenová nabídka'!$C$1054:$E$1159</definedName>
    <definedName name="_xlnm._FilterDatabase" localSheetId="0" hidden="1">'Cenová nabídka'!$A$6:$S$1712</definedName>
    <definedName name="_xlnm.Print_Titles" localSheetId="0">'Cenová nabídka'!$1:$2</definedName>
    <definedName name="_xlnm.Print_Area" localSheetId="0">'Cenová nabídka'!$A$1:$BV$46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1" l="1"/>
  <c r="E4" i="1"/>
  <c r="D4" i="1"/>
  <c r="H6" i="1" l="1"/>
  <c r="I6" i="1" s="1"/>
  <c r="L6" i="1"/>
  <c r="M6" i="1" s="1"/>
  <c r="P6" i="1"/>
  <c r="Q6" i="1" s="1"/>
  <c r="T6" i="1"/>
  <c r="U6" i="1"/>
  <c r="Y6" i="1"/>
  <c r="Z6" i="1"/>
  <c r="AC6" i="1"/>
  <c r="AD6" i="1" s="1"/>
  <c r="AG6" i="1"/>
  <c r="AH6" i="1" s="1"/>
  <c r="AK6" i="1"/>
  <c r="AL6" i="1" s="1"/>
  <c r="BT5" i="1" l="1"/>
  <c r="BP5" i="1"/>
  <c r="BU40" i="1"/>
  <c r="BV40" i="1" s="1"/>
  <c r="BU41" i="1"/>
  <c r="BV41" i="1" s="1"/>
  <c r="BQ40" i="1"/>
  <c r="BR40" i="1" s="1"/>
  <c r="BQ41" i="1"/>
  <c r="BR41" i="1" s="1"/>
  <c r="BM40" i="1"/>
  <c r="BN40" i="1" s="1"/>
  <c r="BM41" i="1"/>
  <c r="BN41" i="1" s="1"/>
  <c r="BI40" i="1"/>
  <c r="BJ40" i="1" s="1"/>
  <c r="BI41" i="1"/>
  <c r="BJ41" i="1" s="1"/>
  <c r="BE40" i="1"/>
  <c r="BF40" i="1" s="1"/>
  <c r="BE41" i="1"/>
  <c r="BF41" i="1" s="1"/>
  <c r="BA40" i="1"/>
  <c r="BB40" i="1" s="1"/>
  <c r="BA41" i="1"/>
  <c r="BB41" i="1" s="1"/>
  <c r="AW40" i="1"/>
  <c r="AX40" i="1"/>
  <c r="AW41" i="1"/>
  <c r="AX41" i="1" s="1"/>
  <c r="AS40" i="1"/>
  <c r="AT40" i="1" s="1"/>
  <c r="AS41" i="1"/>
  <c r="AT41" i="1" s="1"/>
  <c r="AO40" i="1"/>
  <c r="AP40" i="1" s="1"/>
  <c r="AO41" i="1"/>
  <c r="AP41" i="1" s="1"/>
  <c r="AK40" i="1"/>
  <c r="AL40" i="1" s="1"/>
  <c r="AK41" i="1"/>
  <c r="AL41" i="1" s="1"/>
  <c r="AG40" i="1"/>
  <c r="AH40" i="1" s="1"/>
  <c r="AG41" i="1"/>
  <c r="AH41" i="1" s="1"/>
  <c r="AC40" i="1"/>
  <c r="AD40" i="1" s="1"/>
  <c r="AC41" i="1"/>
  <c r="AD41" i="1" s="1"/>
  <c r="Y40" i="1"/>
  <c r="Z40" i="1" s="1"/>
  <c r="Y41" i="1"/>
  <c r="Z41" i="1" s="1"/>
  <c r="T40" i="1"/>
  <c r="U40" i="1" s="1"/>
  <c r="T41" i="1"/>
  <c r="U41" i="1"/>
  <c r="P40" i="1"/>
  <c r="Q40" i="1" s="1"/>
  <c r="P41" i="1"/>
  <c r="Q41" i="1" s="1"/>
  <c r="L40" i="1"/>
  <c r="M40" i="1" s="1"/>
  <c r="L41" i="1"/>
  <c r="M41" i="1" s="1"/>
  <c r="BL5" i="1" l="1"/>
  <c r="BH5" i="1"/>
  <c r="BD5" i="1"/>
  <c r="AZ5" i="1"/>
  <c r="AV5" i="1"/>
  <c r="AR5" i="1"/>
  <c r="AN5" i="1"/>
  <c r="AJ5" i="1"/>
  <c r="AF5" i="1"/>
  <c r="AB5" i="1"/>
  <c r="X5" i="1"/>
  <c r="S5" i="1"/>
  <c r="O5" i="1"/>
  <c r="G5" i="1"/>
  <c r="BS5" i="1" l="1"/>
  <c r="BO5" i="1"/>
  <c r="BK5" i="1"/>
  <c r="BG5" i="1"/>
  <c r="BC5" i="1"/>
  <c r="AY5" i="1"/>
  <c r="AU5" i="1"/>
  <c r="AM5" i="1"/>
  <c r="AI5" i="1"/>
  <c r="AE5" i="1"/>
  <c r="AA5" i="1"/>
  <c r="Y32" i="1"/>
  <c r="V5" i="1"/>
  <c r="R5" i="1"/>
  <c r="N5" i="1"/>
  <c r="J5" i="1"/>
  <c r="F5" i="1"/>
  <c r="H41" i="1"/>
  <c r="C41" i="1" s="1"/>
  <c r="H40" i="1"/>
  <c r="C40" i="1" s="1"/>
  <c r="E5" i="1"/>
  <c r="D5" i="1"/>
  <c r="I40" i="1" l="1"/>
  <c r="B40" i="1" s="1"/>
  <c r="I41" i="1"/>
  <c r="B41" i="1" s="1"/>
  <c r="H39" i="1"/>
  <c r="L39" i="1"/>
  <c r="M39" i="1" s="1"/>
  <c r="P39" i="1"/>
  <c r="Q39" i="1" s="1"/>
  <c r="T39" i="1"/>
  <c r="U39" i="1" s="1"/>
  <c r="Y39" i="1"/>
  <c r="Z39" i="1" s="1"/>
  <c r="AC39" i="1"/>
  <c r="AD39" i="1" s="1"/>
  <c r="AG39" i="1"/>
  <c r="AH39" i="1" s="1"/>
  <c r="AK39" i="1"/>
  <c r="AL39" i="1" s="1"/>
  <c r="AO39" i="1"/>
  <c r="AP39" i="1" s="1"/>
  <c r="AS39" i="1"/>
  <c r="AT39" i="1" s="1"/>
  <c r="AW39" i="1"/>
  <c r="AX39" i="1" s="1"/>
  <c r="BA39" i="1"/>
  <c r="BB39" i="1" s="1"/>
  <c r="BE39" i="1"/>
  <c r="BF39" i="1" s="1"/>
  <c r="BI39" i="1"/>
  <c r="BJ39" i="1" s="1"/>
  <c r="BM39" i="1"/>
  <c r="BN39" i="1" s="1"/>
  <c r="BQ39" i="1"/>
  <c r="BR39" i="1"/>
  <c r="BU39" i="1"/>
  <c r="BV39" i="1" s="1"/>
  <c r="BU38" i="1"/>
  <c r="BV38" i="1" s="1"/>
  <c r="BQ38" i="1"/>
  <c r="BR38" i="1" s="1"/>
  <c r="BM38" i="1"/>
  <c r="BN38" i="1" s="1"/>
  <c r="BI38" i="1"/>
  <c r="BJ38" i="1" s="1"/>
  <c r="BE38" i="1"/>
  <c r="BF38" i="1" s="1"/>
  <c r="BA38" i="1"/>
  <c r="BB38" i="1" s="1"/>
  <c r="AW38" i="1"/>
  <c r="AX38" i="1" s="1"/>
  <c r="AS38" i="1"/>
  <c r="AT38" i="1" s="1"/>
  <c r="AO38" i="1"/>
  <c r="AP38" i="1" s="1"/>
  <c r="AK38" i="1"/>
  <c r="AL38" i="1" s="1"/>
  <c r="AG38" i="1"/>
  <c r="AH38" i="1" s="1"/>
  <c r="AC38" i="1"/>
  <c r="AD38" i="1" s="1"/>
  <c r="T38" i="1"/>
  <c r="U38" i="1" s="1"/>
  <c r="P38" i="1"/>
  <c r="Q38" i="1" s="1"/>
  <c r="L38" i="1"/>
  <c r="M38" i="1" s="1"/>
  <c r="H38" i="1"/>
  <c r="H37" i="1"/>
  <c r="Y38" i="1"/>
  <c r="Z38" i="1" s="1"/>
  <c r="C38" i="1" l="1"/>
  <c r="C39" i="1"/>
  <c r="I39" i="1"/>
  <c r="B39" i="1" s="1"/>
  <c r="I38" i="1"/>
  <c r="B38" i="1" s="1"/>
  <c r="I37" i="1"/>
  <c r="AG37" i="1"/>
  <c r="AH37" i="1" s="1"/>
  <c r="T37" i="1"/>
  <c r="U37" i="1" s="1"/>
  <c r="L37" i="1"/>
  <c r="M37" i="1" s="1"/>
  <c r="P37" i="1"/>
  <c r="Q37" i="1" s="1"/>
  <c r="Y37" i="1"/>
  <c r="Z37" i="1" s="1"/>
  <c r="AC37" i="1"/>
  <c r="AD37" i="1" s="1"/>
  <c r="AK37" i="1"/>
  <c r="AL37" i="1" s="1"/>
  <c r="AO37" i="1"/>
  <c r="AP37" i="1" s="1"/>
  <c r="AS37" i="1"/>
  <c r="AT37" i="1" s="1"/>
  <c r="AQ5" i="1" l="1"/>
  <c r="BU37" i="1" l="1"/>
  <c r="BV37" i="1" s="1"/>
  <c r="BQ37" i="1"/>
  <c r="BR37" i="1" s="1"/>
  <c r="BM37" i="1"/>
  <c r="BN37" i="1" s="1"/>
  <c r="BI37" i="1"/>
  <c r="BJ37" i="1" s="1"/>
  <c r="BE37" i="1"/>
  <c r="BF37" i="1" s="1"/>
  <c r="BA37" i="1"/>
  <c r="BB37" i="1" s="1"/>
  <c r="AW37" i="1"/>
  <c r="BU36" i="1"/>
  <c r="BV36" i="1" s="1"/>
  <c r="BQ36" i="1"/>
  <c r="BR36" i="1" s="1"/>
  <c r="BM36" i="1"/>
  <c r="BN36" i="1" s="1"/>
  <c r="BI36" i="1"/>
  <c r="BJ36" i="1" s="1"/>
  <c r="BE36" i="1"/>
  <c r="BF36" i="1" s="1"/>
  <c r="BA36" i="1"/>
  <c r="BB36" i="1" s="1"/>
  <c r="AW36" i="1"/>
  <c r="AX36" i="1" s="1"/>
  <c r="AS36" i="1"/>
  <c r="AT36" i="1" s="1"/>
  <c r="AO36" i="1"/>
  <c r="AP36" i="1" s="1"/>
  <c r="AK36" i="1"/>
  <c r="AL36" i="1" s="1"/>
  <c r="AG36" i="1"/>
  <c r="AH36" i="1" s="1"/>
  <c r="AC36" i="1"/>
  <c r="AD36" i="1" s="1"/>
  <c r="Y36" i="1"/>
  <c r="Z36" i="1" s="1"/>
  <c r="T36" i="1"/>
  <c r="U36" i="1" s="1"/>
  <c r="P36" i="1"/>
  <c r="Q36" i="1" s="1"/>
  <c r="L36" i="1"/>
  <c r="M36" i="1" s="1"/>
  <c r="H36" i="1"/>
  <c r="BU35" i="1"/>
  <c r="BV35" i="1" s="1"/>
  <c r="BQ35" i="1"/>
  <c r="BR35" i="1" s="1"/>
  <c r="BM35" i="1"/>
  <c r="BN35" i="1" s="1"/>
  <c r="BI35" i="1"/>
  <c r="BJ35" i="1" s="1"/>
  <c r="BE35" i="1"/>
  <c r="BF35" i="1" s="1"/>
  <c r="BA35" i="1"/>
  <c r="BB35" i="1" s="1"/>
  <c r="AW35" i="1"/>
  <c r="AX35" i="1" s="1"/>
  <c r="AS35" i="1"/>
  <c r="AT35" i="1" s="1"/>
  <c r="AO35" i="1"/>
  <c r="AP35" i="1" s="1"/>
  <c r="AK35" i="1"/>
  <c r="AL35" i="1" s="1"/>
  <c r="AG35" i="1"/>
  <c r="AH35" i="1" s="1"/>
  <c r="AC35" i="1"/>
  <c r="AD35" i="1" s="1"/>
  <c r="Y35" i="1"/>
  <c r="Z35" i="1" s="1"/>
  <c r="T35" i="1"/>
  <c r="U35" i="1" s="1"/>
  <c r="P35" i="1"/>
  <c r="Q35" i="1" s="1"/>
  <c r="L35" i="1"/>
  <c r="M35" i="1" s="1"/>
  <c r="H35" i="1"/>
  <c r="BU34" i="1"/>
  <c r="BV34" i="1" s="1"/>
  <c r="BQ34" i="1"/>
  <c r="BR34" i="1" s="1"/>
  <c r="BM34" i="1"/>
  <c r="BN34" i="1" s="1"/>
  <c r="BI34" i="1"/>
  <c r="BJ34" i="1" s="1"/>
  <c r="BE34" i="1"/>
  <c r="BF34" i="1" s="1"/>
  <c r="BA34" i="1"/>
  <c r="BB34" i="1" s="1"/>
  <c r="AW34" i="1"/>
  <c r="AX34" i="1" s="1"/>
  <c r="AS34" i="1"/>
  <c r="AT34" i="1" s="1"/>
  <c r="AO34" i="1"/>
  <c r="AP34" i="1" s="1"/>
  <c r="AK34" i="1"/>
  <c r="AL34" i="1" s="1"/>
  <c r="AG34" i="1"/>
  <c r="AH34" i="1" s="1"/>
  <c r="AC34" i="1"/>
  <c r="AD34" i="1" s="1"/>
  <c r="Y34" i="1"/>
  <c r="Z34" i="1" s="1"/>
  <c r="T34" i="1"/>
  <c r="U34" i="1" s="1"/>
  <c r="P34" i="1"/>
  <c r="Q34" i="1" s="1"/>
  <c r="L34" i="1"/>
  <c r="M34" i="1" s="1"/>
  <c r="H34" i="1"/>
  <c r="BU33" i="1"/>
  <c r="BV33" i="1" s="1"/>
  <c r="BQ33" i="1"/>
  <c r="BR33" i="1" s="1"/>
  <c r="BM33" i="1"/>
  <c r="BN33" i="1" s="1"/>
  <c r="BI33" i="1"/>
  <c r="BJ33" i="1" s="1"/>
  <c r="BE33" i="1"/>
  <c r="BF33" i="1" s="1"/>
  <c r="BA33" i="1"/>
  <c r="BB33" i="1" s="1"/>
  <c r="AW33" i="1"/>
  <c r="AX33" i="1" s="1"/>
  <c r="AS33" i="1"/>
  <c r="AT33" i="1" s="1"/>
  <c r="AO33" i="1"/>
  <c r="AP33" i="1" s="1"/>
  <c r="AK33" i="1"/>
  <c r="AL33" i="1" s="1"/>
  <c r="AG33" i="1"/>
  <c r="AH33" i="1" s="1"/>
  <c r="AC33" i="1"/>
  <c r="AD33" i="1" s="1"/>
  <c r="Y33" i="1"/>
  <c r="Z33" i="1" s="1"/>
  <c r="T33" i="1"/>
  <c r="U33" i="1" s="1"/>
  <c r="P33" i="1"/>
  <c r="Q33" i="1" s="1"/>
  <c r="L33" i="1"/>
  <c r="M33" i="1" s="1"/>
  <c r="H33" i="1"/>
  <c r="BU32" i="1"/>
  <c r="BV32" i="1" s="1"/>
  <c r="BQ32" i="1"/>
  <c r="BR32" i="1" s="1"/>
  <c r="BM32" i="1"/>
  <c r="BN32" i="1" s="1"/>
  <c r="BI32" i="1"/>
  <c r="BJ32" i="1" s="1"/>
  <c r="BE32" i="1"/>
  <c r="BF32" i="1" s="1"/>
  <c r="BA32" i="1"/>
  <c r="BB32" i="1" s="1"/>
  <c r="AW32" i="1"/>
  <c r="AX32" i="1" s="1"/>
  <c r="AS32" i="1"/>
  <c r="AT32" i="1" s="1"/>
  <c r="AO32" i="1"/>
  <c r="AP32" i="1" s="1"/>
  <c r="AK32" i="1"/>
  <c r="AL32" i="1" s="1"/>
  <c r="AG32" i="1"/>
  <c r="AH32" i="1" s="1"/>
  <c r="AC32" i="1"/>
  <c r="AD32" i="1" s="1"/>
  <c r="Z32" i="1"/>
  <c r="T32" i="1"/>
  <c r="U32" i="1" s="1"/>
  <c r="P32" i="1"/>
  <c r="Q32" i="1" s="1"/>
  <c r="L32" i="1"/>
  <c r="M32" i="1" s="1"/>
  <c r="H32" i="1"/>
  <c r="BU31" i="1"/>
  <c r="BV31" i="1" s="1"/>
  <c r="BQ31" i="1"/>
  <c r="BR31" i="1" s="1"/>
  <c r="BM31" i="1"/>
  <c r="BN31" i="1" s="1"/>
  <c r="BI31" i="1"/>
  <c r="BJ31" i="1" s="1"/>
  <c r="BE31" i="1"/>
  <c r="BF31" i="1" s="1"/>
  <c r="BA31" i="1"/>
  <c r="BB31" i="1" s="1"/>
  <c r="AW31" i="1"/>
  <c r="AX31" i="1" s="1"/>
  <c r="AS31" i="1"/>
  <c r="AT31" i="1" s="1"/>
  <c r="AO31" i="1"/>
  <c r="AP31" i="1" s="1"/>
  <c r="AK31" i="1"/>
  <c r="AL31" i="1" s="1"/>
  <c r="AG31" i="1"/>
  <c r="AH31" i="1" s="1"/>
  <c r="AC31" i="1"/>
  <c r="AD31" i="1" s="1"/>
  <c r="Y31" i="1"/>
  <c r="Z31" i="1" s="1"/>
  <c r="T31" i="1"/>
  <c r="U31" i="1" s="1"/>
  <c r="P31" i="1"/>
  <c r="Q31" i="1" s="1"/>
  <c r="L31" i="1"/>
  <c r="M31" i="1" s="1"/>
  <c r="H31" i="1"/>
  <c r="BU30" i="1"/>
  <c r="BV30" i="1" s="1"/>
  <c r="BQ30" i="1"/>
  <c r="BR30" i="1" s="1"/>
  <c r="BM30" i="1"/>
  <c r="BN30" i="1" s="1"/>
  <c r="BI30" i="1"/>
  <c r="BJ30" i="1" s="1"/>
  <c r="BE30" i="1"/>
  <c r="BF30" i="1" s="1"/>
  <c r="BA30" i="1"/>
  <c r="BB30" i="1" s="1"/>
  <c r="AW30" i="1"/>
  <c r="AX30" i="1" s="1"/>
  <c r="AS30" i="1"/>
  <c r="AT30" i="1" s="1"/>
  <c r="AO30" i="1"/>
  <c r="AP30" i="1" s="1"/>
  <c r="AK30" i="1"/>
  <c r="AL30" i="1" s="1"/>
  <c r="AG30" i="1"/>
  <c r="AH30" i="1" s="1"/>
  <c r="AC30" i="1"/>
  <c r="AD30" i="1" s="1"/>
  <c r="Y30" i="1"/>
  <c r="Z30" i="1" s="1"/>
  <c r="T30" i="1"/>
  <c r="U30" i="1" s="1"/>
  <c r="P30" i="1"/>
  <c r="Q30" i="1" s="1"/>
  <c r="L30" i="1"/>
  <c r="M30" i="1" s="1"/>
  <c r="H30" i="1"/>
  <c r="BU29" i="1"/>
  <c r="BV29" i="1" s="1"/>
  <c r="BQ29" i="1"/>
  <c r="BR29" i="1" s="1"/>
  <c r="BM29" i="1"/>
  <c r="BN29" i="1" s="1"/>
  <c r="BI29" i="1"/>
  <c r="BJ29" i="1" s="1"/>
  <c r="BE29" i="1"/>
  <c r="BA29" i="1"/>
  <c r="BB29" i="1" s="1"/>
  <c r="AW29" i="1"/>
  <c r="AX29" i="1" s="1"/>
  <c r="AS29" i="1"/>
  <c r="AT29" i="1" s="1"/>
  <c r="AO29" i="1"/>
  <c r="AP29" i="1" s="1"/>
  <c r="AK29" i="1"/>
  <c r="AL29" i="1" s="1"/>
  <c r="AG29" i="1"/>
  <c r="AH29" i="1" s="1"/>
  <c r="AC29" i="1"/>
  <c r="AD29" i="1" s="1"/>
  <c r="Y29" i="1"/>
  <c r="Z29" i="1" s="1"/>
  <c r="T29" i="1"/>
  <c r="U29" i="1" s="1"/>
  <c r="P29" i="1"/>
  <c r="Q29" i="1" s="1"/>
  <c r="L29" i="1"/>
  <c r="M29" i="1" s="1"/>
  <c r="H29" i="1"/>
  <c r="BU28" i="1"/>
  <c r="BV28" i="1" s="1"/>
  <c r="BQ28" i="1"/>
  <c r="BR28" i="1" s="1"/>
  <c r="BM28" i="1"/>
  <c r="BN28" i="1" s="1"/>
  <c r="BI28" i="1"/>
  <c r="BJ28" i="1" s="1"/>
  <c r="BE28" i="1"/>
  <c r="BF28" i="1" s="1"/>
  <c r="BA28" i="1"/>
  <c r="BB28" i="1" s="1"/>
  <c r="AW28" i="1"/>
  <c r="AX28" i="1" s="1"/>
  <c r="AS28" i="1"/>
  <c r="AT28" i="1" s="1"/>
  <c r="AO28" i="1"/>
  <c r="AP28" i="1" s="1"/>
  <c r="AK28" i="1"/>
  <c r="AL28" i="1" s="1"/>
  <c r="AG28" i="1"/>
  <c r="AH28" i="1" s="1"/>
  <c r="AC28" i="1"/>
  <c r="AD28" i="1" s="1"/>
  <c r="Y28" i="1"/>
  <c r="Z28" i="1" s="1"/>
  <c r="T28" i="1"/>
  <c r="U28" i="1" s="1"/>
  <c r="P28" i="1"/>
  <c r="Q28" i="1" s="1"/>
  <c r="L28" i="1"/>
  <c r="M28" i="1" s="1"/>
  <c r="H28" i="1"/>
  <c r="BU27" i="1"/>
  <c r="BV27" i="1" s="1"/>
  <c r="BQ27" i="1"/>
  <c r="BR27" i="1" s="1"/>
  <c r="BM27" i="1"/>
  <c r="BN27" i="1" s="1"/>
  <c r="BI27" i="1"/>
  <c r="BJ27" i="1" s="1"/>
  <c r="BE27" i="1"/>
  <c r="BF27" i="1" s="1"/>
  <c r="BA27" i="1"/>
  <c r="BB27" i="1" s="1"/>
  <c r="AW27" i="1"/>
  <c r="AX27" i="1" s="1"/>
  <c r="AS27" i="1"/>
  <c r="AT27" i="1" s="1"/>
  <c r="AO27" i="1"/>
  <c r="AP27" i="1" s="1"/>
  <c r="AK27" i="1"/>
  <c r="AL27" i="1" s="1"/>
  <c r="AG27" i="1"/>
  <c r="AH27" i="1" s="1"/>
  <c r="AC27" i="1"/>
  <c r="AD27" i="1" s="1"/>
  <c r="Y27" i="1"/>
  <c r="Z27" i="1" s="1"/>
  <c r="T27" i="1"/>
  <c r="U27" i="1" s="1"/>
  <c r="P27" i="1"/>
  <c r="Q27" i="1" s="1"/>
  <c r="L27" i="1"/>
  <c r="M27" i="1" s="1"/>
  <c r="H27" i="1"/>
  <c r="BU26" i="1"/>
  <c r="BV26" i="1" s="1"/>
  <c r="BQ26" i="1"/>
  <c r="BR26" i="1" s="1"/>
  <c r="BM26" i="1"/>
  <c r="BN26" i="1" s="1"/>
  <c r="BI26" i="1"/>
  <c r="BJ26" i="1" s="1"/>
  <c r="BE26" i="1"/>
  <c r="BF26" i="1" s="1"/>
  <c r="BA26" i="1"/>
  <c r="BB26" i="1" s="1"/>
  <c r="AW26" i="1"/>
  <c r="AX26" i="1" s="1"/>
  <c r="AS26" i="1"/>
  <c r="AT26" i="1" s="1"/>
  <c r="AO26" i="1"/>
  <c r="AP26" i="1" s="1"/>
  <c r="AK26" i="1"/>
  <c r="AL26" i="1" s="1"/>
  <c r="AG26" i="1"/>
  <c r="AH26" i="1" s="1"/>
  <c r="AC26" i="1"/>
  <c r="AD26" i="1" s="1"/>
  <c r="Y26" i="1"/>
  <c r="Z26" i="1" s="1"/>
  <c r="T26" i="1"/>
  <c r="U26" i="1" s="1"/>
  <c r="P26" i="1"/>
  <c r="Q26" i="1" s="1"/>
  <c r="L26" i="1"/>
  <c r="M26" i="1" s="1"/>
  <c r="H26" i="1"/>
  <c r="BU25" i="1"/>
  <c r="BV25" i="1" s="1"/>
  <c r="BQ25" i="1"/>
  <c r="BR25" i="1" s="1"/>
  <c r="BM25" i="1"/>
  <c r="BN25" i="1" s="1"/>
  <c r="BI25" i="1"/>
  <c r="BJ25" i="1" s="1"/>
  <c r="BE25" i="1"/>
  <c r="BF25" i="1" s="1"/>
  <c r="BA25" i="1"/>
  <c r="BB25" i="1" s="1"/>
  <c r="AW25" i="1"/>
  <c r="AX25" i="1" s="1"/>
  <c r="AS25" i="1"/>
  <c r="AT25" i="1" s="1"/>
  <c r="AO25" i="1"/>
  <c r="AP25" i="1" s="1"/>
  <c r="AK25" i="1"/>
  <c r="AL25" i="1" s="1"/>
  <c r="AG25" i="1"/>
  <c r="AH25" i="1" s="1"/>
  <c r="AC25" i="1"/>
  <c r="AD25" i="1" s="1"/>
  <c r="Y25" i="1"/>
  <c r="Z25" i="1" s="1"/>
  <c r="T25" i="1"/>
  <c r="U25" i="1" s="1"/>
  <c r="P25" i="1"/>
  <c r="Q25" i="1" s="1"/>
  <c r="L25" i="1"/>
  <c r="M25" i="1" s="1"/>
  <c r="H25" i="1"/>
  <c r="BU24" i="1"/>
  <c r="BV24" i="1" s="1"/>
  <c r="BQ24" i="1"/>
  <c r="BR24" i="1" s="1"/>
  <c r="BM24" i="1"/>
  <c r="BN24" i="1" s="1"/>
  <c r="BI24" i="1"/>
  <c r="BJ24" i="1" s="1"/>
  <c r="BE24" i="1"/>
  <c r="BF24" i="1" s="1"/>
  <c r="BA24" i="1"/>
  <c r="BB24" i="1" s="1"/>
  <c r="AW24" i="1"/>
  <c r="AX24" i="1" s="1"/>
  <c r="AS24" i="1"/>
  <c r="AT24" i="1" s="1"/>
  <c r="AO24" i="1"/>
  <c r="AP24" i="1" s="1"/>
  <c r="AK24" i="1"/>
  <c r="AL24" i="1" s="1"/>
  <c r="AG24" i="1"/>
  <c r="AH24" i="1" s="1"/>
  <c r="AC24" i="1"/>
  <c r="AD24" i="1" s="1"/>
  <c r="Y24" i="1"/>
  <c r="Z24" i="1" s="1"/>
  <c r="T24" i="1"/>
  <c r="U24" i="1" s="1"/>
  <c r="P24" i="1"/>
  <c r="Q24" i="1" s="1"/>
  <c r="L24" i="1"/>
  <c r="M24" i="1" s="1"/>
  <c r="H24" i="1"/>
  <c r="BU23" i="1"/>
  <c r="BV23" i="1" s="1"/>
  <c r="BQ23" i="1"/>
  <c r="BR23" i="1" s="1"/>
  <c r="BM23" i="1"/>
  <c r="BN23" i="1" s="1"/>
  <c r="BI23" i="1"/>
  <c r="BJ23" i="1" s="1"/>
  <c r="BE23" i="1"/>
  <c r="BF23" i="1" s="1"/>
  <c r="BA23" i="1"/>
  <c r="BB23" i="1" s="1"/>
  <c r="AW23" i="1"/>
  <c r="AX23" i="1" s="1"/>
  <c r="AS23" i="1"/>
  <c r="AT23" i="1" s="1"/>
  <c r="AO23" i="1"/>
  <c r="AP23" i="1" s="1"/>
  <c r="AK23" i="1"/>
  <c r="AL23" i="1" s="1"/>
  <c r="AG23" i="1"/>
  <c r="AH23" i="1" s="1"/>
  <c r="AC23" i="1"/>
  <c r="AD23" i="1" s="1"/>
  <c r="Y23" i="1"/>
  <c r="Z23" i="1" s="1"/>
  <c r="T23" i="1"/>
  <c r="U23" i="1" s="1"/>
  <c r="P23" i="1"/>
  <c r="Q23" i="1" s="1"/>
  <c r="L23" i="1"/>
  <c r="M23" i="1" s="1"/>
  <c r="H23" i="1"/>
  <c r="BU22" i="1"/>
  <c r="BV22" i="1" s="1"/>
  <c r="BQ22" i="1"/>
  <c r="BR22" i="1" s="1"/>
  <c r="BM22" i="1"/>
  <c r="BN22" i="1" s="1"/>
  <c r="BI22" i="1"/>
  <c r="BJ22" i="1" s="1"/>
  <c r="BE22" i="1"/>
  <c r="BF22" i="1" s="1"/>
  <c r="BA22" i="1"/>
  <c r="BB22" i="1" s="1"/>
  <c r="AW22" i="1"/>
  <c r="AX22" i="1" s="1"/>
  <c r="AS22" i="1"/>
  <c r="AT22" i="1" s="1"/>
  <c r="AO22" i="1"/>
  <c r="AP22" i="1" s="1"/>
  <c r="AK22" i="1"/>
  <c r="AL22" i="1" s="1"/>
  <c r="AG22" i="1"/>
  <c r="AH22" i="1" s="1"/>
  <c r="AC22" i="1"/>
  <c r="AD22" i="1" s="1"/>
  <c r="Y22" i="1"/>
  <c r="Z22" i="1" s="1"/>
  <c r="T22" i="1"/>
  <c r="U22" i="1" s="1"/>
  <c r="P22" i="1"/>
  <c r="Q22" i="1" s="1"/>
  <c r="L22" i="1"/>
  <c r="M22" i="1" s="1"/>
  <c r="H22" i="1"/>
  <c r="BU21" i="1"/>
  <c r="BV21" i="1" s="1"/>
  <c r="BQ21" i="1"/>
  <c r="BR21" i="1" s="1"/>
  <c r="BM21" i="1"/>
  <c r="BN21" i="1" s="1"/>
  <c r="BI21" i="1"/>
  <c r="BJ21" i="1" s="1"/>
  <c r="BE21" i="1"/>
  <c r="BF21" i="1" s="1"/>
  <c r="BA21" i="1"/>
  <c r="BB21" i="1" s="1"/>
  <c r="AW21" i="1"/>
  <c r="AX21" i="1" s="1"/>
  <c r="AS21" i="1"/>
  <c r="AT21" i="1" s="1"/>
  <c r="AO21" i="1"/>
  <c r="AP21" i="1" s="1"/>
  <c r="AK21" i="1"/>
  <c r="AL21" i="1" s="1"/>
  <c r="AG21" i="1"/>
  <c r="AH21" i="1" s="1"/>
  <c r="AC21" i="1"/>
  <c r="AD21" i="1" s="1"/>
  <c r="Y21" i="1"/>
  <c r="Z21" i="1" s="1"/>
  <c r="T21" i="1"/>
  <c r="U21" i="1" s="1"/>
  <c r="P21" i="1"/>
  <c r="Q21" i="1" s="1"/>
  <c r="L21" i="1"/>
  <c r="M21" i="1" s="1"/>
  <c r="H21" i="1"/>
  <c r="BU20" i="1"/>
  <c r="BV20" i="1" s="1"/>
  <c r="BQ20" i="1"/>
  <c r="BR20" i="1" s="1"/>
  <c r="BM20" i="1"/>
  <c r="BN20" i="1" s="1"/>
  <c r="BI20" i="1"/>
  <c r="BJ20" i="1" s="1"/>
  <c r="BE20" i="1"/>
  <c r="BF20" i="1" s="1"/>
  <c r="BA20" i="1"/>
  <c r="BB20" i="1" s="1"/>
  <c r="AW20" i="1"/>
  <c r="AX20" i="1" s="1"/>
  <c r="AS20" i="1"/>
  <c r="AT20" i="1" s="1"/>
  <c r="AO20" i="1"/>
  <c r="AP20" i="1" s="1"/>
  <c r="AK20" i="1"/>
  <c r="AL20" i="1" s="1"/>
  <c r="AG20" i="1"/>
  <c r="AH20" i="1" s="1"/>
  <c r="AC20" i="1"/>
  <c r="AD20" i="1" s="1"/>
  <c r="Y20" i="1"/>
  <c r="Z20" i="1" s="1"/>
  <c r="T20" i="1"/>
  <c r="U20" i="1" s="1"/>
  <c r="P20" i="1"/>
  <c r="Q20" i="1" s="1"/>
  <c r="L20" i="1"/>
  <c r="M20" i="1" s="1"/>
  <c r="H20" i="1"/>
  <c r="BU19" i="1"/>
  <c r="BV19" i="1" s="1"/>
  <c r="BQ19" i="1"/>
  <c r="BR19" i="1" s="1"/>
  <c r="BM19" i="1"/>
  <c r="BN19" i="1" s="1"/>
  <c r="BI19" i="1"/>
  <c r="BJ19" i="1" s="1"/>
  <c r="BE19" i="1"/>
  <c r="BF19" i="1" s="1"/>
  <c r="BA19" i="1"/>
  <c r="BB19" i="1" s="1"/>
  <c r="AW19" i="1"/>
  <c r="AX19" i="1" s="1"/>
  <c r="AS19" i="1"/>
  <c r="AT19" i="1" s="1"/>
  <c r="AO19" i="1"/>
  <c r="AP19" i="1" s="1"/>
  <c r="AK19" i="1"/>
  <c r="AL19" i="1" s="1"/>
  <c r="AG19" i="1"/>
  <c r="AH19" i="1" s="1"/>
  <c r="AC19" i="1"/>
  <c r="AD19" i="1" s="1"/>
  <c r="Y19" i="1"/>
  <c r="Z19" i="1" s="1"/>
  <c r="T19" i="1"/>
  <c r="U19" i="1" s="1"/>
  <c r="P19" i="1"/>
  <c r="Q19" i="1" s="1"/>
  <c r="L19" i="1"/>
  <c r="M19" i="1" s="1"/>
  <c r="H19" i="1"/>
  <c r="BU18" i="1"/>
  <c r="BV18" i="1" s="1"/>
  <c r="BQ18" i="1"/>
  <c r="BR18" i="1" s="1"/>
  <c r="BM18" i="1"/>
  <c r="BN18" i="1" s="1"/>
  <c r="BI18" i="1"/>
  <c r="BJ18" i="1" s="1"/>
  <c r="BE18" i="1"/>
  <c r="BF18" i="1" s="1"/>
  <c r="BA18" i="1"/>
  <c r="BB18" i="1" s="1"/>
  <c r="AW18" i="1"/>
  <c r="AX18" i="1" s="1"/>
  <c r="AS18" i="1"/>
  <c r="AT18" i="1" s="1"/>
  <c r="AO18" i="1"/>
  <c r="AP18" i="1" s="1"/>
  <c r="AK18" i="1"/>
  <c r="AL18" i="1" s="1"/>
  <c r="AG18" i="1"/>
  <c r="AH18" i="1" s="1"/>
  <c r="AC18" i="1"/>
  <c r="AD18" i="1" s="1"/>
  <c r="Y18" i="1"/>
  <c r="Z18" i="1" s="1"/>
  <c r="T18" i="1"/>
  <c r="U18" i="1" s="1"/>
  <c r="P18" i="1"/>
  <c r="Q18" i="1" s="1"/>
  <c r="L18" i="1"/>
  <c r="M18" i="1" s="1"/>
  <c r="H18" i="1"/>
  <c r="BU17" i="1"/>
  <c r="BV17" i="1" s="1"/>
  <c r="BQ17" i="1"/>
  <c r="BR17" i="1" s="1"/>
  <c r="BM17" i="1"/>
  <c r="BN17" i="1" s="1"/>
  <c r="BI17" i="1"/>
  <c r="BJ17" i="1" s="1"/>
  <c r="BE17" i="1"/>
  <c r="BF17" i="1" s="1"/>
  <c r="BA17" i="1"/>
  <c r="BB17" i="1" s="1"/>
  <c r="AW17" i="1"/>
  <c r="AX17" i="1" s="1"/>
  <c r="AS17" i="1"/>
  <c r="AT17" i="1" s="1"/>
  <c r="AO17" i="1"/>
  <c r="AP17" i="1" s="1"/>
  <c r="AK17" i="1"/>
  <c r="AL17" i="1" s="1"/>
  <c r="AG17" i="1"/>
  <c r="AH17" i="1" s="1"/>
  <c r="AC17" i="1"/>
  <c r="AD17" i="1" s="1"/>
  <c r="Y17" i="1"/>
  <c r="Z17" i="1" s="1"/>
  <c r="T17" i="1"/>
  <c r="U17" i="1" s="1"/>
  <c r="P17" i="1"/>
  <c r="Q17" i="1" s="1"/>
  <c r="L17" i="1"/>
  <c r="M17" i="1" s="1"/>
  <c r="H17" i="1"/>
  <c r="BU16" i="1"/>
  <c r="BV16" i="1" s="1"/>
  <c r="BQ16" i="1"/>
  <c r="BR16" i="1" s="1"/>
  <c r="BM16" i="1"/>
  <c r="BN16" i="1" s="1"/>
  <c r="BI16" i="1"/>
  <c r="BJ16" i="1" s="1"/>
  <c r="BE16" i="1"/>
  <c r="BF16" i="1" s="1"/>
  <c r="BA16" i="1"/>
  <c r="BB16" i="1" s="1"/>
  <c r="AW16" i="1"/>
  <c r="AX16" i="1" s="1"/>
  <c r="AS16" i="1"/>
  <c r="AT16" i="1" s="1"/>
  <c r="AO16" i="1"/>
  <c r="AP16" i="1" s="1"/>
  <c r="AK16" i="1"/>
  <c r="AL16" i="1" s="1"/>
  <c r="AG16" i="1"/>
  <c r="AH16" i="1" s="1"/>
  <c r="AC16" i="1"/>
  <c r="AD16" i="1" s="1"/>
  <c r="Y16" i="1"/>
  <c r="Z16" i="1" s="1"/>
  <c r="T16" i="1"/>
  <c r="U16" i="1" s="1"/>
  <c r="P16" i="1"/>
  <c r="Q16" i="1" s="1"/>
  <c r="L16" i="1"/>
  <c r="M16" i="1" s="1"/>
  <c r="H16" i="1"/>
  <c r="BU15" i="1"/>
  <c r="BV15" i="1" s="1"/>
  <c r="BQ15" i="1"/>
  <c r="BR15" i="1" s="1"/>
  <c r="BM15" i="1"/>
  <c r="BN15" i="1" s="1"/>
  <c r="BI15" i="1"/>
  <c r="BJ15" i="1" s="1"/>
  <c r="BE15" i="1"/>
  <c r="BF15" i="1" s="1"/>
  <c r="BA15" i="1"/>
  <c r="BB15" i="1" s="1"/>
  <c r="AW15" i="1"/>
  <c r="AX15" i="1" s="1"/>
  <c r="AS15" i="1"/>
  <c r="AT15" i="1" s="1"/>
  <c r="AO15" i="1"/>
  <c r="AP15" i="1" s="1"/>
  <c r="AK15" i="1"/>
  <c r="AL15" i="1" s="1"/>
  <c r="AG15" i="1"/>
  <c r="AH15" i="1" s="1"/>
  <c r="AC15" i="1"/>
  <c r="AD15" i="1" s="1"/>
  <c r="Y15" i="1"/>
  <c r="Z15" i="1" s="1"/>
  <c r="T15" i="1"/>
  <c r="U15" i="1" s="1"/>
  <c r="P15" i="1"/>
  <c r="Q15" i="1" s="1"/>
  <c r="L15" i="1"/>
  <c r="M15" i="1" s="1"/>
  <c r="H15" i="1"/>
  <c r="BU14" i="1"/>
  <c r="BV14" i="1" s="1"/>
  <c r="BQ14" i="1"/>
  <c r="BR14" i="1" s="1"/>
  <c r="BM14" i="1"/>
  <c r="BN14" i="1" s="1"/>
  <c r="BI14" i="1"/>
  <c r="BJ14" i="1" s="1"/>
  <c r="BE14" i="1"/>
  <c r="BF14" i="1" s="1"/>
  <c r="BA14" i="1"/>
  <c r="BB14" i="1" s="1"/>
  <c r="AW14" i="1"/>
  <c r="AX14" i="1" s="1"/>
  <c r="AS14" i="1"/>
  <c r="AT14" i="1" s="1"/>
  <c r="AO14" i="1"/>
  <c r="AP14" i="1" s="1"/>
  <c r="AK14" i="1"/>
  <c r="AL14" i="1" s="1"/>
  <c r="AG14" i="1"/>
  <c r="AH14" i="1" s="1"/>
  <c r="AC14" i="1"/>
  <c r="AD14" i="1" s="1"/>
  <c r="Y14" i="1"/>
  <c r="Z14" i="1" s="1"/>
  <c r="T14" i="1"/>
  <c r="U14" i="1" s="1"/>
  <c r="P14" i="1"/>
  <c r="Q14" i="1" s="1"/>
  <c r="L14" i="1"/>
  <c r="M14" i="1" s="1"/>
  <c r="H14" i="1"/>
  <c r="BU13" i="1"/>
  <c r="BV13" i="1" s="1"/>
  <c r="BQ13" i="1"/>
  <c r="BR13" i="1" s="1"/>
  <c r="BM13" i="1"/>
  <c r="BN13" i="1" s="1"/>
  <c r="BI13" i="1"/>
  <c r="BJ13" i="1" s="1"/>
  <c r="BE13" i="1"/>
  <c r="BF13" i="1" s="1"/>
  <c r="BA13" i="1"/>
  <c r="BB13" i="1" s="1"/>
  <c r="AW13" i="1"/>
  <c r="AX13" i="1" s="1"/>
  <c r="AS13" i="1"/>
  <c r="AT13" i="1" s="1"/>
  <c r="AO13" i="1"/>
  <c r="AP13" i="1" s="1"/>
  <c r="AK13" i="1"/>
  <c r="AL13" i="1" s="1"/>
  <c r="AG13" i="1"/>
  <c r="AH13" i="1" s="1"/>
  <c r="AC13" i="1"/>
  <c r="AD13" i="1" s="1"/>
  <c r="Y13" i="1"/>
  <c r="Z13" i="1" s="1"/>
  <c r="T13" i="1"/>
  <c r="U13" i="1" s="1"/>
  <c r="P13" i="1"/>
  <c r="Q13" i="1" s="1"/>
  <c r="L13" i="1"/>
  <c r="M13" i="1" s="1"/>
  <c r="H13" i="1"/>
  <c r="BU12" i="1"/>
  <c r="BV12" i="1" s="1"/>
  <c r="BQ12" i="1"/>
  <c r="BR12" i="1" s="1"/>
  <c r="BM12" i="1"/>
  <c r="BN12" i="1" s="1"/>
  <c r="BI12" i="1"/>
  <c r="BJ12" i="1" s="1"/>
  <c r="BE12" i="1"/>
  <c r="BF12" i="1" s="1"/>
  <c r="BA12" i="1"/>
  <c r="BB12" i="1" s="1"/>
  <c r="AW12" i="1"/>
  <c r="AX12" i="1" s="1"/>
  <c r="AS12" i="1"/>
  <c r="AT12" i="1" s="1"/>
  <c r="AO12" i="1"/>
  <c r="AP12" i="1" s="1"/>
  <c r="AK12" i="1"/>
  <c r="AL12" i="1" s="1"/>
  <c r="AG12" i="1"/>
  <c r="AH12" i="1" s="1"/>
  <c r="AC12" i="1"/>
  <c r="AD12" i="1" s="1"/>
  <c r="Y12" i="1"/>
  <c r="Z12" i="1" s="1"/>
  <c r="T12" i="1"/>
  <c r="U12" i="1" s="1"/>
  <c r="P12" i="1"/>
  <c r="Q12" i="1" s="1"/>
  <c r="L12" i="1"/>
  <c r="M12" i="1" s="1"/>
  <c r="H12" i="1"/>
  <c r="BU11" i="1"/>
  <c r="BV11" i="1" s="1"/>
  <c r="BQ11" i="1"/>
  <c r="BR11" i="1" s="1"/>
  <c r="BM11" i="1"/>
  <c r="BN11" i="1" s="1"/>
  <c r="BI11" i="1"/>
  <c r="BJ11" i="1" s="1"/>
  <c r="BE11" i="1"/>
  <c r="BF11" i="1" s="1"/>
  <c r="BA11" i="1"/>
  <c r="BB11" i="1" s="1"/>
  <c r="AW11" i="1"/>
  <c r="AX11" i="1" s="1"/>
  <c r="AS11" i="1"/>
  <c r="AT11" i="1" s="1"/>
  <c r="AO11" i="1"/>
  <c r="AP11" i="1" s="1"/>
  <c r="AK11" i="1"/>
  <c r="AL11" i="1" s="1"/>
  <c r="AG11" i="1"/>
  <c r="AH11" i="1" s="1"/>
  <c r="AC11" i="1"/>
  <c r="AD11" i="1" s="1"/>
  <c r="Y11" i="1"/>
  <c r="Z11" i="1" s="1"/>
  <c r="T11" i="1"/>
  <c r="U11" i="1" s="1"/>
  <c r="P11" i="1"/>
  <c r="Q11" i="1" s="1"/>
  <c r="L11" i="1"/>
  <c r="M11" i="1" s="1"/>
  <c r="H11" i="1"/>
  <c r="BU10" i="1"/>
  <c r="BV10" i="1" s="1"/>
  <c r="BQ10" i="1"/>
  <c r="BR10" i="1" s="1"/>
  <c r="BM10" i="1"/>
  <c r="BN10" i="1" s="1"/>
  <c r="BI10" i="1"/>
  <c r="BJ10" i="1" s="1"/>
  <c r="BE10" i="1"/>
  <c r="BF10" i="1" s="1"/>
  <c r="BA10" i="1"/>
  <c r="BB10" i="1" s="1"/>
  <c r="AW10" i="1"/>
  <c r="AX10" i="1" s="1"/>
  <c r="AS10" i="1"/>
  <c r="AT10" i="1" s="1"/>
  <c r="AO10" i="1"/>
  <c r="AP10" i="1" s="1"/>
  <c r="AK10" i="1"/>
  <c r="AL10" i="1" s="1"/>
  <c r="AG10" i="1"/>
  <c r="AH10" i="1" s="1"/>
  <c r="AC10" i="1"/>
  <c r="AD10" i="1" s="1"/>
  <c r="Y10" i="1"/>
  <c r="Z10" i="1" s="1"/>
  <c r="T10" i="1"/>
  <c r="U10" i="1" s="1"/>
  <c r="P10" i="1"/>
  <c r="Q10" i="1" s="1"/>
  <c r="L10" i="1"/>
  <c r="M10" i="1" s="1"/>
  <c r="H10" i="1"/>
  <c r="BU9" i="1"/>
  <c r="BV9" i="1" s="1"/>
  <c r="BQ9" i="1"/>
  <c r="BR9" i="1" s="1"/>
  <c r="BM9" i="1"/>
  <c r="BN9" i="1" s="1"/>
  <c r="BI9" i="1"/>
  <c r="BJ9" i="1" s="1"/>
  <c r="BE9" i="1"/>
  <c r="BF9" i="1" s="1"/>
  <c r="BA9" i="1"/>
  <c r="BB9" i="1" s="1"/>
  <c r="AW9" i="1"/>
  <c r="AX9" i="1" s="1"/>
  <c r="AS9" i="1"/>
  <c r="AT9" i="1" s="1"/>
  <c r="AO9" i="1"/>
  <c r="AP9" i="1" s="1"/>
  <c r="AK9" i="1"/>
  <c r="AL9" i="1" s="1"/>
  <c r="AG9" i="1"/>
  <c r="AH9" i="1" s="1"/>
  <c r="AC9" i="1"/>
  <c r="AD9" i="1" s="1"/>
  <c r="Y9" i="1"/>
  <c r="Z9" i="1" s="1"/>
  <c r="T9" i="1"/>
  <c r="U9" i="1" s="1"/>
  <c r="P9" i="1"/>
  <c r="Q9" i="1" s="1"/>
  <c r="L9" i="1"/>
  <c r="M9" i="1" s="1"/>
  <c r="H9" i="1"/>
  <c r="BU8" i="1"/>
  <c r="BV8" i="1" s="1"/>
  <c r="BQ8" i="1"/>
  <c r="BR8" i="1" s="1"/>
  <c r="BM8" i="1"/>
  <c r="BN8" i="1" s="1"/>
  <c r="BI8" i="1"/>
  <c r="BJ8" i="1" s="1"/>
  <c r="BE8" i="1"/>
  <c r="BF8" i="1" s="1"/>
  <c r="BA8" i="1"/>
  <c r="BB8" i="1" s="1"/>
  <c r="AW8" i="1"/>
  <c r="AX8" i="1" s="1"/>
  <c r="AS8" i="1"/>
  <c r="AT8" i="1" s="1"/>
  <c r="AO8" i="1"/>
  <c r="AP8" i="1" s="1"/>
  <c r="AK8" i="1"/>
  <c r="AL8" i="1" s="1"/>
  <c r="AG8" i="1"/>
  <c r="AH8" i="1" s="1"/>
  <c r="AC8" i="1"/>
  <c r="AD8" i="1" s="1"/>
  <c r="Y8" i="1"/>
  <c r="Z8" i="1" s="1"/>
  <c r="T8" i="1"/>
  <c r="U8" i="1" s="1"/>
  <c r="P8" i="1"/>
  <c r="Q8" i="1" s="1"/>
  <c r="L8" i="1"/>
  <c r="M8" i="1" s="1"/>
  <c r="H8" i="1"/>
  <c r="BU7" i="1"/>
  <c r="BV7" i="1" s="1"/>
  <c r="BQ7" i="1"/>
  <c r="BR7" i="1" s="1"/>
  <c r="BM7" i="1"/>
  <c r="BN7" i="1" s="1"/>
  <c r="BI7" i="1"/>
  <c r="BJ7" i="1" s="1"/>
  <c r="BE7" i="1"/>
  <c r="BF7" i="1" s="1"/>
  <c r="BA7" i="1"/>
  <c r="BB7" i="1" s="1"/>
  <c r="AW7" i="1"/>
  <c r="AX7" i="1" s="1"/>
  <c r="AS7" i="1"/>
  <c r="AT7" i="1" s="1"/>
  <c r="AO7" i="1"/>
  <c r="AP7" i="1" s="1"/>
  <c r="AK7" i="1"/>
  <c r="AL7" i="1" s="1"/>
  <c r="AG7" i="1"/>
  <c r="AH7" i="1" s="1"/>
  <c r="AC7" i="1"/>
  <c r="AD7" i="1" s="1"/>
  <c r="Y7" i="1"/>
  <c r="Z7" i="1" s="1"/>
  <c r="T7" i="1"/>
  <c r="U7" i="1" s="1"/>
  <c r="P7" i="1"/>
  <c r="Q7" i="1" s="1"/>
  <c r="L7" i="1"/>
  <c r="M7" i="1" s="1"/>
  <c r="H7" i="1"/>
  <c r="BU6" i="1"/>
  <c r="BQ6" i="1"/>
  <c r="BM6" i="1"/>
  <c r="BI6" i="1"/>
  <c r="BE6" i="1"/>
  <c r="BA6" i="1"/>
  <c r="AW6" i="1"/>
  <c r="AS6" i="1"/>
  <c r="AO6" i="1"/>
  <c r="BV5" i="1"/>
  <c r="BR5" i="1"/>
  <c r="BN5" i="1"/>
  <c r="BJ5" i="1"/>
  <c r="BF5" i="1"/>
  <c r="BB5" i="1"/>
  <c r="AX5" i="1"/>
  <c r="AT5" i="1"/>
  <c r="AP5" i="1"/>
  <c r="AL5" i="1"/>
  <c r="AD5" i="1"/>
  <c r="U5" i="1"/>
  <c r="Q5" i="1"/>
  <c r="M5" i="1"/>
  <c r="C32" i="1" l="1"/>
  <c r="C20" i="1"/>
  <c r="C8" i="1"/>
  <c r="C12" i="1"/>
  <c r="C24" i="1"/>
  <c r="C16" i="1"/>
  <c r="C28" i="1"/>
  <c r="C36" i="1"/>
  <c r="C9" i="1"/>
  <c r="C13" i="1"/>
  <c r="C17" i="1"/>
  <c r="C21" i="1"/>
  <c r="C25" i="1"/>
  <c r="C29" i="1"/>
  <c r="C33" i="1"/>
  <c r="C37" i="1"/>
  <c r="C14" i="1"/>
  <c r="C18" i="1"/>
  <c r="C22" i="1"/>
  <c r="C26" i="1"/>
  <c r="C30" i="1"/>
  <c r="C34" i="1"/>
  <c r="C10" i="1"/>
  <c r="C7" i="1"/>
  <c r="C11" i="1"/>
  <c r="C15" i="1"/>
  <c r="C19" i="1"/>
  <c r="C23" i="1"/>
  <c r="C27" i="1"/>
  <c r="C31" i="1"/>
  <c r="C35" i="1"/>
  <c r="C6" i="1"/>
  <c r="T42" i="1"/>
  <c r="BU42" i="1"/>
  <c r="BQ42" i="1"/>
  <c r="BM42" i="1"/>
  <c r="BI42" i="1"/>
  <c r="BE42" i="1"/>
  <c r="BA42" i="1"/>
  <c r="AW42" i="1"/>
  <c r="AS42" i="1"/>
  <c r="AO42" i="1"/>
  <c r="AK42" i="1"/>
  <c r="AG42" i="1"/>
  <c r="AC42" i="1"/>
  <c r="Y42" i="1"/>
  <c r="P42" i="1"/>
  <c r="L42" i="1"/>
  <c r="I17" i="1"/>
  <c r="B17" i="1" s="1"/>
  <c r="I22" i="1"/>
  <c r="B22" i="1" s="1"/>
  <c r="I20" i="1"/>
  <c r="B20" i="1" s="1"/>
  <c r="H42" i="1"/>
  <c r="I30" i="1"/>
  <c r="B30" i="1" s="1"/>
  <c r="I35" i="1"/>
  <c r="B35" i="1" s="1"/>
  <c r="I28" i="1"/>
  <c r="B28" i="1" s="1"/>
  <c r="I21" i="1"/>
  <c r="B21" i="1" s="1"/>
  <c r="I33" i="1"/>
  <c r="B33" i="1" s="1"/>
  <c r="I26" i="1"/>
  <c r="B26" i="1" s="1"/>
  <c r="I19" i="1"/>
  <c r="B19" i="1" s="1"/>
  <c r="I31" i="1"/>
  <c r="B31" i="1" s="1"/>
  <c r="I24" i="1"/>
  <c r="B24" i="1" s="1"/>
  <c r="AX37" i="1"/>
  <c r="B37" i="1" s="1"/>
  <c r="Z42" i="1"/>
  <c r="BF29" i="1"/>
  <c r="M42" i="1"/>
  <c r="Q42" i="1"/>
  <c r="U42" i="1"/>
  <c r="AD42" i="1"/>
  <c r="AH42" i="1"/>
  <c r="AL42" i="1"/>
  <c r="AP6" i="1"/>
  <c r="AP42" i="1" s="1"/>
  <c r="AT6" i="1"/>
  <c r="AT42" i="1" s="1"/>
  <c r="AX6" i="1"/>
  <c r="BB6" i="1"/>
  <c r="BB42" i="1" s="1"/>
  <c r="BF6" i="1"/>
  <c r="BF42" i="1" s="1"/>
  <c r="BJ6" i="1"/>
  <c r="BJ42" i="1" s="1"/>
  <c r="BN6" i="1"/>
  <c r="BN42" i="1" s="1"/>
  <c r="BR6" i="1"/>
  <c r="BR42" i="1" s="1"/>
  <c r="BV6" i="1"/>
  <c r="BV42" i="1" s="1"/>
  <c r="I7" i="1"/>
  <c r="B7" i="1" s="1"/>
  <c r="I8" i="1"/>
  <c r="B8" i="1" s="1"/>
  <c r="I9" i="1"/>
  <c r="B9" i="1" s="1"/>
  <c r="I10" i="1"/>
  <c r="B10" i="1" s="1"/>
  <c r="I11" i="1"/>
  <c r="B11" i="1" s="1"/>
  <c r="I12" i="1"/>
  <c r="B12" i="1" s="1"/>
  <c r="I13" i="1"/>
  <c r="B13" i="1" s="1"/>
  <c r="I14" i="1"/>
  <c r="B14" i="1" s="1"/>
  <c r="I15" i="1"/>
  <c r="B15" i="1" s="1"/>
  <c r="I16" i="1"/>
  <c r="B16" i="1" s="1"/>
  <c r="I18" i="1"/>
  <c r="B18" i="1" s="1"/>
  <c r="I23" i="1"/>
  <c r="B23" i="1" s="1"/>
  <c r="I25" i="1"/>
  <c r="B25" i="1" s="1"/>
  <c r="I27" i="1"/>
  <c r="B27" i="1" s="1"/>
  <c r="I29" i="1"/>
  <c r="I32" i="1"/>
  <c r="B32" i="1" s="1"/>
  <c r="I34" i="1"/>
  <c r="B34" i="1" s="1"/>
  <c r="I36" i="1"/>
  <c r="B36" i="1" s="1"/>
  <c r="AX42" i="1" l="1"/>
  <c r="B29" i="1"/>
  <c r="B6" i="1"/>
  <c r="I42" i="1"/>
  <c r="B42" i="1" l="1"/>
  <c r="C43" i="1" s="1"/>
  <c r="C44" i="1" l="1"/>
  <c r="C4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.PP tabulka místností12" type="6" refreshedVersion="3" deleted="1" background="1" saveData="1">
    <textPr sourceFile="C:\Documents and Settings\Administrator\Dokumenty\korch\ZÁLOHA PC Korch\REVIT projekty 2013\Nemocnice Klatovy rekonstrukce\Exporty\06.11.13 tabulky do Excelu\1.PP tabulka místností.txt" decimal="," thousands=" 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<sst xmlns="http://schemas.openxmlformats.org/spreadsheetml/2006/main" count="129" uniqueCount="63">
  <si>
    <t>Oddělení</t>
  </si>
  <si>
    <t xml:space="preserve">Cena za odd. </t>
  </si>
  <si>
    <t>Cena za odd.</t>
  </si>
  <si>
    <t>m2</t>
  </si>
  <si>
    <t>míst.</t>
  </si>
  <si>
    <t>kč/m2/měsíc</t>
  </si>
  <si>
    <t>Kč/m2/den</t>
  </si>
  <si>
    <t>hodiny</t>
  </si>
  <si>
    <t>kč/hod/měsíc</t>
  </si>
  <si>
    <t>Kč/hod/den</t>
  </si>
  <si>
    <t>za den</t>
  </si>
  <si>
    <t>za měsíc</t>
  </si>
  <si>
    <t>Administrativa</t>
  </si>
  <si>
    <t>ARO</t>
  </si>
  <si>
    <t>ARO+JIP+DIP</t>
  </si>
  <si>
    <t>Biochemie</t>
  </si>
  <si>
    <t>Centrální sterilizace</t>
  </si>
  <si>
    <t>Dětské</t>
  </si>
  <si>
    <t>DIOP</t>
  </si>
  <si>
    <t>DIP</t>
  </si>
  <si>
    <t>Gynekologie</t>
  </si>
  <si>
    <t>Chirurgie</t>
  </si>
  <si>
    <t>Interna</t>
  </si>
  <si>
    <t>JIP</t>
  </si>
  <si>
    <t xml:space="preserve">Kostní    </t>
  </si>
  <si>
    <t>LDN</t>
  </si>
  <si>
    <t>Mikrobiologie</t>
  </si>
  <si>
    <t>Neurologie</t>
  </si>
  <si>
    <t>Nukleární medicína</t>
  </si>
  <si>
    <t>Oční</t>
  </si>
  <si>
    <t>Operační</t>
  </si>
  <si>
    <t>ORL</t>
  </si>
  <si>
    <t>Ortopedie</t>
  </si>
  <si>
    <t>Patologie</t>
  </si>
  <si>
    <t>Plicní</t>
  </si>
  <si>
    <t>Porodnice</t>
  </si>
  <si>
    <t>Psychiatrie</t>
  </si>
  <si>
    <t>RDG</t>
  </si>
  <si>
    <t>Rehabilitace</t>
  </si>
  <si>
    <t>Společné p.</t>
  </si>
  <si>
    <t>Technické</t>
  </si>
  <si>
    <t>Transfúzní st.</t>
  </si>
  <si>
    <t>Vrátnice</t>
  </si>
  <si>
    <t>Cena za nemocnici za den</t>
  </si>
  <si>
    <t>Cena za nemocnici za měsíc bez DPH</t>
  </si>
  <si>
    <t>Cena za nemocnici za rok bez DPH</t>
  </si>
  <si>
    <t>Modelový měsíc má</t>
  </si>
  <si>
    <t>dnů</t>
  </si>
  <si>
    <t>Modelový rok má</t>
  </si>
  <si>
    <t>Cena za nemocnici za rok - vč. DPH</t>
  </si>
  <si>
    <t>V.................................</t>
  </si>
  <si>
    <t>Účastník vyplní do zeleného pole cenu za m2 za měsíc a u kategorie 5 za 1 hodinu.</t>
  </si>
  <si>
    <t xml:space="preserve">podpis oprávněné osoby účastníka
titul, jméno, příjmení, funkce DOPLNÍ UČASTNÍK
</t>
  </si>
  <si>
    <t>Dialyzační středisko</t>
  </si>
  <si>
    <t>Imuno. a alergologie</t>
  </si>
  <si>
    <t>Neurologie dětská</t>
  </si>
  <si>
    <t>Ubytovna</t>
  </si>
  <si>
    <t>Sociální lůžka</t>
  </si>
  <si>
    <t>Cena úklidu po stavebních úpravách za 1 hodinu bez DPH</t>
  </si>
  <si>
    <t>….. % sazba DPH</t>
  </si>
  <si>
    <t>Cena za mimořádné úklidové práce za 1 hodinu bez DPH</t>
  </si>
  <si>
    <t>Účastník vyplní do zeleného pole cenu za 1 hodinu úklidu bez DPH a sazbu DPH v %.</t>
  </si>
  <si>
    <t>Příloha č. 3 ZD_Cenová nabídka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</si>
</sst>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0.0"/>
    <numFmt numFmtId="166" formatCode="#,##0.000"/>
    <numFmt numFmtId="167" formatCode="#,##0.00\ _K_č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D85B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5" fontId="2" fillId="0" borderId="0" xfId="0" applyNumberFormat="1" applyFont="1" applyAlignment="1">
      <alignment horizontal="center"/>
    </xf>
    <xf numFmtId="4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3" fillId="0" borderId="0" xfId="0" applyFont="1"/>
    <xf numFmtId="0" fontId="3" fillId="0" borderId="5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4" fontId="3" fillId="4" borderId="5" xfId="0" applyNumberFormat="1" applyFont="1" applyFill="1" applyBorder="1" applyAlignment="1">
      <alignment horizontal="center" wrapText="1"/>
    </xf>
    <xf numFmtId="4" fontId="3" fillId="4" borderId="6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4" fontId="3" fillId="4" borderId="9" xfId="0" applyNumberFormat="1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4" fontId="2" fillId="0" borderId="11" xfId="0" applyNumberFormat="1" applyFont="1" applyBorder="1"/>
    <xf numFmtId="3" fontId="2" fillId="4" borderId="11" xfId="0" applyNumberFormat="1" applyFont="1" applyFill="1" applyBorder="1"/>
    <xf numFmtId="1" fontId="2" fillId="0" borderId="12" xfId="0" applyNumberFormat="1" applyFont="1" applyBorder="1" applyAlignment="1">
      <alignment horizontal="center"/>
    </xf>
    <xf numFmtId="165" fontId="2" fillId="0" borderId="10" xfId="0" applyNumberFormat="1" applyFont="1" applyBorder="1" applyAlignment="1">
      <alignment horizontal="center"/>
    </xf>
    <xf numFmtId="1" fontId="2" fillId="0" borderId="11" xfId="1" applyNumberFormat="1" applyFont="1" applyBorder="1" applyAlignment="1" applyProtection="1">
      <alignment horizontal="center"/>
    </xf>
    <xf numFmtId="4" fontId="2" fillId="4" borderId="11" xfId="1" applyNumberFormat="1" applyFont="1" applyFill="1" applyBorder="1" applyAlignment="1" applyProtection="1">
      <alignment horizontal="center"/>
    </xf>
    <xf numFmtId="4" fontId="2" fillId="4" borderId="12" xfId="1" applyNumberFormat="1" applyFont="1" applyFill="1" applyBorder="1" applyAlignment="1" applyProtection="1">
      <alignment horizontal="center"/>
    </xf>
    <xf numFmtId="165" fontId="2" fillId="0" borderId="11" xfId="0" applyNumberFormat="1" applyFont="1" applyBorder="1" applyAlignment="1">
      <alignment horizontal="center"/>
    </xf>
    <xf numFmtId="4" fontId="2" fillId="0" borderId="5" xfId="0" applyNumberFormat="1" applyFont="1" applyBorder="1"/>
    <xf numFmtId="1" fontId="2" fillId="0" borderId="6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1" fontId="2" fillId="0" borderId="5" xfId="1" applyNumberFormat="1" applyFont="1" applyBorder="1" applyAlignment="1" applyProtection="1">
      <alignment horizontal="center"/>
    </xf>
    <xf numFmtId="4" fontId="2" fillId="4" borderId="5" xfId="1" applyNumberFormat="1" applyFont="1" applyFill="1" applyBorder="1" applyAlignment="1" applyProtection="1">
      <alignment horizontal="center"/>
    </xf>
    <xf numFmtId="4" fontId="2" fillId="4" borderId="6" xfId="1" applyNumberFormat="1" applyFont="1" applyFill="1" applyBorder="1" applyAlignment="1" applyProtection="1">
      <alignment horizontal="center"/>
    </xf>
    <xf numFmtId="165" fontId="2" fillId="0" borderId="5" xfId="0" applyNumberFormat="1" applyFont="1" applyBorder="1" applyAlignment="1">
      <alignment horizontal="center"/>
    </xf>
    <xf numFmtId="4" fontId="2" fillId="0" borderId="14" xfId="0" applyNumberFormat="1" applyFont="1" applyBorder="1"/>
    <xf numFmtId="1" fontId="2" fillId="0" borderId="15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/>
    </xf>
    <xf numFmtId="1" fontId="2" fillId="0" borderId="14" xfId="1" applyNumberFormat="1" applyFont="1" applyBorder="1" applyAlignment="1" applyProtection="1">
      <alignment horizontal="center"/>
    </xf>
    <xf numFmtId="4" fontId="2" fillId="4" borderId="14" xfId="1" applyNumberFormat="1" applyFont="1" applyFill="1" applyBorder="1" applyAlignment="1" applyProtection="1">
      <alignment horizontal="center"/>
    </xf>
    <xf numFmtId="4" fontId="2" fillId="4" borderId="15" xfId="1" applyNumberFormat="1" applyFont="1" applyFill="1" applyBorder="1" applyAlignment="1" applyProtection="1">
      <alignment horizontal="center"/>
    </xf>
    <xf numFmtId="165" fontId="2" fillId="0" borderId="14" xfId="0" applyNumberFormat="1" applyFont="1" applyBorder="1" applyAlignment="1">
      <alignment horizontal="center"/>
    </xf>
    <xf numFmtId="0" fontId="3" fillId="0" borderId="16" xfId="0" applyFont="1" applyBorder="1" applyAlignment="1">
      <alignment horizontal="left"/>
    </xf>
    <xf numFmtId="4" fontId="3" fillId="4" borderId="17" xfId="1" applyNumberFormat="1" applyFont="1" applyFill="1" applyBorder="1" applyAlignment="1" applyProtection="1"/>
    <xf numFmtId="3" fontId="2" fillId="4" borderId="17" xfId="0" applyNumberFormat="1" applyFont="1" applyFill="1" applyBorder="1"/>
    <xf numFmtId="164" fontId="3" fillId="0" borderId="17" xfId="1" applyFont="1" applyBorder="1" applyAlignment="1" applyProtection="1"/>
    <xf numFmtId="164" fontId="3" fillId="0" borderId="18" xfId="1" applyFont="1" applyBorder="1" applyAlignment="1" applyProtection="1">
      <alignment horizontal="center"/>
    </xf>
    <xf numFmtId="164" fontId="3" fillId="0" borderId="17" xfId="1" applyFont="1" applyBorder="1" applyAlignment="1" applyProtection="1">
      <alignment horizontal="center"/>
    </xf>
    <xf numFmtId="4" fontId="3" fillId="4" borderId="17" xfId="1" applyNumberFormat="1" applyFont="1" applyFill="1" applyBorder="1" applyAlignment="1" applyProtection="1">
      <alignment horizontal="center"/>
    </xf>
    <xf numFmtId="4" fontId="3" fillId="4" borderId="18" xfId="1" applyNumberFormat="1" applyFont="1" applyFill="1" applyBorder="1" applyAlignment="1" applyProtection="1">
      <alignment horizontal="center"/>
    </xf>
    <xf numFmtId="4" fontId="3" fillId="4" borderId="0" xfId="1" applyNumberFormat="1" applyFont="1" applyFill="1" applyBorder="1" applyAlignment="1" applyProtection="1"/>
    <xf numFmtId="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" fontId="3" fillId="4" borderId="0" xfId="0" applyNumberFormat="1" applyFont="1" applyFill="1"/>
    <xf numFmtId="0" fontId="2" fillId="0" borderId="0" xfId="0" applyFont="1" applyAlignment="1">
      <alignment vertical="center"/>
    </xf>
    <xf numFmtId="165" fontId="3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wrapText="1"/>
    </xf>
    <xf numFmtId="4" fontId="3" fillId="0" borderId="0" xfId="0" applyNumberFormat="1" applyFont="1"/>
    <xf numFmtId="2" fontId="2" fillId="0" borderId="0" xfId="0" applyNumberFormat="1" applyFont="1" applyAlignment="1">
      <alignment vertical="center"/>
    </xf>
    <xf numFmtId="0" fontId="6" fillId="0" borderId="0" xfId="0" applyFont="1"/>
    <xf numFmtId="0" fontId="2" fillId="5" borderId="10" xfId="0" applyFont="1" applyFill="1" applyBorder="1"/>
    <xf numFmtId="0" fontId="2" fillId="5" borderId="4" xfId="0" applyFont="1" applyFill="1" applyBorder="1"/>
    <xf numFmtId="0" fontId="2" fillId="5" borderId="13" xfId="0" applyFont="1" applyFill="1" applyBorder="1"/>
    <xf numFmtId="165" fontId="3" fillId="0" borderId="19" xfId="0" applyNumberFormat="1" applyFont="1" applyBorder="1" applyAlignment="1">
      <alignment horizontal="center" vertical="center"/>
    </xf>
    <xf numFmtId="1" fontId="2" fillId="0" borderId="20" xfId="1" applyNumberFormat="1" applyFont="1" applyBorder="1" applyAlignment="1" applyProtection="1">
      <alignment horizontal="center"/>
    </xf>
    <xf numFmtId="166" fontId="3" fillId="2" borderId="8" xfId="0" applyNumberFormat="1" applyFont="1" applyFill="1" applyBorder="1" applyAlignment="1" applyProtection="1">
      <alignment horizontal="center" vertical="center"/>
      <protection locked="0"/>
    </xf>
    <xf numFmtId="166" fontId="5" fillId="2" borderId="8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17" xfId="1" applyNumberFormat="1" applyFont="1" applyFill="1" applyBorder="1" applyAlignment="1" applyProtection="1">
      <alignment horizontal="center"/>
    </xf>
    <xf numFmtId="1" fontId="3" fillId="0" borderId="22" xfId="0" applyNumberFormat="1" applyFont="1" applyBorder="1" applyAlignment="1">
      <alignment horizontal="center"/>
    </xf>
    <xf numFmtId="165" fontId="2" fillId="0" borderId="20" xfId="0" applyNumberFormat="1" applyFont="1" applyBorder="1" applyAlignment="1">
      <alignment horizontal="center"/>
    </xf>
    <xf numFmtId="165" fontId="2" fillId="0" borderId="22" xfId="0" applyNumberFormat="1" applyFont="1" applyBorder="1" applyAlignment="1">
      <alignment horizontal="center"/>
    </xf>
    <xf numFmtId="165" fontId="2" fillId="0" borderId="23" xfId="0" applyNumberFormat="1" applyFont="1" applyBorder="1" applyAlignment="1">
      <alignment horizontal="center"/>
    </xf>
    <xf numFmtId="4" fontId="3" fillId="0" borderId="24" xfId="1" applyNumberFormat="1" applyFont="1" applyFill="1" applyBorder="1" applyAlignment="1" applyProtection="1">
      <alignment horizontal="center"/>
    </xf>
    <xf numFmtId="4" fontId="3" fillId="4" borderId="26" xfId="0" applyNumberFormat="1" applyFont="1" applyFill="1" applyBorder="1" applyAlignment="1">
      <alignment horizontal="center" wrapText="1"/>
    </xf>
    <xf numFmtId="4" fontId="3" fillId="4" borderId="27" xfId="0" applyNumberFormat="1" applyFont="1" applyFill="1" applyBorder="1" applyAlignment="1">
      <alignment horizontal="center" vertical="center"/>
    </xf>
    <xf numFmtId="4" fontId="2" fillId="4" borderId="28" xfId="1" applyNumberFormat="1" applyFont="1" applyFill="1" applyBorder="1" applyAlignment="1" applyProtection="1">
      <alignment horizontal="center"/>
    </xf>
    <xf numFmtId="4" fontId="2" fillId="4" borderId="26" xfId="1" applyNumberFormat="1" applyFont="1" applyFill="1" applyBorder="1" applyAlignment="1" applyProtection="1">
      <alignment horizontal="center"/>
    </xf>
    <xf numFmtId="4" fontId="2" fillId="4" borderId="29" xfId="1" applyNumberFormat="1" applyFont="1" applyFill="1" applyBorder="1" applyAlignment="1" applyProtection="1">
      <alignment horizontal="center"/>
    </xf>
    <xf numFmtId="4" fontId="3" fillId="4" borderId="30" xfId="1" applyNumberFormat="1" applyFont="1" applyFill="1" applyBorder="1" applyAlignment="1" applyProtection="1">
      <alignment horizontal="center"/>
    </xf>
    <xf numFmtId="4" fontId="3" fillId="0" borderId="16" xfId="1" applyNumberFormat="1" applyFont="1" applyFill="1" applyBorder="1" applyAlignment="1" applyProtection="1">
      <alignment horizontal="center"/>
    </xf>
    <xf numFmtId="1" fontId="3" fillId="0" borderId="3" xfId="0" applyNumberFormat="1" applyFont="1" applyBorder="1" applyAlignment="1">
      <alignment horizontal="center"/>
    </xf>
    <xf numFmtId="0" fontId="2" fillId="5" borderId="7" xfId="0" applyFont="1" applyFill="1" applyBorder="1"/>
    <xf numFmtId="4" fontId="2" fillId="0" borderId="8" xfId="0" applyNumberFormat="1" applyFont="1" applyBorder="1"/>
    <xf numFmtId="165" fontId="2" fillId="0" borderId="8" xfId="0" applyNumberFormat="1" applyFont="1" applyBorder="1" applyAlignment="1">
      <alignment horizontal="center"/>
    </xf>
    <xf numFmtId="1" fontId="2" fillId="0" borderId="8" xfId="1" applyNumberFormat="1" applyFont="1" applyBorder="1" applyAlignment="1" applyProtection="1">
      <alignment horizontal="center"/>
    </xf>
    <xf numFmtId="4" fontId="2" fillId="4" borderId="8" xfId="1" applyNumberFormat="1" applyFont="1" applyFill="1" applyBorder="1" applyAlignment="1" applyProtection="1">
      <alignment horizontal="center"/>
    </xf>
    <xf numFmtId="1" fontId="3" fillId="3" borderId="25" xfId="0" applyNumberFormat="1" applyFont="1" applyFill="1" applyBorder="1" applyAlignment="1">
      <alignment horizontal="center"/>
    </xf>
    <xf numFmtId="4" fontId="2" fillId="4" borderId="27" xfId="1" applyNumberFormat="1" applyFont="1" applyFill="1" applyBorder="1" applyAlignment="1" applyProtection="1">
      <alignment horizontal="center"/>
    </xf>
    <xf numFmtId="165" fontId="2" fillId="0" borderId="19" xfId="0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4" fontId="3" fillId="0" borderId="24" xfId="1" applyFont="1" applyBorder="1" applyAlignment="1" applyProtection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4" fontId="3" fillId="6" borderId="0" xfId="0" applyNumberFormat="1" applyFont="1" applyFill="1"/>
    <xf numFmtId="4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horizontal="center" vertical="center"/>
    </xf>
    <xf numFmtId="167" fontId="3" fillId="2" borderId="34" xfId="0" applyNumberFormat="1" applyFont="1" applyFill="1" applyBorder="1" applyAlignment="1">
      <alignment horizontal="center" vertical="center"/>
    </xf>
    <xf numFmtId="167" fontId="8" fillId="2" borderId="34" xfId="0" applyNumberFormat="1" applyFont="1" applyFill="1" applyBorder="1" applyAlignment="1">
      <alignment horizontal="center" vertical="center"/>
    </xf>
    <xf numFmtId="1" fontId="3" fillId="2" borderId="34" xfId="0" applyNumberFormat="1" applyFont="1" applyFill="1" applyBorder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7" fillId="6" borderId="31" xfId="0" applyFont="1" applyFill="1" applyBorder="1" applyAlignment="1">
      <alignment vertical="center"/>
    </xf>
    <xf numFmtId="0" fontId="7" fillId="6" borderId="32" xfId="0" applyFont="1" applyFill="1" applyBorder="1" applyAlignment="1">
      <alignment vertical="center"/>
    </xf>
    <xf numFmtId="0" fontId="7" fillId="6" borderId="33" xfId="0" applyFont="1" applyFill="1" applyBorder="1" applyAlignment="1">
      <alignment vertical="center"/>
    </xf>
    <xf numFmtId="0" fontId="3" fillId="0" borderId="0" xfId="0" applyFont="1" applyAlignment="1">
      <alignment wrapText="1"/>
    </xf>
    <xf numFmtId="1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65" fontId="7" fillId="2" borderId="0" xfId="0" applyNumberFormat="1" applyFont="1" applyFill="1" applyAlignment="1">
      <alignment horizontal="left" vertical="center"/>
    </xf>
    <xf numFmtId="0" fontId="0" fillId="0" borderId="0" xfId="0" applyAlignment="1">
      <alignment horizontal="left"/>
    </xf>
    <xf numFmtId="165" fontId="7" fillId="2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165" fontId="9" fillId="4" borderId="34" xfId="0" applyNumberFormat="1" applyFont="1" applyFill="1" applyBorder="1" applyAlignment="1">
      <alignment horizontal="left"/>
    </xf>
    <xf numFmtId="0" fontId="9" fillId="4" borderId="34" xfId="0" applyFont="1" applyFill="1" applyBorder="1" applyAlignment="1">
      <alignment horizontal="left"/>
    </xf>
    <xf numFmtId="1" fontId="3" fillId="3" borderId="21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3" fillId="7" borderId="1" xfId="0" applyFont="1" applyFill="1" applyBorder="1" applyAlignment="1">
      <alignment horizontal="left" vertical="center"/>
    </xf>
    <xf numFmtId="0" fontId="3" fillId="7" borderId="4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3" fillId="0" borderId="0" xfId="0" applyFont="1" applyAlignment="1">
      <alignment horizontal="right" vertical="center"/>
    </xf>
    <xf numFmtId="3" fontId="3" fillId="0" borderId="9" xfId="0" applyNumberFormat="1" applyFont="1" applyBorder="1" applyAlignment="1">
      <alignment horizontal="center" vertic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.PP tabulka místností_1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55"/>
  <sheetViews>
    <sheetView tabSelected="1" zoomScaleNormal="100" zoomScaleSheetLayoutView="100" workbookViewId="0">
      <pane xSplit="5" topLeftCell="F1" activePane="topRight" state="frozen"/>
      <selection pane="topRight" activeCell="E22" sqref="E22"/>
    </sheetView>
  </sheetViews>
  <sheetFormatPr defaultColWidth="10.85546875" defaultRowHeight="12.75" x14ac:dyDescent="0.2"/>
  <cols>
    <col min="1" max="1" width="24.7109375" style="1" customWidth="1"/>
    <col min="2" max="2" width="11.140625" style="1" bestFit="1" customWidth="1"/>
    <col min="3" max="3" width="12.5703125" style="1" customWidth="1"/>
    <col min="4" max="4" width="11.42578125" style="2" bestFit="1" customWidth="1"/>
    <col min="5" max="5" width="8" style="3" bestFit="1" customWidth="1"/>
    <col min="6" max="6" width="6.7109375" style="4" bestFit="1" customWidth="1"/>
    <col min="7" max="7" width="5.7109375" style="3" customWidth="1"/>
    <col min="8" max="8" width="11.5703125" style="2" bestFit="1" customWidth="1"/>
    <col min="9" max="9" width="10.28515625" style="2" bestFit="1" customWidth="1"/>
    <col min="10" max="10" width="6.7109375" style="4" bestFit="1" customWidth="1"/>
    <col min="11" max="11" width="6.140625" style="3" customWidth="1"/>
    <col min="12" max="12" width="11.5703125" style="2" bestFit="1" customWidth="1"/>
    <col min="13" max="13" width="10.28515625" style="2" bestFit="1" customWidth="1"/>
    <col min="14" max="14" width="5.7109375" style="4" bestFit="1" customWidth="1"/>
    <col min="15" max="15" width="6" style="3" customWidth="1"/>
    <col min="16" max="16" width="11.5703125" style="2" bestFit="1" customWidth="1"/>
    <col min="17" max="17" width="10.28515625" style="2" bestFit="1" customWidth="1"/>
    <col min="18" max="18" width="6.7109375" style="4" bestFit="1" customWidth="1"/>
    <col min="19" max="19" width="5" style="3" bestFit="1" customWidth="1"/>
    <col min="20" max="20" width="11.5703125" style="2" bestFit="1" customWidth="1"/>
    <col min="21" max="21" width="10.28515625" style="2" bestFit="1" customWidth="1"/>
    <col min="22" max="23" width="6.7109375" style="4" customWidth="1"/>
    <col min="24" max="24" width="5" style="3" customWidth="1"/>
    <col min="25" max="25" width="12.140625" style="2" customWidth="1"/>
    <col min="26" max="26" width="10.7109375" style="2" customWidth="1"/>
    <col min="27" max="27" width="6.7109375" style="4" customWidth="1"/>
    <col min="28" max="28" width="5" style="3" customWidth="1"/>
    <col min="29" max="29" width="11.5703125" style="2" customWidth="1"/>
    <col min="30" max="30" width="10.28515625" style="2" customWidth="1"/>
    <col min="31" max="31" width="5.7109375" style="4" customWidth="1"/>
    <col min="32" max="32" width="5" style="3" customWidth="1"/>
    <col min="33" max="33" width="11.5703125" style="2" customWidth="1"/>
    <col min="34" max="34" width="11.28515625" style="2" customWidth="1"/>
    <col min="35" max="35" width="5.7109375" style="4" customWidth="1"/>
    <col min="36" max="36" width="5" style="3" customWidth="1"/>
    <col min="37" max="37" width="11.5703125" style="2" customWidth="1"/>
    <col min="38" max="38" width="10.28515625" style="2" customWidth="1"/>
    <col min="39" max="39" width="5.7109375" style="4" customWidth="1"/>
    <col min="40" max="40" width="5.28515625" style="3" customWidth="1"/>
    <col min="41" max="41" width="11.5703125" style="2" customWidth="1"/>
    <col min="42" max="42" width="10.28515625" style="2" customWidth="1"/>
    <col min="43" max="43" width="5.7109375" style="4" customWidth="1"/>
    <col min="44" max="44" width="5.5703125" style="3" customWidth="1"/>
    <col min="45" max="45" width="11.5703125" style="2" customWidth="1"/>
    <col min="46" max="46" width="10.28515625" style="2" customWidth="1"/>
    <col min="47" max="47" width="6.7109375" style="4" customWidth="1"/>
    <col min="48" max="48" width="5" style="3" customWidth="1"/>
    <col min="49" max="49" width="11.5703125" style="2" customWidth="1"/>
    <col min="50" max="50" width="10.7109375" style="2" customWidth="1"/>
    <col min="51" max="51" width="6.7109375" style="4" customWidth="1"/>
    <col min="52" max="52" width="5" style="3" customWidth="1"/>
    <col min="53" max="53" width="11.5703125" style="2" customWidth="1"/>
    <col min="54" max="54" width="10.28515625" style="2" customWidth="1"/>
    <col min="55" max="55" width="6.7109375" style="4" customWidth="1"/>
    <col min="56" max="56" width="6.7109375" style="3" customWidth="1"/>
    <col min="57" max="57" width="11.5703125" style="2" customWidth="1"/>
    <col min="58" max="58" width="10.28515625" style="2" customWidth="1"/>
    <col min="59" max="59" width="5.7109375" style="4" customWidth="1"/>
    <col min="60" max="60" width="5" style="3" customWidth="1"/>
    <col min="61" max="61" width="11.5703125" style="2" customWidth="1"/>
    <col min="62" max="62" width="10.28515625" style="2" customWidth="1"/>
    <col min="63" max="63" width="6.7109375" style="4" customWidth="1"/>
    <col min="64" max="64" width="5" style="3" customWidth="1"/>
    <col min="65" max="65" width="11.5703125" style="2" customWidth="1"/>
    <col min="66" max="66" width="10.28515625" style="2" customWidth="1"/>
    <col min="67" max="67" width="6.7109375" style="4" customWidth="1"/>
    <col min="68" max="68" width="5" style="3" customWidth="1"/>
    <col min="69" max="69" width="11.5703125" style="2" customWidth="1"/>
    <col min="70" max="70" width="10.28515625" style="2" customWidth="1"/>
    <col min="71" max="71" width="5.7109375" style="3" customWidth="1"/>
    <col min="72" max="72" width="5" style="3" customWidth="1"/>
    <col min="73" max="73" width="11.5703125" style="5" customWidth="1"/>
    <col min="74" max="74" width="10.28515625" style="5" customWidth="1"/>
    <col min="75" max="16384" width="10.85546875" style="1"/>
  </cols>
  <sheetData>
    <row r="1" spans="1:74" ht="30" customHeight="1" thickBot="1" x14ac:dyDescent="0.3">
      <c r="A1" s="105" t="s">
        <v>62</v>
      </c>
      <c r="B1" s="106"/>
      <c r="C1" s="106"/>
      <c r="D1" s="107"/>
      <c r="F1" s="111" t="s">
        <v>51</v>
      </c>
      <c r="G1" s="111"/>
      <c r="H1" s="111"/>
      <c r="I1" s="111"/>
      <c r="J1" s="111"/>
      <c r="K1" s="111"/>
      <c r="L1" s="111"/>
      <c r="M1" s="111"/>
      <c r="N1" s="112"/>
      <c r="O1" s="112"/>
      <c r="P1" s="112"/>
      <c r="Q1" s="112"/>
    </row>
    <row r="2" spans="1:74" ht="13.5" thickBot="1" x14ac:dyDescent="0.25"/>
    <row r="3" spans="1:74" s="9" customFormat="1" ht="15" customHeight="1" x14ac:dyDescent="0.2">
      <c r="A3" s="120" t="s">
        <v>0</v>
      </c>
      <c r="B3" s="6" t="s">
        <v>1</v>
      </c>
      <c r="C3" s="6" t="s">
        <v>2</v>
      </c>
      <c r="D3" s="7" t="s">
        <v>3</v>
      </c>
      <c r="E3" s="8" t="s">
        <v>4</v>
      </c>
      <c r="F3" s="117">
        <v>1</v>
      </c>
      <c r="G3" s="118"/>
      <c r="H3" s="118"/>
      <c r="I3" s="90"/>
      <c r="J3" s="109">
        <v>2</v>
      </c>
      <c r="K3" s="110"/>
      <c r="L3" s="110"/>
      <c r="M3" s="84"/>
      <c r="N3" s="117">
        <v>3</v>
      </c>
      <c r="O3" s="118"/>
      <c r="P3" s="118"/>
      <c r="Q3" s="90"/>
      <c r="R3" s="109">
        <v>4</v>
      </c>
      <c r="S3" s="110"/>
      <c r="T3" s="110"/>
      <c r="U3" s="84"/>
      <c r="V3" s="117">
        <v>5</v>
      </c>
      <c r="W3" s="118"/>
      <c r="X3" s="118"/>
      <c r="Y3" s="118"/>
      <c r="Z3" s="90"/>
      <c r="AA3" s="109">
        <v>6</v>
      </c>
      <c r="AB3" s="110"/>
      <c r="AC3" s="110"/>
      <c r="AD3" s="84"/>
      <c r="AE3" s="117">
        <v>7</v>
      </c>
      <c r="AF3" s="118"/>
      <c r="AG3" s="118"/>
      <c r="AH3" s="90"/>
      <c r="AI3" s="109">
        <v>8</v>
      </c>
      <c r="AJ3" s="110"/>
      <c r="AK3" s="110"/>
      <c r="AL3" s="84"/>
      <c r="AM3" s="117">
        <v>9</v>
      </c>
      <c r="AN3" s="118"/>
      <c r="AO3" s="118"/>
      <c r="AP3" s="90"/>
      <c r="AQ3" s="109">
        <v>10</v>
      </c>
      <c r="AR3" s="110"/>
      <c r="AS3" s="110"/>
      <c r="AT3" s="84"/>
      <c r="AU3" s="117">
        <v>11</v>
      </c>
      <c r="AV3" s="118"/>
      <c r="AW3" s="118"/>
      <c r="AX3" s="90"/>
      <c r="AY3" s="109">
        <v>12</v>
      </c>
      <c r="AZ3" s="110"/>
      <c r="BA3" s="110"/>
      <c r="BB3" s="84"/>
      <c r="BC3" s="117">
        <v>13</v>
      </c>
      <c r="BD3" s="118"/>
      <c r="BE3" s="118"/>
      <c r="BF3" s="90"/>
      <c r="BG3" s="109">
        <v>14</v>
      </c>
      <c r="BH3" s="110"/>
      <c r="BI3" s="110"/>
      <c r="BJ3" s="84"/>
      <c r="BK3" s="117">
        <v>15</v>
      </c>
      <c r="BL3" s="118"/>
      <c r="BM3" s="118"/>
      <c r="BN3" s="90"/>
      <c r="BO3" s="109">
        <v>16</v>
      </c>
      <c r="BP3" s="110"/>
      <c r="BQ3" s="110"/>
      <c r="BR3" s="84"/>
      <c r="BS3" s="123">
        <v>17</v>
      </c>
      <c r="BT3" s="118"/>
      <c r="BU3" s="118"/>
      <c r="BV3" s="96"/>
    </row>
    <row r="4" spans="1:74" s="9" customFormat="1" ht="16.5" customHeight="1" x14ac:dyDescent="0.2">
      <c r="A4" s="121"/>
      <c r="B4" s="10"/>
      <c r="C4" s="10"/>
      <c r="D4" s="99">
        <f>F5+J5+N5+R5+V5+AA5+AE5+AI5+AM5+AQ5+AU5+AY5+BC5+BG5+BK5+BO5+BS5</f>
        <v>26599.595500000003</v>
      </c>
      <c r="E4" s="100">
        <f>G5+K5+O5+S5+X5+AB5+AF5+AJ5+AN5+AR5+AV5+AZ5+BD5+BH5+BL5+BP5+BT5</f>
        <v>1656</v>
      </c>
      <c r="F4" s="72" t="s">
        <v>3</v>
      </c>
      <c r="G4" s="12" t="s">
        <v>4</v>
      </c>
      <c r="H4" s="13" t="s">
        <v>5</v>
      </c>
      <c r="I4" s="77" t="s">
        <v>6</v>
      </c>
      <c r="J4" s="11" t="s">
        <v>3</v>
      </c>
      <c r="K4" s="12" t="s">
        <v>4</v>
      </c>
      <c r="L4" s="13" t="s">
        <v>5</v>
      </c>
      <c r="M4" s="14" t="s">
        <v>6</v>
      </c>
      <c r="N4" s="72" t="s">
        <v>3</v>
      </c>
      <c r="O4" s="12" t="s">
        <v>4</v>
      </c>
      <c r="P4" s="13" t="s">
        <v>5</v>
      </c>
      <c r="Q4" s="77" t="s">
        <v>6</v>
      </c>
      <c r="R4" s="11" t="s">
        <v>3</v>
      </c>
      <c r="S4" s="12" t="s">
        <v>4</v>
      </c>
      <c r="T4" s="13" t="s">
        <v>5</v>
      </c>
      <c r="U4" s="14" t="s">
        <v>6</v>
      </c>
      <c r="V4" s="72" t="s">
        <v>3</v>
      </c>
      <c r="W4" s="12" t="s">
        <v>7</v>
      </c>
      <c r="X4" s="12" t="s">
        <v>4</v>
      </c>
      <c r="Y4" s="13" t="s">
        <v>8</v>
      </c>
      <c r="Z4" s="77" t="s">
        <v>9</v>
      </c>
      <c r="AA4" s="11" t="s">
        <v>3</v>
      </c>
      <c r="AB4" s="12" t="s">
        <v>4</v>
      </c>
      <c r="AC4" s="13" t="s">
        <v>5</v>
      </c>
      <c r="AD4" s="14" t="s">
        <v>6</v>
      </c>
      <c r="AE4" s="72" t="s">
        <v>3</v>
      </c>
      <c r="AF4" s="12" t="s">
        <v>4</v>
      </c>
      <c r="AG4" s="13" t="s">
        <v>5</v>
      </c>
      <c r="AH4" s="77" t="s">
        <v>5</v>
      </c>
      <c r="AI4" s="11" t="s">
        <v>3</v>
      </c>
      <c r="AJ4" s="12" t="s">
        <v>4</v>
      </c>
      <c r="AK4" s="13" t="s">
        <v>5</v>
      </c>
      <c r="AL4" s="14" t="s">
        <v>6</v>
      </c>
      <c r="AM4" s="72" t="s">
        <v>3</v>
      </c>
      <c r="AN4" s="12" t="s">
        <v>4</v>
      </c>
      <c r="AO4" s="13" t="s">
        <v>5</v>
      </c>
      <c r="AP4" s="77" t="s">
        <v>6</v>
      </c>
      <c r="AQ4" s="11" t="s">
        <v>3</v>
      </c>
      <c r="AR4" s="12" t="s">
        <v>4</v>
      </c>
      <c r="AS4" s="13" t="s">
        <v>5</v>
      </c>
      <c r="AT4" s="14" t="s">
        <v>6</v>
      </c>
      <c r="AU4" s="72" t="s">
        <v>3</v>
      </c>
      <c r="AV4" s="12" t="s">
        <v>4</v>
      </c>
      <c r="AW4" s="13" t="s">
        <v>5</v>
      </c>
      <c r="AX4" s="77" t="s">
        <v>6</v>
      </c>
      <c r="AY4" s="11" t="s">
        <v>3</v>
      </c>
      <c r="AZ4" s="12" t="s">
        <v>4</v>
      </c>
      <c r="BA4" s="13" t="s">
        <v>5</v>
      </c>
      <c r="BB4" s="14" t="s">
        <v>6</v>
      </c>
      <c r="BC4" s="72" t="s">
        <v>3</v>
      </c>
      <c r="BD4" s="12" t="s">
        <v>4</v>
      </c>
      <c r="BE4" s="13" t="s">
        <v>5</v>
      </c>
      <c r="BF4" s="77" t="s">
        <v>6</v>
      </c>
      <c r="BG4" s="11" t="s">
        <v>3</v>
      </c>
      <c r="BH4" s="12" t="s">
        <v>4</v>
      </c>
      <c r="BI4" s="13" t="s">
        <v>5</v>
      </c>
      <c r="BJ4" s="14" t="s">
        <v>6</v>
      </c>
      <c r="BK4" s="72" t="s">
        <v>3</v>
      </c>
      <c r="BL4" s="12" t="s">
        <v>4</v>
      </c>
      <c r="BM4" s="13" t="s">
        <v>5</v>
      </c>
      <c r="BN4" s="77" t="s">
        <v>6</v>
      </c>
      <c r="BO4" s="11" t="s">
        <v>3</v>
      </c>
      <c r="BP4" s="12" t="s">
        <v>4</v>
      </c>
      <c r="BQ4" s="13" t="s">
        <v>5</v>
      </c>
      <c r="BR4" s="14" t="s">
        <v>6</v>
      </c>
      <c r="BS4" s="11" t="s">
        <v>3</v>
      </c>
      <c r="BT4" s="12" t="s">
        <v>4</v>
      </c>
      <c r="BU4" s="13" t="s">
        <v>5</v>
      </c>
      <c r="BV4" s="14" t="s">
        <v>6</v>
      </c>
    </row>
    <row r="5" spans="1:74" s="9" customFormat="1" ht="13.5" thickBot="1" x14ac:dyDescent="0.25">
      <c r="A5" s="122"/>
      <c r="B5" s="15" t="s">
        <v>10</v>
      </c>
      <c r="C5" s="15" t="s">
        <v>11</v>
      </c>
      <c r="D5" s="16">
        <f>SUM(D6:D41)</f>
        <v>26599.595500000003</v>
      </c>
      <c r="E5" s="126">
        <f>SUM(E6:E41)</f>
        <v>1656</v>
      </c>
      <c r="F5" s="67">
        <f>SUM(F6:F41)</f>
        <v>6058.0436</v>
      </c>
      <c r="G5" s="67">
        <f>SUM(G6:G41)</f>
        <v>400</v>
      </c>
      <c r="H5" s="69">
        <v>0</v>
      </c>
      <c r="I5" s="78">
        <v>0</v>
      </c>
      <c r="J5" s="17">
        <f>SUM(J6:J41)</f>
        <v>2429.4946999999997</v>
      </c>
      <c r="K5" s="20">
        <f>SUM(K6:K41)</f>
        <v>173</v>
      </c>
      <c r="L5" s="69">
        <v>0</v>
      </c>
      <c r="M5" s="19">
        <f>L5/30.458</f>
        <v>0</v>
      </c>
      <c r="N5" s="67">
        <f>SUM(N6:N41)</f>
        <v>655.11500000000001</v>
      </c>
      <c r="O5" s="67">
        <f>SUM(O6:O41)</f>
        <v>40</v>
      </c>
      <c r="P5" s="69">
        <v>0</v>
      </c>
      <c r="Q5" s="78">
        <f>P5/30.458</f>
        <v>0</v>
      </c>
      <c r="R5" s="17">
        <f>SUM(R6:R41)</f>
        <v>3452.3505999999998</v>
      </c>
      <c r="S5" s="18">
        <f>SUM(S6:S41)</f>
        <v>264</v>
      </c>
      <c r="T5" s="69">
        <v>0</v>
      </c>
      <c r="U5" s="19">
        <f>T5/30.458</f>
        <v>0</v>
      </c>
      <c r="V5" s="67">
        <f>SUM(V6:V41)</f>
        <v>1643.5199999999998</v>
      </c>
      <c r="W5" s="20"/>
      <c r="X5" s="18">
        <f>SUM(X6:X41)</f>
        <v>88</v>
      </c>
      <c r="Y5" s="70">
        <v>0</v>
      </c>
      <c r="Z5" s="78"/>
      <c r="AA5" s="17">
        <f>SUM(AA6:AA41)</f>
        <v>6498.2700000000023</v>
      </c>
      <c r="AB5" s="18">
        <f>SUM(AB6:AB41)</f>
        <v>254</v>
      </c>
      <c r="AC5" s="69">
        <v>0</v>
      </c>
      <c r="AD5" s="19">
        <f>AC5/30.458</f>
        <v>0</v>
      </c>
      <c r="AE5" s="67">
        <f>SUM(AE6:AE41)</f>
        <v>222.64999999999998</v>
      </c>
      <c r="AF5" s="18">
        <f>SUM(AF6:AF41)</f>
        <v>14</v>
      </c>
      <c r="AG5" s="69">
        <v>0</v>
      </c>
      <c r="AH5" s="78">
        <v>0</v>
      </c>
      <c r="AI5" s="17">
        <f>SUM(AI6:AI41)</f>
        <v>324.39</v>
      </c>
      <c r="AJ5" s="18">
        <f>SUM(AJ6:AJ41)</f>
        <v>3</v>
      </c>
      <c r="AK5" s="69">
        <v>0</v>
      </c>
      <c r="AL5" s="19">
        <f>AK5/30.458</f>
        <v>0</v>
      </c>
      <c r="AM5" s="67">
        <f>SUM(AM6:AM41)</f>
        <v>460.1</v>
      </c>
      <c r="AN5" s="67">
        <f>SUM(AN6:AN41)</f>
        <v>22</v>
      </c>
      <c r="AO5" s="69">
        <v>0</v>
      </c>
      <c r="AP5" s="78">
        <f>AO5/30.458</f>
        <v>0</v>
      </c>
      <c r="AQ5" s="17">
        <f>SUM(AQ6:AQ38)</f>
        <v>154.66999999999999</v>
      </c>
      <c r="AR5" s="67">
        <f>SUM(AR6:AR41)</f>
        <v>1</v>
      </c>
      <c r="AS5" s="69">
        <v>0</v>
      </c>
      <c r="AT5" s="19">
        <f>AS5/30.458</f>
        <v>0</v>
      </c>
      <c r="AU5" s="67">
        <f>SUM(AU6:AU41)</f>
        <v>966.81000000000006</v>
      </c>
      <c r="AV5" s="18">
        <f>SUM(AV6:AV41)</f>
        <v>50</v>
      </c>
      <c r="AW5" s="69">
        <v>0</v>
      </c>
      <c r="AX5" s="78">
        <f>AW5/30.458</f>
        <v>0</v>
      </c>
      <c r="AY5" s="17">
        <f>SUM(AY6:AY41)</f>
        <v>163.61160000000001</v>
      </c>
      <c r="AZ5" s="67">
        <f>SUM(AZ6:AZ41)</f>
        <v>49</v>
      </c>
      <c r="BA5" s="69">
        <v>0</v>
      </c>
      <c r="BB5" s="19">
        <f>BA5/30.458</f>
        <v>0</v>
      </c>
      <c r="BC5" s="67">
        <f>SUM(BC6:BC41)</f>
        <v>760.27999999999986</v>
      </c>
      <c r="BD5" s="67">
        <f>SUM(BD6:BD41)</f>
        <v>129</v>
      </c>
      <c r="BE5" s="69">
        <v>0</v>
      </c>
      <c r="BF5" s="78">
        <f>BE5/30.458</f>
        <v>0</v>
      </c>
      <c r="BG5" s="17">
        <f>SUM(BG6:BG41)</f>
        <v>150.73999999999998</v>
      </c>
      <c r="BH5" s="67">
        <f>SUM(BH6:BH41)</f>
        <v>4</v>
      </c>
      <c r="BI5" s="69">
        <v>0</v>
      </c>
      <c r="BJ5" s="19">
        <f>BI5/30.458</f>
        <v>0</v>
      </c>
      <c r="BK5" s="67">
        <f>SUM(BK6:BK41)</f>
        <v>1030.42</v>
      </c>
      <c r="BL5" s="18">
        <f>SUM(BL6:BL41)</f>
        <v>47</v>
      </c>
      <c r="BM5" s="69">
        <v>0</v>
      </c>
      <c r="BN5" s="78">
        <f>BM5/30.458</f>
        <v>0</v>
      </c>
      <c r="BO5" s="17">
        <f>SUM(BO6:BO41)</f>
        <v>1054.0999999999999</v>
      </c>
      <c r="BP5" s="18">
        <f>SUM(BP6:BP41)</f>
        <v>81</v>
      </c>
      <c r="BQ5" s="69">
        <v>0</v>
      </c>
      <c r="BR5" s="19">
        <f>BQ5/30.458</f>
        <v>0</v>
      </c>
      <c r="BS5" s="17">
        <f>SUM(BS6:BS41)</f>
        <v>575.03</v>
      </c>
      <c r="BT5" s="18">
        <f>SUM(BT6:BT41)</f>
        <v>37</v>
      </c>
      <c r="BU5" s="69">
        <v>0</v>
      </c>
      <c r="BV5" s="19">
        <f>BU5/30.458</f>
        <v>0</v>
      </c>
    </row>
    <row r="6" spans="1:74" x14ac:dyDescent="0.2">
      <c r="A6" s="64" t="s">
        <v>12</v>
      </c>
      <c r="B6" s="21">
        <f>I6+M6+Q6+U6+Z6+AD6+AH6+AL6+AP6+AT6+AX6+BB6+BF6+BJ6+BN6+BR6+BV6</f>
        <v>0</v>
      </c>
      <c r="C6" s="22">
        <f>H6+L6+P6+T6+Y6+AC6+AG6+AK6+AO6+AS6+AW6+BA6+BE6+BI6+BM6+BQ6+BU6</f>
        <v>0</v>
      </c>
      <c r="D6" s="21">
        <v>753.18719999999973</v>
      </c>
      <c r="E6" s="23">
        <v>78</v>
      </c>
      <c r="F6" s="73"/>
      <c r="G6" s="25"/>
      <c r="H6" s="26">
        <f>H$5*F6</f>
        <v>0</v>
      </c>
      <c r="I6" s="79">
        <f>H6/30.458</f>
        <v>0</v>
      </c>
      <c r="J6" s="24">
        <v>11.5</v>
      </c>
      <c r="K6" s="25">
        <v>1</v>
      </c>
      <c r="L6" s="26">
        <f>L$5*J6</f>
        <v>0</v>
      </c>
      <c r="M6" s="27">
        <f>L6/30.458</f>
        <v>0</v>
      </c>
      <c r="N6" s="73"/>
      <c r="O6" s="25"/>
      <c r="P6" s="26">
        <f>P$5*N6</f>
        <v>0</v>
      </c>
      <c r="Q6" s="79">
        <f>P6/30.458</f>
        <v>0</v>
      </c>
      <c r="R6" s="24">
        <v>723.07059999999967</v>
      </c>
      <c r="S6" s="25">
        <v>71</v>
      </c>
      <c r="T6" s="26">
        <f>T$5*R6</f>
        <v>0</v>
      </c>
      <c r="U6" s="27">
        <f>T6/30.458</f>
        <v>0</v>
      </c>
      <c r="V6" s="73"/>
      <c r="W6" s="28"/>
      <c r="X6" s="25"/>
      <c r="Y6" s="26">
        <f>Y$5*W6*30.458</f>
        <v>0</v>
      </c>
      <c r="Z6" s="79">
        <f>Y6/30.458</f>
        <v>0</v>
      </c>
      <c r="AA6" s="24"/>
      <c r="AB6" s="25"/>
      <c r="AC6" s="26">
        <f>AC$5*AA6</f>
        <v>0</v>
      </c>
      <c r="AD6" s="27">
        <f>AC6/30.458</f>
        <v>0</v>
      </c>
      <c r="AE6" s="73"/>
      <c r="AF6" s="25"/>
      <c r="AG6" s="26">
        <f>AG$5*AE6</f>
        <v>0</v>
      </c>
      <c r="AH6" s="79">
        <f>AG6/30.458</f>
        <v>0</v>
      </c>
      <c r="AI6" s="24"/>
      <c r="AJ6" s="25"/>
      <c r="AK6" s="26">
        <f>AK$5*AI6</f>
        <v>0</v>
      </c>
      <c r="AL6" s="27">
        <f>AK6/30.458</f>
        <v>0</v>
      </c>
      <c r="AM6" s="73">
        <v>2.21</v>
      </c>
      <c r="AN6" s="25">
        <v>2</v>
      </c>
      <c r="AO6" s="26">
        <f>AO$5*AM6</f>
        <v>0</v>
      </c>
      <c r="AP6" s="79">
        <f>AO6/30.458</f>
        <v>0</v>
      </c>
      <c r="AQ6" s="24"/>
      <c r="AR6" s="25"/>
      <c r="AS6" s="26">
        <f>AS$5*AQ6</f>
        <v>0</v>
      </c>
      <c r="AT6" s="27">
        <f>AS6/30.458</f>
        <v>0</v>
      </c>
      <c r="AU6" s="73">
        <v>11.9</v>
      </c>
      <c r="AV6" s="25">
        <v>1</v>
      </c>
      <c r="AW6" s="26">
        <f t="shared" ref="AW6:AW38" si="0">AW$5*AU6</f>
        <v>0</v>
      </c>
      <c r="AX6" s="79">
        <f>AW6/30.458</f>
        <v>0</v>
      </c>
      <c r="AY6" s="24">
        <v>4.5066000000000006</v>
      </c>
      <c r="AZ6" s="68">
        <v>3</v>
      </c>
      <c r="BA6" s="26">
        <f>BA$5*AY6</f>
        <v>0</v>
      </c>
      <c r="BB6" s="27">
        <f>BA6/30.458</f>
        <v>0</v>
      </c>
      <c r="BC6" s="73"/>
      <c r="BD6" s="25"/>
      <c r="BE6" s="26">
        <f>BC6*$BE$5</f>
        <v>0</v>
      </c>
      <c r="BF6" s="79">
        <f>BE6/30.458</f>
        <v>0</v>
      </c>
      <c r="BG6" s="24"/>
      <c r="BH6" s="25"/>
      <c r="BI6" s="26">
        <f>BI$5*BG6</f>
        <v>0</v>
      </c>
      <c r="BJ6" s="27">
        <f>BI6/30.458</f>
        <v>0</v>
      </c>
      <c r="BK6" s="73"/>
      <c r="BL6" s="25"/>
      <c r="BM6" s="26">
        <f>BM$5*BK6</f>
        <v>0</v>
      </c>
      <c r="BN6" s="79">
        <f>BM6/30.458</f>
        <v>0</v>
      </c>
      <c r="BO6" s="24"/>
      <c r="BP6" s="25"/>
      <c r="BQ6" s="26">
        <f>BQ$5*BO6</f>
        <v>0</v>
      </c>
      <c r="BR6" s="27">
        <f>BQ6/30.458</f>
        <v>0</v>
      </c>
      <c r="BS6" s="24"/>
      <c r="BT6" s="25"/>
      <c r="BU6" s="26">
        <f>BU$5*BS6</f>
        <v>0</v>
      </c>
      <c r="BV6" s="27">
        <f>BU6/30.458</f>
        <v>0</v>
      </c>
    </row>
    <row r="7" spans="1:74" x14ac:dyDescent="0.2">
      <c r="A7" s="65" t="s">
        <v>13</v>
      </c>
      <c r="B7" s="21">
        <f t="shared" ref="B7:B40" si="1">I7+M7+Q7+U7+Z7+AD7+AH7+AL7+AP7+AT7+AX7+BB7+BF7+BJ7+BN7+BR7+BV7</f>
        <v>0</v>
      </c>
      <c r="C7" s="22">
        <f t="shared" ref="C7:C40" si="2">H7+L7+P7+T7+Y7+AC7+AG7+AK7+AO7+AS7+AW7+BA7+BE7+BI7+BM7+BQ7+BU7</f>
        <v>0</v>
      </c>
      <c r="D7" s="29">
        <v>308.59000000000003</v>
      </c>
      <c r="E7" s="30">
        <v>25</v>
      </c>
      <c r="F7" s="74"/>
      <c r="G7" s="32"/>
      <c r="H7" s="33">
        <f t="shared" ref="H7:H36" si="3">H$5*F7</f>
        <v>0</v>
      </c>
      <c r="I7" s="80">
        <f t="shared" ref="I7:I36" si="4">H7/30.458</f>
        <v>0</v>
      </c>
      <c r="J7" s="31">
        <v>20.2</v>
      </c>
      <c r="K7" s="32">
        <v>1</v>
      </c>
      <c r="L7" s="33">
        <f t="shared" ref="L7:L38" si="5">L$5*J7</f>
        <v>0</v>
      </c>
      <c r="M7" s="34">
        <f t="shared" ref="M7:M38" si="6">L7/30.458</f>
        <v>0</v>
      </c>
      <c r="N7" s="74"/>
      <c r="O7" s="32"/>
      <c r="P7" s="33">
        <f t="shared" ref="P7:P38" si="7">P$5*N7</f>
        <v>0</v>
      </c>
      <c r="Q7" s="80">
        <f t="shared" ref="Q7:Q38" si="8">P7/30.458</f>
        <v>0</v>
      </c>
      <c r="R7" s="31">
        <v>74.56</v>
      </c>
      <c r="S7" s="32">
        <v>7</v>
      </c>
      <c r="T7" s="33">
        <f t="shared" ref="T7:T38" si="9">T$5*R7</f>
        <v>0</v>
      </c>
      <c r="U7" s="34">
        <f t="shared" ref="U7:U38" si="10">T7/30.458</f>
        <v>0</v>
      </c>
      <c r="V7" s="74"/>
      <c r="W7" s="35"/>
      <c r="X7" s="32"/>
      <c r="Y7" s="33">
        <f t="shared" ref="Y7:Y38" si="11">Y$5*W7*30.458</f>
        <v>0</v>
      </c>
      <c r="Z7" s="80">
        <f t="shared" ref="Z7:Z38" si="12">Y7/30.458</f>
        <v>0</v>
      </c>
      <c r="AA7" s="31"/>
      <c r="AB7" s="32"/>
      <c r="AC7" s="33">
        <f t="shared" ref="AC7:AC38" si="13">AC$5*AA7</f>
        <v>0</v>
      </c>
      <c r="AD7" s="34">
        <f t="shared" ref="AD7:AD38" si="14">AC7/30.458</f>
        <v>0</v>
      </c>
      <c r="AE7" s="74"/>
      <c r="AF7" s="32"/>
      <c r="AG7" s="33">
        <f t="shared" ref="AG7:AG38" si="15">AG$5*AE7</f>
        <v>0</v>
      </c>
      <c r="AH7" s="80">
        <f t="shared" ref="AH7:AH38" si="16">AG7/30.458</f>
        <v>0</v>
      </c>
      <c r="AI7" s="31"/>
      <c r="AJ7" s="32"/>
      <c r="AK7" s="33">
        <f t="shared" ref="AK7:AK38" si="17">AK$5*AI7</f>
        <v>0</v>
      </c>
      <c r="AL7" s="34">
        <f t="shared" ref="AL7:AL38" si="18">AK7/30.458</f>
        <v>0</v>
      </c>
      <c r="AM7" s="74"/>
      <c r="AN7" s="32"/>
      <c r="AO7" s="33">
        <f t="shared" ref="AO7:AO38" si="19">AO$5*AM7</f>
        <v>0</v>
      </c>
      <c r="AP7" s="80">
        <f t="shared" ref="AP7:AP38" si="20">AO7/30.458</f>
        <v>0</v>
      </c>
      <c r="AQ7" s="31"/>
      <c r="AR7" s="32"/>
      <c r="AS7" s="33">
        <f t="shared" ref="AS7:AS38" si="21">AS$5*AQ7</f>
        <v>0</v>
      </c>
      <c r="AT7" s="34">
        <f t="shared" ref="AT7:AT38" si="22">AS7/30.458</f>
        <v>0</v>
      </c>
      <c r="AU7" s="74">
        <v>41.47</v>
      </c>
      <c r="AV7" s="32">
        <v>4</v>
      </c>
      <c r="AW7" s="33">
        <f t="shared" si="0"/>
        <v>0</v>
      </c>
      <c r="AX7" s="80">
        <f t="shared" ref="AX7:AX38" si="23">AW7/30.458</f>
        <v>0</v>
      </c>
      <c r="AY7" s="31"/>
      <c r="AZ7" s="32"/>
      <c r="BA7" s="33">
        <f t="shared" ref="BA7:BA38" si="24">BA$5*AY7</f>
        <v>0</v>
      </c>
      <c r="BB7" s="34">
        <f t="shared" ref="BB7:BB38" si="25">BA7/30.458</f>
        <v>0</v>
      </c>
      <c r="BC7" s="74"/>
      <c r="BD7" s="32"/>
      <c r="BE7" s="33">
        <f t="shared" ref="BE7:BE38" si="26">BC7*$BE$5</f>
        <v>0</v>
      </c>
      <c r="BF7" s="80">
        <f t="shared" ref="BF7:BF38" si="27">BE7/30.458</f>
        <v>0</v>
      </c>
      <c r="BG7" s="31"/>
      <c r="BH7" s="32"/>
      <c r="BI7" s="33">
        <f t="shared" ref="BI7:BI38" si="28">BI$5*BG7</f>
        <v>0</v>
      </c>
      <c r="BJ7" s="34">
        <f t="shared" ref="BJ7:BJ38" si="29">BI7/30.458</f>
        <v>0</v>
      </c>
      <c r="BK7" s="74">
        <v>172.36</v>
      </c>
      <c r="BL7" s="32">
        <v>13</v>
      </c>
      <c r="BM7" s="33">
        <f t="shared" ref="BM7:BM38" si="30">BM$5*BK7</f>
        <v>0</v>
      </c>
      <c r="BN7" s="80">
        <f t="shared" ref="BN7:BN38" si="31">BM7/30.458</f>
        <v>0</v>
      </c>
      <c r="BO7" s="31"/>
      <c r="BP7" s="32"/>
      <c r="BQ7" s="33">
        <f t="shared" ref="BQ7:BQ38" si="32">BQ$5*BO7</f>
        <v>0</v>
      </c>
      <c r="BR7" s="34">
        <f t="shared" ref="BR7:BR38" si="33">BQ7/30.458</f>
        <v>0</v>
      </c>
      <c r="BS7" s="31"/>
      <c r="BT7" s="32"/>
      <c r="BU7" s="33">
        <f t="shared" ref="BU7:BU38" si="34">BU$5*BS7</f>
        <v>0</v>
      </c>
      <c r="BV7" s="34">
        <f t="shared" ref="BV7:BV38" si="35">BU7/30.458</f>
        <v>0</v>
      </c>
    </row>
    <row r="8" spans="1:74" x14ac:dyDescent="0.2">
      <c r="A8" s="65" t="s">
        <v>14</v>
      </c>
      <c r="B8" s="21">
        <f t="shared" si="1"/>
        <v>0</v>
      </c>
      <c r="C8" s="22">
        <f t="shared" si="2"/>
        <v>0</v>
      </c>
      <c r="D8" s="29">
        <v>167.48</v>
      </c>
      <c r="E8" s="30">
        <v>7</v>
      </c>
      <c r="F8" s="74"/>
      <c r="G8" s="32"/>
      <c r="H8" s="33">
        <f t="shared" si="3"/>
        <v>0</v>
      </c>
      <c r="I8" s="80">
        <f t="shared" si="4"/>
        <v>0</v>
      </c>
      <c r="J8" s="31"/>
      <c r="K8" s="32"/>
      <c r="L8" s="33">
        <f t="shared" si="5"/>
        <v>0</v>
      </c>
      <c r="M8" s="34">
        <f t="shared" si="6"/>
        <v>0</v>
      </c>
      <c r="N8" s="74"/>
      <c r="O8" s="32"/>
      <c r="P8" s="33">
        <f t="shared" si="7"/>
        <v>0</v>
      </c>
      <c r="Q8" s="80">
        <f t="shared" si="8"/>
        <v>0</v>
      </c>
      <c r="R8" s="31"/>
      <c r="S8" s="32"/>
      <c r="T8" s="33">
        <f>T$5*R8</f>
        <v>0</v>
      </c>
      <c r="U8" s="34">
        <f t="shared" si="10"/>
        <v>0</v>
      </c>
      <c r="V8" s="74"/>
      <c r="W8" s="35"/>
      <c r="X8" s="32"/>
      <c r="Y8" s="33">
        <f t="shared" si="11"/>
        <v>0</v>
      </c>
      <c r="Z8" s="80">
        <f t="shared" si="12"/>
        <v>0</v>
      </c>
      <c r="AA8" s="31"/>
      <c r="AB8" s="32"/>
      <c r="AC8" s="33">
        <f t="shared" si="13"/>
        <v>0</v>
      </c>
      <c r="AD8" s="34">
        <f t="shared" si="14"/>
        <v>0</v>
      </c>
      <c r="AE8" s="74"/>
      <c r="AF8" s="32"/>
      <c r="AG8" s="33">
        <f t="shared" si="15"/>
        <v>0</v>
      </c>
      <c r="AH8" s="80">
        <f t="shared" si="16"/>
        <v>0</v>
      </c>
      <c r="AI8" s="31"/>
      <c r="AJ8" s="32"/>
      <c r="AK8" s="33">
        <f t="shared" si="17"/>
        <v>0</v>
      </c>
      <c r="AL8" s="34">
        <f t="shared" si="18"/>
        <v>0</v>
      </c>
      <c r="AM8" s="74"/>
      <c r="AN8" s="32"/>
      <c r="AO8" s="33">
        <f t="shared" si="19"/>
        <v>0</v>
      </c>
      <c r="AP8" s="80">
        <f t="shared" si="20"/>
        <v>0</v>
      </c>
      <c r="AQ8" s="31"/>
      <c r="AR8" s="32"/>
      <c r="AS8" s="33">
        <f t="shared" si="21"/>
        <v>0</v>
      </c>
      <c r="AT8" s="34">
        <f t="shared" si="22"/>
        <v>0</v>
      </c>
      <c r="AU8" s="74"/>
      <c r="AV8" s="32"/>
      <c r="AW8" s="33">
        <f t="shared" si="0"/>
        <v>0</v>
      </c>
      <c r="AX8" s="80">
        <f t="shared" si="23"/>
        <v>0</v>
      </c>
      <c r="AY8" s="31"/>
      <c r="AZ8" s="32"/>
      <c r="BA8" s="33">
        <f t="shared" si="24"/>
        <v>0</v>
      </c>
      <c r="BB8" s="34">
        <f t="shared" si="25"/>
        <v>0</v>
      </c>
      <c r="BC8" s="74"/>
      <c r="BD8" s="32"/>
      <c r="BE8" s="33">
        <f t="shared" si="26"/>
        <v>0</v>
      </c>
      <c r="BF8" s="80">
        <f t="shared" si="27"/>
        <v>0</v>
      </c>
      <c r="BG8" s="31"/>
      <c r="BH8" s="32"/>
      <c r="BI8" s="33">
        <f t="shared" si="28"/>
        <v>0</v>
      </c>
      <c r="BJ8" s="34">
        <f t="shared" si="29"/>
        <v>0</v>
      </c>
      <c r="BK8" s="74">
        <v>167.48</v>
      </c>
      <c r="BL8" s="32">
        <v>7</v>
      </c>
      <c r="BM8" s="33">
        <f t="shared" si="30"/>
        <v>0</v>
      </c>
      <c r="BN8" s="80">
        <f t="shared" si="31"/>
        <v>0</v>
      </c>
      <c r="BO8" s="31"/>
      <c r="BP8" s="32"/>
      <c r="BQ8" s="33">
        <f t="shared" si="32"/>
        <v>0</v>
      </c>
      <c r="BR8" s="34">
        <f t="shared" si="33"/>
        <v>0</v>
      </c>
      <c r="BS8" s="31"/>
      <c r="BT8" s="32"/>
      <c r="BU8" s="33">
        <f t="shared" si="34"/>
        <v>0</v>
      </c>
      <c r="BV8" s="34">
        <f t="shared" si="35"/>
        <v>0</v>
      </c>
    </row>
    <row r="9" spans="1:74" x14ac:dyDescent="0.2">
      <c r="A9" s="65" t="s">
        <v>15</v>
      </c>
      <c r="B9" s="21">
        <f t="shared" si="1"/>
        <v>0</v>
      </c>
      <c r="C9" s="22">
        <f t="shared" si="2"/>
        <v>0</v>
      </c>
      <c r="D9" s="29">
        <v>491.00000000000006</v>
      </c>
      <c r="E9" s="30">
        <v>39</v>
      </c>
      <c r="F9" s="74"/>
      <c r="G9" s="32"/>
      <c r="H9" s="33">
        <f>H$5*F9</f>
        <v>0</v>
      </c>
      <c r="I9" s="80">
        <f t="shared" si="4"/>
        <v>0</v>
      </c>
      <c r="J9" s="31">
        <v>13.2</v>
      </c>
      <c r="K9" s="32">
        <v>2</v>
      </c>
      <c r="L9" s="33">
        <f t="shared" si="5"/>
        <v>0</v>
      </c>
      <c r="M9" s="34">
        <f t="shared" si="6"/>
        <v>0</v>
      </c>
      <c r="N9" s="74">
        <v>130.4</v>
      </c>
      <c r="O9" s="32">
        <v>9</v>
      </c>
      <c r="P9" s="33">
        <f t="shared" si="7"/>
        <v>0</v>
      </c>
      <c r="Q9" s="80">
        <f t="shared" si="8"/>
        <v>0</v>
      </c>
      <c r="R9" s="31">
        <v>112.49999999999999</v>
      </c>
      <c r="S9" s="32">
        <v>7</v>
      </c>
      <c r="T9" s="33">
        <f t="shared" si="9"/>
        <v>0</v>
      </c>
      <c r="U9" s="34">
        <f t="shared" si="10"/>
        <v>0</v>
      </c>
      <c r="V9" s="74"/>
      <c r="W9" s="35"/>
      <c r="X9" s="32"/>
      <c r="Y9" s="33">
        <f t="shared" si="11"/>
        <v>0</v>
      </c>
      <c r="Z9" s="80">
        <f t="shared" si="12"/>
        <v>0</v>
      </c>
      <c r="AA9" s="31">
        <v>70.400000000000006</v>
      </c>
      <c r="AB9" s="32">
        <v>3</v>
      </c>
      <c r="AC9" s="33">
        <f t="shared" si="13"/>
        <v>0</v>
      </c>
      <c r="AD9" s="34">
        <f t="shared" si="14"/>
        <v>0</v>
      </c>
      <c r="AE9" s="74"/>
      <c r="AF9" s="32"/>
      <c r="AG9" s="33">
        <f t="shared" si="15"/>
        <v>0</v>
      </c>
      <c r="AH9" s="80">
        <f t="shared" si="16"/>
        <v>0</v>
      </c>
      <c r="AI9" s="31"/>
      <c r="AJ9" s="32"/>
      <c r="AK9" s="33">
        <f t="shared" si="17"/>
        <v>0</v>
      </c>
      <c r="AL9" s="34">
        <f t="shared" si="18"/>
        <v>0</v>
      </c>
      <c r="AM9" s="74"/>
      <c r="AN9" s="32"/>
      <c r="AO9" s="33">
        <f t="shared" si="19"/>
        <v>0</v>
      </c>
      <c r="AP9" s="80">
        <f t="shared" si="20"/>
        <v>0</v>
      </c>
      <c r="AQ9" s="31"/>
      <c r="AR9" s="32"/>
      <c r="AS9" s="33">
        <f t="shared" si="21"/>
        <v>0</v>
      </c>
      <c r="AT9" s="34">
        <f t="shared" si="22"/>
        <v>0</v>
      </c>
      <c r="AU9" s="74"/>
      <c r="AV9" s="32"/>
      <c r="AW9" s="33">
        <f t="shared" si="0"/>
        <v>0</v>
      </c>
      <c r="AX9" s="80">
        <f t="shared" si="23"/>
        <v>0</v>
      </c>
      <c r="AY9" s="31">
        <v>9.6</v>
      </c>
      <c r="AZ9" s="32">
        <v>1</v>
      </c>
      <c r="BA9" s="33">
        <f t="shared" si="24"/>
        <v>0</v>
      </c>
      <c r="BB9" s="34">
        <f t="shared" si="25"/>
        <v>0</v>
      </c>
      <c r="BC9" s="74">
        <v>40.1</v>
      </c>
      <c r="BD9" s="32">
        <v>12</v>
      </c>
      <c r="BE9" s="33">
        <f t="shared" si="26"/>
        <v>0</v>
      </c>
      <c r="BF9" s="80">
        <f t="shared" si="27"/>
        <v>0</v>
      </c>
      <c r="BG9" s="31"/>
      <c r="BH9" s="32"/>
      <c r="BI9" s="33">
        <f t="shared" si="28"/>
        <v>0</v>
      </c>
      <c r="BJ9" s="34">
        <f t="shared" si="29"/>
        <v>0</v>
      </c>
      <c r="BK9" s="74"/>
      <c r="BL9" s="32"/>
      <c r="BM9" s="33">
        <f t="shared" si="30"/>
        <v>0</v>
      </c>
      <c r="BN9" s="80">
        <f t="shared" si="31"/>
        <v>0</v>
      </c>
      <c r="BO9" s="31"/>
      <c r="BP9" s="32"/>
      <c r="BQ9" s="33">
        <f t="shared" si="32"/>
        <v>0</v>
      </c>
      <c r="BR9" s="34">
        <f t="shared" si="33"/>
        <v>0</v>
      </c>
      <c r="BS9" s="31">
        <v>114.80000000000001</v>
      </c>
      <c r="BT9" s="32">
        <v>5</v>
      </c>
      <c r="BU9" s="33">
        <f t="shared" si="34"/>
        <v>0</v>
      </c>
      <c r="BV9" s="34">
        <f t="shared" si="35"/>
        <v>0</v>
      </c>
    </row>
    <row r="10" spans="1:74" x14ac:dyDescent="0.2">
      <c r="A10" s="65" t="s">
        <v>16</v>
      </c>
      <c r="B10" s="21">
        <f t="shared" si="1"/>
        <v>0</v>
      </c>
      <c r="C10" s="22">
        <f t="shared" si="2"/>
        <v>0</v>
      </c>
      <c r="D10" s="29">
        <v>356.14</v>
      </c>
      <c r="E10" s="30">
        <v>19</v>
      </c>
      <c r="F10" s="74"/>
      <c r="G10" s="32"/>
      <c r="H10" s="33">
        <f t="shared" si="3"/>
        <v>0</v>
      </c>
      <c r="I10" s="80">
        <f t="shared" si="4"/>
        <v>0</v>
      </c>
      <c r="J10" s="31"/>
      <c r="K10" s="32"/>
      <c r="L10" s="33">
        <f t="shared" si="5"/>
        <v>0</v>
      </c>
      <c r="M10" s="34">
        <f t="shared" si="6"/>
        <v>0</v>
      </c>
      <c r="N10" s="74"/>
      <c r="O10" s="32"/>
      <c r="P10" s="33">
        <f t="shared" si="7"/>
        <v>0</v>
      </c>
      <c r="Q10" s="80">
        <f t="shared" si="8"/>
        <v>0</v>
      </c>
      <c r="R10" s="31">
        <v>9.1900000000000013</v>
      </c>
      <c r="S10" s="32">
        <v>2</v>
      </c>
      <c r="T10" s="33">
        <f t="shared" si="9"/>
        <v>0</v>
      </c>
      <c r="U10" s="34">
        <f t="shared" si="10"/>
        <v>0</v>
      </c>
      <c r="V10" s="74">
        <v>345.69</v>
      </c>
      <c r="W10" s="35">
        <v>16</v>
      </c>
      <c r="X10" s="32">
        <v>16</v>
      </c>
      <c r="Y10" s="33">
        <f t="shared" si="11"/>
        <v>0</v>
      </c>
      <c r="Z10" s="80">
        <f t="shared" si="12"/>
        <v>0</v>
      </c>
      <c r="AA10" s="31"/>
      <c r="AB10" s="32"/>
      <c r="AC10" s="33">
        <f t="shared" si="13"/>
        <v>0</v>
      </c>
      <c r="AD10" s="34">
        <f t="shared" si="14"/>
        <v>0</v>
      </c>
      <c r="AE10" s="74"/>
      <c r="AF10" s="32"/>
      <c r="AG10" s="33">
        <f t="shared" si="15"/>
        <v>0</v>
      </c>
      <c r="AH10" s="80">
        <f t="shared" si="16"/>
        <v>0</v>
      </c>
      <c r="AI10" s="31"/>
      <c r="AJ10" s="32"/>
      <c r="AK10" s="33">
        <f t="shared" si="17"/>
        <v>0</v>
      </c>
      <c r="AL10" s="34">
        <f t="shared" si="18"/>
        <v>0</v>
      </c>
      <c r="AM10" s="74"/>
      <c r="AN10" s="32"/>
      <c r="AO10" s="33">
        <f t="shared" si="19"/>
        <v>0</v>
      </c>
      <c r="AP10" s="80">
        <f t="shared" si="20"/>
        <v>0</v>
      </c>
      <c r="AQ10" s="31"/>
      <c r="AR10" s="32"/>
      <c r="AS10" s="33">
        <f t="shared" si="21"/>
        <v>0</v>
      </c>
      <c r="AT10" s="34">
        <f t="shared" si="22"/>
        <v>0</v>
      </c>
      <c r="AU10" s="74"/>
      <c r="AV10" s="32"/>
      <c r="AW10" s="33">
        <f t="shared" si="0"/>
        <v>0</v>
      </c>
      <c r="AX10" s="80">
        <f t="shared" si="23"/>
        <v>0</v>
      </c>
      <c r="AY10" s="31"/>
      <c r="AZ10" s="32"/>
      <c r="BA10" s="33">
        <f t="shared" si="24"/>
        <v>0</v>
      </c>
      <c r="BB10" s="34">
        <f t="shared" si="25"/>
        <v>0</v>
      </c>
      <c r="BC10" s="74">
        <v>1.26</v>
      </c>
      <c r="BD10" s="32">
        <v>1</v>
      </c>
      <c r="BE10" s="33">
        <f t="shared" si="26"/>
        <v>0</v>
      </c>
      <c r="BF10" s="80">
        <f t="shared" si="27"/>
        <v>0</v>
      </c>
      <c r="BG10" s="31"/>
      <c r="BH10" s="32"/>
      <c r="BI10" s="33">
        <f t="shared" si="28"/>
        <v>0</v>
      </c>
      <c r="BJ10" s="34">
        <f t="shared" si="29"/>
        <v>0</v>
      </c>
      <c r="BK10" s="74"/>
      <c r="BL10" s="32"/>
      <c r="BM10" s="33">
        <f t="shared" si="30"/>
        <v>0</v>
      </c>
      <c r="BN10" s="80">
        <f t="shared" si="31"/>
        <v>0</v>
      </c>
      <c r="BO10" s="31"/>
      <c r="BP10" s="32"/>
      <c r="BQ10" s="33">
        <f t="shared" si="32"/>
        <v>0</v>
      </c>
      <c r="BR10" s="34">
        <f t="shared" si="33"/>
        <v>0</v>
      </c>
      <c r="BS10" s="31"/>
      <c r="BT10" s="32"/>
      <c r="BU10" s="33">
        <f t="shared" si="34"/>
        <v>0</v>
      </c>
      <c r="BV10" s="34">
        <f t="shared" si="35"/>
        <v>0</v>
      </c>
    </row>
    <row r="11" spans="1:74" x14ac:dyDescent="0.2">
      <c r="A11" s="65" t="s">
        <v>17</v>
      </c>
      <c r="B11" s="21">
        <f t="shared" si="1"/>
        <v>0</v>
      </c>
      <c r="C11" s="22">
        <f t="shared" si="2"/>
        <v>0</v>
      </c>
      <c r="D11" s="29">
        <v>1416.62</v>
      </c>
      <c r="E11" s="30">
        <v>94</v>
      </c>
      <c r="F11" s="74">
        <v>931.29</v>
      </c>
      <c r="G11" s="32">
        <v>64</v>
      </c>
      <c r="H11" s="33">
        <f t="shared" si="3"/>
        <v>0</v>
      </c>
      <c r="I11" s="80">
        <f t="shared" si="4"/>
        <v>0</v>
      </c>
      <c r="J11" s="31">
        <v>86.22999999999999</v>
      </c>
      <c r="K11" s="32">
        <v>4</v>
      </c>
      <c r="L11" s="33">
        <f t="shared" si="5"/>
        <v>0</v>
      </c>
      <c r="M11" s="34">
        <f t="shared" si="6"/>
        <v>0</v>
      </c>
      <c r="N11" s="74"/>
      <c r="O11" s="32"/>
      <c r="P11" s="33">
        <f t="shared" si="7"/>
        <v>0</v>
      </c>
      <c r="Q11" s="80">
        <f t="shared" si="8"/>
        <v>0</v>
      </c>
      <c r="R11" s="31">
        <v>150.37</v>
      </c>
      <c r="S11" s="32">
        <v>9</v>
      </c>
      <c r="T11" s="33">
        <f t="shared" si="9"/>
        <v>0</v>
      </c>
      <c r="U11" s="34">
        <f t="shared" si="10"/>
        <v>0</v>
      </c>
      <c r="V11" s="74"/>
      <c r="W11" s="35"/>
      <c r="X11" s="32"/>
      <c r="Y11" s="33">
        <f t="shared" si="11"/>
        <v>0</v>
      </c>
      <c r="Z11" s="80">
        <f t="shared" si="12"/>
        <v>0</v>
      </c>
      <c r="AA11" s="31">
        <v>51.2</v>
      </c>
      <c r="AB11" s="32">
        <v>1</v>
      </c>
      <c r="AC11" s="33">
        <f t="shared" si="13"/>
        <v>0</v>
      </c>
      <c r="AD11" s="34">
        <f t="shared" si="14"/>
        <v>0</v>
      </c>
      <c r="AE11" s="74"/>
      <c r="AF11" s="32"/>
      <c r="AG11" s="33">
        <f t="shared" si="15"/>
        <v>0</v>
      </c>
      <c r="AH11" s="80">
        <f t="shared" si="16"/>
        <v>0</v>
      </c>
      <c r="AI11" s="31"/>
      <c r="AJ11" s="32"/>
      <c r="AK11" s="33">
        <f t="shared" si="17"/>
        <v>0</v>
      </c>
      <c r="AL11" s="34">
        <f t="shared" si="18"/>
        <v>0</v>
      </c>
      <c r="AM11" s="74">
        <v>79.319999999999993</v>
      </c>
      <c r="AN11" s="32">
        <v>2</v>
      </c>
      <c r="AO11" s="33">
        <f t="shared" si="19"/>
        <v>0</v>
      </c>
      <c r="AP11" s="80">
        <f t="shared" si="20"/>
        <v>0</v>
      </c>
      <c r="AQ11" s="31"/>
      <c r="AR11" s="32"/>
      <c r="AS11" s="33">
        <f t="shared" si="21"/>
        <v>0</v>
      </c>
      <c r="AT11" s="34">
        <f t="shared" si="22"/>
        <v>0</v>
      </c>
      <c r="AU11" s="74">
        <v>56.26</v>
      </c>
      <c r="AV11" s="32">
        <v>3</v>
      </c>
      <c r="AW11" s="33">
        <f t="shared" si="0"/>
        <v>0</v>
      </c>
      <c r="AX11" s="80">
        <f t="shared" si="23"/>
        <v>0</v>
      </c>
      <c r="AY11" s="31">
        <v>6.82</v>
      </c>
      <c r="AZ11" s="32">
        <v>2</v>
      </c>
      <c r="BA11" s="33">
        <f t="shared" si="24"/>
        <v>0</v>
      </c>
      <c r="BB11" s="34">
        <f t="shared" si="25"/>
        <v>0</v>
      </c>
      <c r="BC11" s="74">
        <v>55.13</v>
      </c>
      <c r="BD11" s="32">
        <v>9</v>
      </c>
      <c r="BE11" s="33">
        <f t="shared" si="26"/>
        <v>0</v>
      </c>
      <c r="BF11" s="80">
        <f t="shared" si="27"/>
        <v>0</v>
      </c>
      <c r="BG11" s="31"/>
      <c r="BH11" s="32"/>
      <c r="BI11" s="33">
        <f t="shared" si="28"/>
        <v>0</v>
      </c>
      <c r="BJ11" s="34">
        <f t="shared" si="29"/>
        <v>0</v>
      </c>
      <c r="BK11" s="74"/>
      <c r="BL11" s="32"/>
      <c r="BM11" s="33">
        <f t="shared" si="30"/>
        <v>0</v>
      </c>
      <c r="BN11" s="80">
        <f t="shared" si="31"/>
        <v>0</v>
      </c>
      <c r="BO11" s="31"/>
      <c r="BP11" s="32"/>
      <c r="BQ11" s="33">
        <f t="shared" si="32"/>
        <v>0</v>
      </c>
      <c r="BR11" s="34">
        <f t="shared" si="33"/>
        <v>0</v>
      </c>
      <c r="BS11" s="31"/>
      <c r="BT11" s="32"/>
      <c r="BU11" s="33">
        <f t="shared" si="34"/>
        <v>0</v>
      </c>
      <c r="BV11" s="34">
        <f t="shared" si="35"/>
        <v>0</v>
      </c>
    </row>
    <row r="12" spans="1:74" x14ac:dyDescent="0.2">
      <c r="A12" s="65" t="s">
        <v>53</v>
      </c>
      <c r="B12" s="21">
        <f t="shared" si="1"/>
        <v>0</v>
      </c>
      <c r="C12" s="22">
        <f t="shared" si="2"/>
        <v>0</v>
      </c>
      <c r="D12" s="29">
        <v>833.08</v>
      </c>
      <c r="E12" s="30">
        <v>40</v>
      </c>
      <c r="F12" s="74">
        <v>304.45</v>
      </c>
      <c r="G12" s="32">
        <v>11</v>
      </c>
      <c r="H12" s="33">
        <f t="shared" si="3"/>
        <v>0</v>
      </c>
      <c r="I12" s="80">
        <f t="shared" si="4"/>
        <v>0</v>
      </c>
      <c r="J12" s="31">
        <v>54.55</v>
      </c>
      <c r="K12" s="32">
        <v>3</v>
      </c>
      <c r="L12" s="33">
        <f t="shared" si="5"/>
        <v>0</v>
      </c>
      <c r="M12" s="34">
        <f t="shared" si="6"/>
        <v>0</v>
      </c>
      <c r="N12" s="74"/>
      <c r="O12" s="32"/>
      <c r="P12" s="33">
        <f t="shared" si="7"/>
        <v>0</v>
      </c>
      <c r="Q12" s="80">
        <f t="shared" si="8"/>
        <v>0</v>
      </c>
      <c r="R12" s="31">
        <v>150.99</v>
      </c>
      <c r="S12" s="32">
        <v>7</v>
      </c>
      <c r="T12" s="33">
        <f t="shared" si="9"/>
        <v>0</v>
      </c>
      <c r="U12" s="34">
        <f t="shared" si="10"/>
        <v>0</v>
      </c>
      <c r="V12" s="74"/>
      <c r="W12" s="35"/>
      <c r="X12" s="32"/>
      <c r="Y12" s="33">
        <f t="shared" si="11"/>
        <v>0</v>
      </c>
      <c r="Z12" s="80">
        <f t="shared" si="12"/>
        <v>0</v>
      </c>
      <c r="AA12" s="31">
        <v>221.55999999999997</v>
      </c>
      <c r="AB12" s="32">
        <v>14</v>
      </c>
      <c r="AC12" s="33">
        <f t="shared" si="13"/>
        <v>0</v>
      </c>
      <c r="AD12" s="34">
        <f t="shared" si="14"/>
        <v>0</v>
      </c>
      <c r="AE12" s="74"/>
      <c r="AF12" s="32"/>
      <c r="AG12" s="33">
        <f t="shared" si="15"/>
        <v>0</v>
      </c>
      <c r="AH12" s="80">
        <f t="shared" si="16"/>
        <v>0</v>
      </c>
      <c r="AI12" s="31"/>
      <c r="AJ12" s="32"/>
      <c r="AK12" s="33">
        <f t="shared" si="17"/>
        <v>0</v>
      </c>
      <c r="AL12" s="34">
        <f t="shared" si="18"/>
        <v>0</v>
      </c>
      <c r="AM12" s="74"/>
      <c r="AN12" s="32"/>
      <c r="AO12" s="33">
        <f t="shared" si="19"/>
        <v>0</v>
      </c>
      <c r="AP12" s="80">
        <f t="shared" si="20"/>
        <v>0</v>
      </c>
      <c r="AQ12" s="31"/>
      <c r="AR12" s="32"/>
      <c r="AS12" s="33">
        <f t="shared" si="21"/>
        <v>0</v>
      </c>
      <c r="AT12" s="34">
        <f t="shared" si="22"/>
        <v>0</v>
      </c>
      <c r="AU12" s="74"/>
      <c r="AV12" s="32"/>
      <c r="AW12" s="33">
        <f t="shared" si="0"/>
        <v>0</v>
      </c>
      <c r="AX12" s="80">
        <f t="shared" si="23"/>
        <v>0</v>
      </c>
      <c r="AY12" s="31"/>
      <c r="AZ12" s="32"/>
      <c r="BA12" s="33">
        <f t="shared" si="24"/>
        <v>0</v>
      </c>
      <c r="BB12" s="34">
        <f t="shared" si="25"/>
        <v>0</v>
      </c>
      <c r="BC12" s="74">
        <v>38.82</v>
      </c>
      <c r="BD12" s="32">
        <v>2</v>
      </c>
      <c r="BE12" s="33">
        <f t="shared" si="26"/>
        <v>0</v>
      </c>
      <c r="BF12" s="80">
        <f t="shared" si="27"/>
        <v>0</v>
      </c>
      <c r="BG12" s="31"/>
      <c r="BH12" s="32"/>
      <c r="BI12" s="33">
        <f t="shared" si="28"/>
        <v>0</v>
      </c>
      <c r="BJ12" s="34">
        <f t="shared" si="29"/>
        <v>0</v>
      </c>
      <c r="BK12" s="74"/>
      <c r="BL12" s="32"/>
      <c r="BM12" s="33">
        <f t="shared" si="30"/>
        <v>0</v>
      </c>
      <c r="BN12" s="80">
        <f t="shared" si="31"/>
        <v>0</v>
      </c>
      <c r="BO12" s="31"/>
      <c r="BP12" s="32"/>
      <c r="BQ12" s="33">
        <f t="shared" si="32"/>
        <v>0</v>
      </c>
      <c r="BR12" s="34">
        <f t="shared" si="33"/>
        <v>0</v>
      </c>
      <c r="BS12" s="31">
        <v>62.709999999999994</v>
      </c>
      <c r="BT12" s="32">
        <v>3</v>
      </c>
      <c r="BU12" s="33">
        <f t="shared" si="34"/>
        <v>0</v>
      </c>
      <c r="BV12" s="34">
        <f t="shared" si="35"/>
        <v>0</v>
      </c>
    </row>
    <row r="13" spans="1:74" x14ac:dyDescent="0.2">
      <c r="A13" s="65" t="s">
        <v>18</v>
      </c>
      <c r="B13" s="21">
        <f t="shared" si="1"/>
        <v>0</v>
      </c>
      <c r="C13" s="22">
        <f t="shared" si="2"/>
        <v>0</v>
      </c>
      <c r="D13" s="29">
        <v>362.95</v>
      </c>
      <c r="E13" s="30">
        <v>25</v>
      </c>
      <c r="F13" s="74">
        <v>34.35</v>
      </c>
      <c r="G13" s="32">
        <v>3</v>
      </c>
      <c r="H13" s="33">
        <f t="shared" si="3"/>
        <v>0</v>
      </c>
      <c r="I13" s="80">
        <f t="shared" si="4"/>
        <v>0</v>
      </c>
      <c r="J13" s="31"/>
      <c r="K13" s="32"/>
      <c r="L13" s="33">
        <f t="shared" si="5"/>
        <v>0</v>
      </c>
      <c r="M13" s="34">
        <f t="shared" si="6"/>
        <v>0</v>
      </c>
      <c r="N13" s="74"/>
      <c r="O13" s="32"/>
      <c r="P13" s="33">
        <f t="shared" si="7"/>
        <v>0</v>
      </c>
      <c r="Q13" s="80">
        <f t="shared" si="8"/>
        <v>0</v>
      </c>
      <c r="R13" s="31">
        <v>48.55</v>
      </c>
      <c r="S13" s="32">
        <v>2</v>
      </c>
      <c r="T13" s="33">
        <f t="shared" si="9"/>
        <v>0</v>
      </c>
      <c r="U13" s="34">
        <f t="shared" si="10"/>
        <v>0</v>
      </c>
      <c r="V13" s="74"/>
      <c r="W13" s="35"/>
      <c r="X13" s="32"/>
      <c r="Y13" s="33">
        <f t="shared" si="11"/>
        <v>0</v>
      </c>
      <c r="Z13" s="80">
        <f t="shared" si="12"/>
        <v>0</v>
      </c>
      <c r="AA13" s="31">
        <v>90.8</v>
      </c>
      <c r="AB13" s="32">
        <v>4</v>
      </c>
      <c r="AC13" s="33">
        <f t="shared" si="13"/>
        <v>0</v>
      </c>
      <c r="AD13" s="34">
        <f t="shared" si="14"/>
        <v>0</v>
      </c>
      <c r="AE13" s="74"/>
      <c r="AF13" s="32"/>
      <c r="AG13" s="33">
        <f t="shared" si="15"/>
        <v>0</v>
      </c>
      <c r="AH13" s="80">
        <f t="shared" si="16"/>
        <v>0</v>
      </c>
      <c r="AI13" s="31"/>
      <c r="AJ13" s="32"/>
      <c r="AK13" s="33">
        <f t="shared" si="17"/>
        <v>0</v>
      </c>
      <c r="AL13" s="34">
        <f t="shared" si="18"/>
        <v>0</v>
      </c>
      <c r="AM13" s="74"/>
      <c r="AN13" s="32"/>
      <c r="AO13" s="33">
        <f t="shared" si="19"/>
        <v>0</v>
      </c>
      <c r="AP13" s="80">
        <f t="shared" si="20"/>
        <v>0</v>
      </c>
      <c r="AQ13" s="31"/>
      <c r="AR13" s="32"/>
      <c r="AS13" s="33">
        <f t="shared" si="21"/>
        <v>0</v>
      </c>
      <c r="AT13" s="34">
        <f t="shared" si="22"/>
        <v>0</v>
      </c>
      <c r="AU13" s="74"/>
      <c r="AV13" s="32"/>
      <c r="AW13" s="33">
        <f t="shared" si="0"/>
        <v>0</v>
      </c>
      <c r="AX13" s="80">
        <f t="shared" si="23"/>
        <v>0</v>
      </c>
      <c r="AY13" s="31"/>
      <c r="AZ13" s="32"/>
      <c r="BA13" s="33">
        <f t="shared" si="24"/>
        <v>0</v>
      </c>
      <c r="BB13" s="34">
        <f t="shared" si="25"/>
        <v>0</v>
      </c>
      <c r="BC13" s="74">
        <v>44.359999999999992</v>
      </c>
      <c r="BD13" s="32">
        <v>8</v>
      </c>
      <c r="BE13" s="33">
        <f t="shared" si="26"/>
        <v>0</v>
      </c>
      <c r="BF13" s="80">
        <f t="shared" si="27"/>
        <v>0</v>
      </c>
      <c r="BG13" s="31"/>
      <c r="BH13" s="32"/>
      <c r="BI13" s="33">
        <f t="shared" si="28"/>
        <v>0</v>
      </c>
      <c r="BJ13" s="34">
        <f t="shared" si="29"/>
        <v>0</v>
      </c>
      <c r="BK13" s="74">
        <v>113.29</v>
      </c>
      <c r="BL13" s="32">
        <v>6</v>
      </c>
      <c r="BM13" s="33">
        <f t="shared" si="30"/>
        <v>0</v>
      </c>
      <c r="BN13" s="80">
        <f t="shared" si="31"/>
        <v>0</v>
      </c>
      <c r="BO13" s="31"/>
      <c r="BP13" s="32"/>
      <c r="BQ13" s="33">
        <f t="shared" si="32"/>
        <v>0</v>
      </c>
      <c r="BR13" s="34">
        <f t="shared" si="33"/>
        <v>0</v>
      </c>
      <c r="BS13" s="31">
        <v>31.6</v>
      </c>
      <c r="BT13" s="32">
        <v>2</v>
      </c>
      <c r="BU13" s="33">
        <f t="shared" si="34"/>
        <v>0</v>
      </c>
      <c r="BV13" s="34">
        <f t="shared" si="35"/>
        <v>0</v>
      </c>
    </row>
    <row r="14" spans="1:74" x14ac:dyDescent="0.2">
      <c r="A14" s="65" t="s">
        <v>19</v>
      </c>
      <c r="B14" s="21">
        <f t="shared" si="1"/>
        <v>0</v>
      </c>
      <c r="C14" s="22">
        <f t="shared" si="2"/>
        <v>0</v>
      </c>
      <c r="D14" s="29">
        <v>205.95000000000002</v>
      </c>
      <c r="E14" s="30">
        <v>11</v>
      </c>
      <c r="F14" s="74">
        <v>26.880000000000003</v>
      </c>
      <c r="G14" s="32">
        <v>2</v>
      </c>
      <c r="H14" s="33">
        <f t="shared" si="3"/>
        <v>0</v>
      </c>
      <c r="I14" s="80">
        <f t="shared" si="4"/>
        <v>0</v>
      </c>
      <c r="J14" s="31"/>
      <c r="K14" s="32"/>
      <c r="L14" s="33">
        <f t="shared" si="5"/>
        <v>0</v>
      </c>
      <c r="M14" s="34">
        <f t="shared" si="6"/>
        <v>0</v>
      </c>
      <c r="N14" s="74"/>
      <c r="O14" s="32"/>
      <c r="P14" s="33">
        <f t="shared" si="7"/>
        <v>0</v>
      </c>
      <c r="Q14" s="80">
        <f t="shared" si="8"/>
        <v>0</v>
      </c>
      <c r="R14" s="31">
        <v>21.020000000000003</v>
      </c>
      <c r="S14" s="32">
        <v>3</v>
      </c>
      <c r="T14" s="33">
        <f t="shared" si="9"/>
        <v>0</v>
      </c>
      <c r="U14" s="34">
        <f t="shared" si="10"/>
        <v>0</v>
      </c>
      <c r="V14" s="74"/>
      <c r="W14" s="35"/>
      <c r="X14" s="32"/>
      <c r="Y14" s="33">
        <f t="shared" si="11"/>
        <v>0</v>
      </c>
      <c r="Z14" s="80">
        <f t="shared" si="12"/>
        <v>0</v>
      </c>
      <c r="AA14" s="31"/>
      <c r="AB14" s="32"/>
      <c r="AC14" s="33">
        <f t="shared" si="13"/>
        <v>0</v>
      </c>
      <c r="AD14" s="34">
        <f t="shared" si="14"/>
        <v>0</v>
      </c>
      <c r="AE14" s="74"/>
      <c r="AF14" s="32"/>
      <c r="AG14" s="33">
        <f t="shared" si="15"/>
        <v>0</v>
      </c>
      <c r="AH14" s="80">
        <f t="shared" si="16"/>
        <v>0</v>
      </c>
      <c r="AI14" s="31"/>
      <c r="AJ14" s="32"/>
      <c r="AK14" s="33">
        <f t="shared" si="17"/>
        <v>0</v>
      </c>
      <c r="AL14" s="34">
        <f t="shared" si="18"/>
        <v>0</v>
      </c>
      <c r="AM14" s="74"/>
      <c r="AN14" s="32"/>
      <c r="AO14" s="33">
        <f t="shared" si="19"/>
        <v>0</v>
      </c>
      <c r="AP14" s="80">
        <f t="shared" si="20"/>
        <v>0</v>
      </c>
      <c r="AQ14" s="31"/>
      <c r="AR14" s="32"/>
      <c r="AS14" s="33">
        <f t="shared" si="21"/>
        <v>0</v>
      </c>
      <c r="AT14" s="34">
        <f t="shared" si="22"/>
        <v>0</v>
      </c>
      <c r="AU14" s="74"/>
      <c r="AV14" s="32"/>
      <c r="AW14" s="33">
        <f t="shared" si="0"/>
        <v>0</v>
      </c>
      <c r="AX14" s="80">
        <f t="shared" si="23"/>
        <v>0</v>
      </c>
      <c r="AY14" s="31">
        <v>3.52</v>
      </c>
      <c r="AZ14" s="32">
        <v>1</v>
      </c>
      <c r="BA14" s="33">
        <f t="shared" si="24"/>
        <v>0</v>
      </c>
      <c r="BB14" s="34">
        <f t="shared" si="25"/>
        <v>0</v>
      </c>
      <c r="BC14" s="74">
        <v>12.95</v>
      </c>
      <c r="BD14" s="32">
        <v>1</v>
      </c>
      <c r="BE14" s="33">
        <f t="shared" si="26"/>
        <v>0</v>
      </c>
      <c r="BF14" s="80">
        <f t="shared" si="27"/>
        <v>0</v>
      </c>
      <c r="BG14" s="31"/>
      <c r="BH14" s="32"/>
      <c r="BI14" s="33">
        <f t="shared" si="28"/>
        <v>0</v>
      </c>
      <c r="BJ14" s="34">
        <f t="shared" si="29"/>
        <v>0</v>
      </c>
      <c r="BK14" s="74">
        <v>141.58000000000001</v>
      </c>
      <c r="BL14" s="32">
        <v>4</v>
      </c>
      <c r="BM14" s="33">
        <f t="shared" si="30"/>
        <v>0</v>
      </c>
      <c r="BN14" s="80">
        <f t="shared" si="31"/>
        <v>0</v>
      </c>
      <c r="BO14" s="31"/>
      <c r="BP14" s="32"/>
      <c r="BQ14" s="33">
        <f t="shared" si="32"/>
        <v>0</v>
      </c>
      <c r="BR14" s="34">
        <f t="shared" si="33"/>
        <v>0</v>
      </c>
      <c r="BS14" s="31"/>
      <c r="BT14" s="32"/>
      <c r="BU14" s="33">
        <f t="shared" si="34"/>
        <v>0</v>
      </c>
      <c r="BV14" s="34">
        <f t="shared" si="35"/>
        <v>0</v>
      </c>
    </row>
    <row r="15" spans="1:74" x14ac:dyDescent="0.2">
      <c r="A15" s="65" t="s">
        <v>20</v>
      </c>
      <c r="B15" s="21">
        <f t="shared" si="1"/>
        <v>0</v>
      </c>
      <c r="C15" s="22">
        <f t="shared" si="2"/>
        <v>0</v>
      </c>
      <c r="D15" s="29">
        <v>861.53</v>
      </c>
      <c r="E15" s="30">
        <v>47</v>
      </c>
      <c r="F15" s="74">
        <v>414.4799999999999</v>
      </c>
      <c r="G15" s="32">
        <v>22</v>
      </c>
      <c r="H15" s="33">
        <f t="shared" si="3"/>
        <v>0</v>
      </c>
      <c r="I15" s="80">
        <f t="shared" si="4"/>
        <v>0</v>
      </c>
      <c r="J15" s="31">
        <v>125.05000000000001</v>
      </c>
      <c r="K15" s="32">
        <v>7</v>
      </c>
      <c r="L15" s="33">
        <f t="shared" si="5"/>
        <v>0</v>
      </c>
      <c r="M15" s="34">
        <f t="shared" si="6"/>
        <v>0</v>
      </c>
      <c r="N15" s="74"/>
      <c r="O15" s="32"/>
      <c r="P15" s="33">
        <f t="shared" si="7"/>
        <v>0</v>
      </c>
      <c r="Q15" s="80">
        <f t="shared" si="8"/>
        <v>0</v>
      </c>
      <c r="R15" s="31">
        <v>103.61000000000001</v>
      </c>
      <c r="S15" s="32">
        <v>7</v>
      </c>
      <c r="T15" s="33">
        <f t="shared" si="9"/>
        <v>0</v>
      </c>
      <c r="U15" s="34">
        <f t="shared" si="10"/>
        <v>0</v>
      </c>
      <c r="V15" s="74">
        <v>43.3</v>
      </c>
      <c r="W15" s="35">
        <v>12</v>
      </c>
      <c r="X15" s="32">
        <v>3</v>
      </c>
      <c r="Y15" s="33">
        <f t="shared" si="11"/>
        <v>0</v>
      </c>
      <c r="Z15" s="80">
        <f t="shared" si="12"/>
        <v>0</v>
      </c>
      <c r="AA15" s="31">
        <v>131.04</v>
      </c>
      <c r="AB15" s="32">
        <v>3</v>
      </c>
      <c r="AC15" s="33">
        <f t="shared" si="13"/>
        <v>0</v>
      </c>
      <c r="AD15" s="34">
        <f t="shared" si="14"/>
        <v>0</v>
      </c>
      <c r="AE15" s="74"/>
      <c r="AF15" s="32"/>
      <c r="AG15" s="33">
        <f t="shared" si="15"/>
        <v>0</v>
      </c>
      <c r="AH15" s="80">
        <f t="shared" si="16"/>
        <v>0</v>
      </c>
      <c r="AI15" s="31"/>
      <c r="AJ15" s="32"/>
      <c r="AK15" s="33">
        <f t="shared" si="17"/>
        <v>0</v>
      </c>
      <c r="AL15" s="34">
        <f t="shared" si="18"/>
        <v>0</v>
      </c>
      <c r="AM15" s="74"/>
      <c r="AN15" s="32"/>
      <c r="AO15" s="33">
        <f t="shared" si="19"/>
        <v>0</v>
      </c>
      <c r="AP15" s="80">
        <f t="shared" si="20"/>
        <v>0</v>
      </c>
      <c r="AQ15" s="31"/>
      <c r="AR15" s="32"/>
      <c r="AS15" s="33">
        <f t="shared" si="21"/>
        <v>0</v>
      </c>
      <c r="AT15" s="34">
        <f t="shared" si="22"/>
        <v>0</v>
      </c>
      <c r="AU15" s="74">
        <v>23.11</v>
      </c>
      <c r="AV15" s="32">
        <v>1</v>
      </c>
      <c r="AW15" s="33">
        <f t="shared" si="0"/>
        <v>0</v>
      </c>
      <c r="AX15" s="80">
        <f t="shared" si="23"/>
        <v>0</v>
      </c>
      <c r="AY15" s="31">
        <v>4.2300000000000004</v>
      </c>
      <c r="AZ15" s="32">
        <v>1</v>
      </c>
      <c r="BA15" s="33">
        <f t="shared" si="24"/>
        <v>0</v>
      </c>
      <c r="BB15" s="34">
        <f t="shared" si="25"/>
        <v>0</v>
      </c>
      <c r="BC15" s="74">
        <v>16.71</v>
      </c>
      <c r="BD15" s="32">
        <v>3</v>
      </c>
      <c r="BE15" s="33">
        <f t="shared" si="26"/>
        <v>0</v>
      </c>
      <c r="BF15" s="80">
        <f t="shared" si="27"/>
        <v>0</v>
      </c>
      <c r="BG15" s="31"/>
      <c r="BH15" s="32"/>
      <c r="BI15" s="33">
        <f t="shared" si="28"/>
        <v>0</v>
      </c>
      <c r="BJ15" s="34">
        <f t="shared" si="29"/>
        <v>0</v>
      </c>
      <c r="BK15" s="74"/>
      <c r="BL15" s="32"/>
      <c r="BM15" s="33">
        <f t="shared" si="30"/>
        <v>0</v>
      </c>
      <c r="BN15" s="80">
        <f t="shared" si="31"/>
        <v>0</v>
      </c>
      <c r="BO15" s="31"/>
      <c r="BP15" s="32"/>
      <c r="BQ15" s="33">
        <f t="shared" si="32"/>
        <v>0</v>
      </c>
      <c r="BR15" s="34">
        <f t="shared" si="33"/>
        <v>0</v>
      </c>
      <c r="BS15" s="31"/>
      <c r="BT15" s="32"/>
      <c r="BU15" s="33">
        <f t="shared" si="34"/>
        <v>0</v>
      </c>
      <c r="BV15" s="34">
        <f t="shared" si="35"/>
        <v>0</v>
      </c>
    </row>
    <row r="16" spans="1:74" x14ac:dyDescent="0.2">
      <c r="A16" s="65" t="s">
        <v>21</v>
      </c>
      <c r="B16" s="21">
        <f t="shared" si="1"/>
        <v>0</v>
      </c>
      <c r="C16" s="22">
        <f t="shared" si="2"/>
        <v>0</v>
      </c>
      <c r="D16" s="29">
        <v>1276.9435999999998</v>
      </c>
      <c r="E16" s="30">
        <v>86</v>
      </c>
      <c r="F16" s="74">
        <v>872.54359999999986</v>
      </c>
      <c r="G16" s="32">
        <v>55</v>
      </c>
      <c r="H16" s="33">
        <f t="shared" si="3"/>
        <v>0</v>
      </c>
      <c r="I16" s="80">
        <f t="shared" si="4"/>
        <v>0</v>
      </c>
      <c r="J16" s="31">
        <v>155.87</v>
      </c>
      <c r="K16" s="32">
        <v>9</v>
      </c>
      <c r="L16" s="33">
        <f t="shared" si="5"/>
        <v>0</v>
      </c>
      <c r="M16" s="34">
        <f t="shared" si="6"/>
        <v>0</v>
      </c>
      <c r="N16" s="74"/>
      <c r="O16" s="32"/>
      <c r="P16" s="33">
        <f t="shared" si="7"/>
        <v>0</v>
      </c>
      <c r="Q16" s="80">
        <f t="shared" si="8"/>
        <v>0</v>
      </c>
      <c r="R16" s="31">
        <v>106.51000000000002</v>
      </c>
      <c r="S16" s="32">
        <v>8</v>
      </c>
      <c r="T16" s="33">
        <f t="shared" si="9"/>
        <v>0</v>
      </c>
      <c r="U16" s="34">
        <f t="shared" si="10"/>
        <v>0</v>
      </c>
      <c r="V16" s="74"/>
      <c r="W16" s="35"/>
      <c r="X16" s="32"/>
      <c r="Y16" s="33">
        <f t="shared" si="11"/>
        <v>0</v>
      </c>
      <c r="Z16" s="80">
        <f t="shared" si="12"/>
        <v>0</v>
      </c>
      <c r="AA16" s="31">
        <v>39.730000000000004</v>
      </c>
      <c r="AB16" s="32">
        <v>2</v>
      </c>
      <c r="AC16" s="33">
        <f t="shared" si="13"/>
        <v>0</v>
      </c>
      <c r="AD16" s="34">
        <f t="shared" si="14"/>
        <v>0</v>
      </c>
      <c r="AE16" s="74"/>
      <c r="AF16" s="32"/>
      <c r="AG16" s="33">
        <f t="shared" si="15"/>
        <v>0</v>
      </c>
      <c r="AH16" s="80">
        <f t="shared" si="16"/>
        <v>0</v>
      </c>
      <c r="AI16" s="31"/>
      <c r="AJ16" s="32"/>
      <c r="AK16" s="33">
        <f t="shared" si="17"/>
        <v>0</v>
      </c>
      <c r="AL16" s="34">
        <f t="shared" si="18"/>
        <v>0</v>
      </c>
      <c r="AM16" s="74"/>
      <c r="AN16" s="32"/>
      <c r="AO16" s="33">
        <f t="shared" si="19"/>
        <v>0</v>
      </c>
      <c r="AP16" s="80">
        <f t="shared" si="20"/>
        <v>0</v>
      </c>
      <c r="AQ16" s="31"/>
      <c r="AR16" s="32"/>
      <c r="AS16" s="33">
        <f t="shared" si="21"/>
        <v>0</v>
      </c>
      <c r="AT16" s="34">
        <f t="shared" si="22"/>
        <v>0</v>
      </c>
      <c r="AU16" s="74">
        <v>23.11</v>
      </c>
      <c r="AV16" s="32">
        <v>1</v>
      </c>
      <c r="AW16" s="33">
        <f t="shared" si="0"/>
        <v>0</v>
      </c>
      <c r="AX16" s="80">
        <f t="shared" si="23"/>
        <v>0</v>
      </c>
      <c r="AY16" s="31">
        <v>7.29</v>
      </c>
      <c r="AZ16" s="32">
        <v>2</v>
      </c>
      <c r="BA16" s="33">
        <f t="shared" si="24"/>
        <v>0</v>
      </c>
      <c r="BB16" s="34">
        <f t="shared" si="25"/>
        <v>0</v>
      </c>
      <c r="BC16" s="74">
        <v>58.65</v>
      </c>
      <c r="BD16" s="32">
        <v>7</v>
      </c>
      <c r="BE16" s="33">
        <f t="shared" si="26"/>
        <v>0</v>
      </c>
      <c r="BF16" s="80">
        <f t="shared" si="27"/>
        <v>0</v>
      </c>
      <c r="BG16" s="31"/>
      <c r="BH16" s="32"/>
      <c r="BI16" s="33">
        <f t="shared" si="28"/>
        <v>0</v>
      </c>
      <c r="BJ16" s="34">
        <f t="shared" si="29"/>
        <v>0</v>
      </c>
      <c r="BK16" s="74"/>
      <c r="BL16" s="32"/>
      <c r="BM16" s="33">
        <f t="shared" si="30"/>
        <v>0</v>
      </c>
      <c r="BN16" s="80">
        <f t="shared" si="31"/>
        <v>0</v>
      </c>
      <c r="BO16" s="31"/>
      <c r="BP16" s="32"/>
      <c r="BQ16" s="33">
        <f t="shared" si="32"/>
        <v>0</v>
      </c>
      <c r="BR16" s="34">
        <f t="shared" si="33"/>
        <v>0</v>
      </c>
      <c r="BS16" s="31">
        <v>13.24</v>
      </c>
      <c r="BT16" s="32">
        <v>2</v>
      </c>
      <c r="BU16" s="33">
        <f t="shared" si="34"/>
        <v>0</v>
      </c>
      <c r="BV16" s="34">
        <f t="shared" si="35"/>
        <v>0</v>
      </c>
    </row>
    <row r="17" spans="1:74" x14ac:dyDescent="0.2">
      <c r="A17" s="65" t="s">
        <v>54</v>
      </c>
      <c r="B17" s="21">
        <f t="shared" si="1"/>
        <v>0</v>
      </c>
      <c r="C17" s="22">
        <f t="shared" si="2"/>
        <v>0</v>
      </c>
      <c r="D17" s="29">
        <v>112.20000000000002</v>
      </c>
      <c r="E17" s="30">
        <v>12</v>
      </c>
      <c r="F17" s="74"/>
      <c r="G17" s="32"/>
      <c r="H17" s="33">
        <f t="shared" si="3"/>
        <v>0</v>
      </c>
      <c r="I17" s="80">
        <f t="shared" si="4"/>
        <v>0</v>
      </c>
      <c r="J17" s="31">
        <v>80.100000000000009</v>
      </c>
      <c r="K17" s="32">
        <v>4</v>
      </c>
      <c r="L17" s="33">
        <f t="shared" si="5"/>
        <v>0</v>
      </c>
      <c r="M17" s="34">
        <f t="shared" si="6"/>
        <v>0</v>
      </c>
      <c r="N17" s="74"/>
      <c r="O17" s="32"/>
      <c r="P17" s="33">
        <f t="shared" si="7"/>
        <v>0</v>
      </c>
      <c r="Q17" s="80">
        <f t="shared" si="8"/>
        <v>0</v>
      </c>
      <c r="R17" s="31"/>
      <c r="S17" s="32"/>
      <c r="T17" s="33">
        <f t="shared" si="9"/>
        <v>0</v>
      </c>
      <c r="U17" s="34">
        <f t="shared" si="10"/>
        <v>0</v>
      </c>
      <c r="V17" s="74"/>
      <c r="W17" s="35"/>
      <c r="X17" s="32"/>
      <c r="Y17" s="33">
        <f t="shared" si="11"/>
        <v>0</v>
      </c>
      <c r="Z17" s="80">
        <f t="shared" si="12"/>
        <v>0</v>
      </c>
      <c r="AA17" s="31">
        <v>32.1</v>
      </c>
      <c r="AB17" s="32">
        <v>8</v>
      </c>
      <c r="AC17" s="33">
        <f t="shared" si="13"/>
        <v>0</v>
      </c>
      <c r="AD17" s="34">
        <f t="shared" si="14"/>
        <v>0</v>
      </c>
      <c r="AE17" s="74"/>
      <c r="AF17" s="32"/>
      <c r="AG17" s="33">
        <f t="shared" si="15"/>
        <v>0</v>
      </c>
      <c r="AH17" s="80">
        <f t="shared" si="16"/>
        <v>0</v>
      </c>
      <c r="AI17" s="31"/>
      <c r="AJ17" s="32"/>
      <c r="AK17" s="33">
        <f t="shared" si="17"/>
        <v>0</v>
      </c>
      <c r="AL17" s="34">
        <f t="shared" si="18"/>
        <v>0</v>
      </c>
      <c r="AM17" s="74"/>
      <c r="AN17" s="32"/>
      <c r="AO17" s="33">
        <f t="shared" si="19"/>
        <v>0</v>
      </c>
      <c r="AP17" s="80">
        <f t="shared" si="20"/>
        <v>0</v>
      </c>
      <c r="AQ17" s="31"/>
      <c r="AR17" s="32"/>
      <c r="AS17" s="33">
        <f t="shared" si="21"/>
        <v>0</v>
      </c>
      <c r="AT17" s="34">
        <f t="shared" si="22"/>
        <v>0</v>
      </c>
      <c r="AU17" s="74"/>
      <c r="AV17" s="32"/>
      <c r="AW17" s="33">
        <f t="shared" si="0"/>
        <v>0</v>
      </c>
      <c r="AX17" s="80">
        <f t="shared" si="23"/>
        <v>0</v>
      </c>
      <c r="AY17" s="31"/>
      <c r="AZ17" s="32"/>
      <c r="BA17" s="33">
        <f t="shared" si="24"/>
        <v>0</v>
      </c>
      <c r="BB17" s="34">
        <f t="shared" si="25"/>
        <v>0</v>
      </c>
      <c r="BC17" s="74"/>
      <c r="BD17" s="32"/>
      <c r="BE17" s="33">
        <f t="shared" si="26"/>
        <v>0</v>
      </c>
      <c r="BF17" s="80">
        <f t="shared" si="27"/>
        <v>0</v>
      </c>
      <c r="BG17" s="31"/>
      <c r="BH17" s="32"/>
      <c r="BI17" s="33">
        <f t="shared" si="28"/>
        <v>0</v>
      </c>
      <c r="BJ17" s="34">
        <f t="shared" si="29"/>
        <v>0</v>
      </c>
      <c r="BK17" s="74"/>
      <c r="BL17" s="32"/>
      <c r="BM17" s="33">
        <f t="shared" si="30"/>
        <v>0</v>
      </c>
      <c r="BN17" s="80">
        <f t="shared" si="31"/>
        <v>0</v>
      </c>
      <c r="BO17" s="31"/>
      <c r="BP17" s="32"/>
      <c r="BQ17" s="33">
        <f t="shared" si="32"/>
        <v>0</v>
      </c>
      <c r="BR17" s="34">
        <f t="shared" si="33"/>
        <v>0</v>
      </c>
      <c r="BS17" s="31"/>
      <c r="BT17" s="32"/>
      <c r="BU17" s="33">
        <f t="shared" si="34"/>
        <v>0</v>
      </c>
      <c r="BV17" s="34">
        <f t="shared" si="35"/>
        <v>0</v>
      </c>
    </row>
    <row r="18" spans="1:74" x14ac:dyDescent="0.2">
      <c r="A18" s="65" t="s">
        <v>22</v>
      </c>
      <c r="B18" s="21">
        <f t="shared" si="1"/>
        <v>0</v>
      </c>
      <c r="C18" s="22">
        <f t="shared" si="2"/>
        <v>0</v>
      </c>
      <c r="D18" s="29">
        <v>1491.43</v>
      </c>
      <c r="E18" s="30">
        <v>98</v>
      </c>
      <c r="F18" s="74">
        <v>715.7700000000001</v>
      </c>
      <c r="G18" s="32">
        <v>51</v>
      </c>
      <c r="H18" s="33">
        <f t="shared" si="3"/>
        <v>0</v>
      </c>
      <c r="I18" s="80">
        <f t="shared" si="4"/>
        <v>0</v>
      </c>
      <c r="J18" s="31">
        <v>330.41</v>
      </c>
      <c r="K18" s="32">
        <v>21</v>
      </c>
      <c r="L18" s="33">
        <f t="shared" si="5"/>
        <v>0</v>
      </c>
      <c r="M18" s="34">
        <f t="shared" si="6"/>
        <v>0</v>
      </c>
      <c r="N18" s="74"/>
      <c r="O18" s="32"/>
      <c r="P18" s="33">
        <f t="shared" si="7"/>
        <v>0</v>
      </c>
      <c r="Q18" s="80">
        <f t="shared" si="8"/>
        <v>0</v>
      </c>
      <c r="R18" s="31">
        <v>153.85000000000002</v>
      </c>
      <c r="S18" s="32">
        <v>11</v>
      </c>
      <c r="T18" s="33">
        <f t="shared" si="9"/>
        <v>0</v>
      </c>
      <c r="U18" s="34">
        <f t="shared" si="10"/>
        <v>0</v>
      </c>
      <c r="V18" s="74"/>
      <c r="W18" s="35"/>
      <c r="X18" s="32"/>
      <c r="Y18" s="33">
        <f t="shared" si="11"/>
        <v>0</v>
      </c>
      <c r="Z18" s="80">
        <f t="shared" si="12"/>
        <v>0</v>
      </c>
      <c r="AA18" s="31">
        <v>199.48000000000002</v>
      </c>
      <c r="AB18" s="32">
        <v>5</v>
      </c>
      <c r="AC18" s="33">
        <f t="shared" si="13"/>
        <v>0</v>
      </c>
      <c r="AD18" s="34">
        <f t="shared" si="14"/>
        <v>0</v>
      </c>
      <c r="AE18" s="74"/>
      <c r="AF18" s="32"/>
      <c r="AG18" s="33">
        <f t="shared" si="15"/>
        <v>0</v>
      </c>
      <c r="AH18" s="80">
        <f t="shared" si="16"/>
        <v>0</v>
      </c>
      <c r="AI18" s="31"/>
      <c r="AJ18" s="32"/>
      <c r="AK18" s="33">
        <f t="shared" si="17"/>
        <v>0</v>
      </c>
      <c r="AL18" s="34">
        <f t="shared" si="18"/>
        <v>0</v>
      </c>
      <c r="AM18" s="74"/>
      <c r="AN18" s="32"/>
      <c r="AO18" s="33">
        <f t="shared" si="19"/>
        <v>0</v>
      </c>
      <c r="AP18" s="80">
        <f t="shared" si="20"/>
        <v>0</v>
      </c>
      <c r="AQ18" s="31"/>
      <c r="AR18" s="32"/>
      <c r="AS18" s="33">
        <f t="shared" si="21"/>
        <v>0</v>
      </c>
      <c r="AT18" s="34">
        <f t="shared" si="22"/>
        <v>0</v>
      </c>
      <c r="AU18" s="74">
        <v>23.11</v>
      </c>
      <c r="AV18" s="32">
        <v>1</v>
      </c>
      <c r="AW18" s="33">
        <f t="shared" si="0"/>
        <v>0</v>
      </c>
      <c r="AX18" s="80">
        <f t="shared" si="23"/>
        <v>0</v>
      </c>
      <c r="AY18" s="31">
        <v>8.98</v>
      </c>
      <c r="AZ18" s="32">
        <v>3</v>
      </c>
      <c r="BA18" s="33">
        <f t="shared" si="24"/>
        <v>0</v>
      </c>
      <c r="BB18" s="34">
        <f t="shared" si="25"/>
        <v>0</v>
      </c>
      <c r="BC18" s="74">
        <v>48.37</v>
      </c>
      <c r="BD18" s="32">
        <v>5</v>
      </c>
      <c r="BE18" s="33">
        <f t="shared" si="26"/>
        <v>0</v>
      </c>
      <c r="BF18" s="80">
        <f t="shared" si="27"/>
        <v>0</v>
      </c>
      <c r="BG18" s="31"/>
      <c r="BH18" s="32"/>
      <c r="BI18" s="33">
        <f t="shared" si="28"/>
        <v>0</v>
      </c>
      <c r="BJ18" s="34">
        <f t="shared" si="29"/>
        <v>0</v>
      </c>
      <c r="BK18" s="74"/>
      <c r="BL18" s="32"/>
      <c r="BM18" s="33">
        <f t="shared" si="30"/>
        <v>0</v>
      </c>
      <c r="BN18" s="80">
        <f t="shared" si="31"/>
        <v>0</v>
      </c>
      <c r="BO18" s="31"/>
      <c r="BP18" s="32"/>
      <c r="BQ18" s="33">
        <f t="shared" si="32"/>
        <v>0</v>
      </c>
      <c r="BR18" s="34">
        <f t="shared" si="33"/>
        <v>0</v>
      </c>
      <c r="BS18" s="31">
        <v>11.46</v>
      </c>
      <c r="BT18" s="32">
        <v>1</v>
      </c>
      <c r="BU18" s="33">
        <f t="shared" si="34"/>
        <v>0</v>
      </c>
      <c r="BV18" s="34">
        <f t="shared" si="35"/>
        <v>0</v>
      </c>
    </row>
    <row r="19" spans="1:74" x14ac:dyDescent="0.2">
      <c r="A19" s="65" t="s">
        <v>23</v>
      </c>
      <c r="B19" s="21">
        <f t="shared" si="1"/>
        <v>0</v>
      </c>
      <c r="C19" s="22">
        <f t="shared" si="2"/>
        <v>0</v>
      </c>
      <c r="D19" s="29">
        <v>530.90000000000009</v>
      </c>
      <c r="E19" s="30">
        <v>23</v>
      </c>
      <c r="F19" s="74">
        <v>15.809999999999999</v>
      </c>
      <c r="G19" s="32">
        <v>2</v>
      </c>
      <c r="H19" s="33">
        <f t="shared" si="3"/>
        <v>0</v>
      </c>
      <c r="I19" s="80">
        <f t="shared" si="4"/>
        <v>0</v>
      </c>
      <c r="J19" s="31"/>
      <c r="K19" s="32"/>
      <c r="L19" s="33">
        <f t="shared" si="5"/>
        <v>0</v>
      </c>
      <c r="M19" s="34">
        <f t="shared" si="6"/>
        <v>0</v>
      </c>
      <c r="N19" s="74"/>
      <c r="O19" s="32"/>
      <c r="P19" s="33">
        <f t="shared" si="7"/>
        <v>0</v>
      </c>
      <c r="Q19" s="80">
        <f t="shared" si="8"/>
        <v>0</v>
      </c>
      <c r="R19" s="31"/>
      <c r="S19" s="32"/>
      <c r="T19" s="33">
        <f t="shared" si="9"/>
        <v>0</v>
      </c>
      <c r="U19" s="34">
        <f t="shared" si="10"/>
        <v>0</v>
      </c>
      <c r="V19" s="74"/>
      <c r="W19" s="35"/>
      <c r="X19" s="32"/>
      <c r="Y19" s="33">
        <f t="shared" si="11"/>
        <v>0</v>
      </c>
      <c r="Z19" s="80">
        <f t="shared" si="12"/>
        <v>0</v>
      </c>
      <c r="AA19" s="31"/>
      <c r="AB19" s="32"/>
      <c r="AC19" s="33">
        <f t="shared" si="13"/>
        <v>0</v>
      </c>
      <c r="AD19" s="34">
        <f t="shared" si="14"/>
        <v>0</v>
      </c>
      <c r="AE19" s="74"/>
      <c r="AF19" s="32"/>
      <c r="AG19" s="33">
        <f t="shared" si="15"/>
        <v>0</v>
      </c>
      <c r="AH19" s="80">
        <f t="shared" si="16"/>
        <v>0</v>
      </c>
      <c r="AI19" s="31"/>
      <c r="AJ19" s="32"/>
      <c r="AK19" s="33">
        <f t="shared" si="17"/>
        <v>0</v>
      </c>
      <c r="AL19" s="34">
        <f t="shared" si="18"/>
        <v>0</v>
      </c>
      <c r="AM19" s="74"/>
      <c r="AN19" s="32"/>
      <c r="AO19" s="33">
        <f t="shared" si="19"/>
        <v>0</v>
      </c>
      <c r="AP19" s="80">
        <f t="shared" si="20"/>
        <v>0</v>
      </c>
      <c r="AQ19" s="31"/>
      <c r="AR19" s="32"/>
      <c r="AS19" s="33">
        <f t="shared" si="21"/>
        <v>0</v>
      </c>
      <c r="AT19" s="34">
        <f t="shared" si="22"/>
        <v>0</v>
      </c>
      <c r="AU19" s="74">
        <v>18</v>
      </c>
      <c r="AV19" s="32">
        <v>1</v>
      </c>
      <c r="AW19" s="33">
        <f t="shared" si="0"/>
        <v>0</v>
      </c>
      <c r="AX19" s="80">
        <f t="shared" si="23"/>
        <v>0</v>
      </c>
      <c r="AY19" s="31"/>
      <c r="AZ19" s="32"/>
      <c r="BA19" s="33">
        <f t="shared" si="24"/>
        <v>0</v>
      </c>
      <c r="BB19" s="34">
        <f t="shared" si="25"/>
        <v>0</v>
      </c>
      <c r="BC19" s="74">
        <v>61.38000000000001</v>
      </c>
      <c r="BD19" s="32">
        <v>3</v>
      </c>
      <c r="BE19" s="33">
        <f t="shared" si="26"/>
        <v>0</v>
      </c>
      <c r="BF19" s="80">
        <f t="shared" si="27"/>
        <v>0</v>
      </c>
      <c r="BG19" s="31"/>
      <c r="BH19" s="32"/>
      <c r="BI19" s="33">
        <f t="shared" si="28"/>
        <v>0</v>
      </c>
      <c r="BJ19" s="34">
        <f t="shared" si="29"/>
        <v>0</v>
      </c>
      <c r="BK19" s="74">
        <v>435.71000000000004</v>
      </c>
      <c r="BL19" s="32">
        <v>17</v>
      </c>
      <c r="BM19" s="33">
        <f t="shared" si="30"/>
        <v>0</v>
      </c>
      <c r="BN19" s="80">
        <f t="shared" si="31"/>
        <v>0</v>
      </c>
      <c r="BO19" s="31"/>
      <c r="BP19" s="32"/>
      <c r="BQ19" s="33">
        <f t="shared" si="32"/>
        <v>0</v>
      </c>
      <c r="BR19" s="34">
        <f t="shared" si="33"/>
        <v>0</v>
      </c>
      <c r="BS19" s="31"/>
      <c r="BT19" s="32"/>
      <c r="BU19" s="33">
        <f t="shared" si="34"/>
        <v>0</v>
      </c>
      <c r="BV19" s="34">
        <f t="shared" si="35"/>
        <v>0</v>
      </c>
    </row>
    <row r="20" spans="1:74" x14ac:dyDescent="0.2">
      <c r="A20" s="65" t="s">
        <v>24</v>
      </c>
      <c r="B20" s="21">
        <f t="shared" si="1"/>
        <v>0</v>
      </c>
      <c r="C20" s="22">
        <f t="shared" si="2"/>
        <v>0</v>
      </c>
      <c r="D20" s="29">
        <v>169.69470000000001</v>
      </c>
      <c r="E20" s="30">
        <v>17</v>
      </c>
      <c r="F20" s="74"/>
      <c r="G20" s="32"/>
      <c r="H20" s="33">
        <f t="shared" si="3"/>
        <v>0</v>
      </c>
      <c r="I20" s="80">
        <f t="shared" si="4"/>
        <v>0</v>
      </c>
      <c r="J20" s="31">
        <v>151.9847</v>
      </c>
      <c r="K20" s="32">
        <v>15</v>
      </c>
      <c r="L20" s="33">
        <f t="shared" si="5"/>
        <v>0</v>
      </c>
      <c r="M20" s="34">
        <f t="shared" si="6"/>
        <v>0</v>
      </c>
      <c r="N20" s="74"/>
      <c r="O20" s="32"/>
      <c r="P20" s="33">
        <f t="shared" si="7"/>
        <v>0</v>
      </c>
      <c r="Q20" s="80">
        <f t="shared" si="8"/>
        <v>0</v>
      </c>
      <c r="R20" s="31">
        <v>17.71</v>
      </c>
      <c r="S20" s="32">
        <v>2</v>
      </c>
      <c r="T20" s="33">
        <f t="shared" si="9"/>
        <v>0</v>
      </c>
      <c r="U20" s="34">
        <f t="shared" si="10"/>
        <v>0</v>
      </c>
      <c r="V20" s="74"/>
      <c r="W20" s="35"/>
      <c r="X20" s="32"/>
      <c r="Y20" s="33">
        <f t="shared" si="11"/>
        <v>0</v>
      </c>
      <c r="Z20" s="80">
        <f t="shared" si="12"/>
        <v>0</v>
      </c>
      <c r="AA20" s="31"/>
      <c r="AB20" s="32"/>
      <c r="AC20" s="33">
        <f t="shared" si="13"/>
        <v>0</v>
      </c>
      <c r="AD20" s="34">
        <f t="shared" si="14"/>
        <v>0</v>
      </c>
      <c r="AE20" s="74"/>
      <c r="AF20" s="32"/>
      <c r="AG20" s="33">
        <f t="shared" si="15"/>
        <v>0</v>
      </c>
      <c r="AH20" s="80">
        <f t="shared" si="16"/>
        <v>0</v>
      </c>
      <c r="AI20" s="31"/>
      <c r="AJ20" s="32"/>
      <c r="AK20" s="33">
        <f t="shared" si="17"/>
        <v>0</v>
      </c>
      <c r="AL20" s="34">
        <f t="shared" si="18"/>
        <v>0</v>
      </c>
      <c r="AM20" s="74"/>
      <c r="AN20" s="32"/>
      <c r="AO20" s="33">
        <f t="shared" si="19"/>
        <v>0</v>
      </c>
      <c r="AP20" s="80">
        <f t="shared" si="20"/>
        <v>0</v>
      </c>
      <c r="AQ20" s="31"/>
      <c r="AR20" s="32"/>
      <c r="AS20" s="33">
        <f t="shared" si="21"/>
        <v>0</v>
      </c>
      <c r="AT20" s="34">
        <f t="shared" si="22"/>
        <v>0</v>
      </c>
      <c r="AU20" s="74"/>
      <c r="AV20" s="32"/>
      <c r="AW20" s="33">
        <f t="shared" si="0"/>
        <v>0</v>
      </c>
      <c r="AX20" s="80">
        <f t="shared" si="23"/>
        <v>0</v>
      </c>
      <c r="AY20" s="31"/>
      <c r="AZ20" s="32"/>
      <c r="BA20" s="33">
        <f t="shared" si="24"/>
        <v>0</v>
      </c>
      <c r="BB20" s="34">
        <f t="shared" si="25"/>
        <v>0</v>
      </c>
      <c r="BC20" s="74"/>
      <c r="BD20" s="32"/>
      <c r="BE20" s="33">
        <f t="shared" si="26"/>
        <v>0</v>
      </c>
      <c r="BF20" s="80">
        <f t="shared" si="27"/>
        <v>0</v>
      </c>
      <c r="BG20" s="31"/>
      <c r="BH20" s="32"/>
      <c r="BI20" s="33">
        <f t="shared" si="28"/>
        <v>0</v>
      </c>
      <c r="BJ20" s="34">
        <f t="shared" si="29"/>
        <v>0</v>
      </c>
      <c r="BK20" s="74"/>
      <c r="BL20" s="32"/>
      <c r="BM20" s="33">
        <f t="shared" si="30"/>
        <v>0</v>
      </c>
      <c r="BN20" s="80">
        <f t="shared" si="31"/>
        <v>0</v>
      </c>
      <c r="BO20" s="31"/>
      <c r="BP20" s="32"/>
      <c r="BQ20" s="33">
        <f t="shared" si="32"/>
        <v>0</v>
      </c>
      <c r="BR20" s="34">
        <f t="shared" si="33"/>
        <v>0</v>
      </c>
      <c r="BS20" s="31"/>
      <c r="BT20" s="32"/>
      <c r="BU20" s="33">
        <f t="shared" si="34"/>
        <v>0</v>
      </c>
      <c r="BV20" s="34">
        <f t="shared" si="35"/>
        <v>0</v>
      </c>
    </row>
    <row r="21" spans="1:74" x14ac:dyDescent="0.2">
      <c r="A21" s="65" t="s">
        <v>25</v>
      </c>
      <c r="B21" s="21">
        <f t="shared" si="1"/>
        <v>0</v>
      </c>
      <c r="C21" s="22">
        <f t="shared" si="2"/>
        <v>0</v>
      </c>
      <c r="D21" s="29">
        <v>920.0999999999998</v>
      </c>
      <c r="E21" s="30">
        <v>66</v>
      </c>
      <c r="F21" s="74">
        <v>605.49999999999977</v>
      </c>
      <c r="G21" s="32">
        <v>40</v>
      </c>
      <c r="H21" s="33">
        <f t="shared" si="3"/>
        <v>0</v>
      </c>
      <c r="I21" s="80">
        <f t="shared" si="4"/>
        <v>0</v>
      </c>
      <c r="J21" s="31"/>
      <c r="K21" s="32"/>
      <c r="L21" s="33">
        <f t="shared" si="5"/>
        <v>0</v>
      </c>
      <c r="M21" s="34">
        <f t="shared" si="6"/>
        <v>0</v>
      </c>
      <c r="N21" s="74"/>
      <c r="O21" s="32"/>
      <c r="P21" s="33">
        <f t="shared" si="7"/>
        <v>0</v>
      </c>
      <c r="Q21" s="80">
        <f t="shared" si="8"/>
        <v>0</v>
      </c>
      <c r="R21" s="31">
        <v>197.79999999999998</v>
      </c>
      <c r="S21" s="32">
        <v>10</v>
      </c>
      <c r="T21" s="33">
        <f t="shared" si="9"/>
        <v>0</v>
      </c>
      <c r="U21" s="34">
        <f t="shared" si="10"/>
        <v>0</v>
      </c>
      <c r="V21" s="74"/>
      <c r="W21" s="35"/>
      <c r="X21" s="32"/>
      <c r="Y21" s="33">
        <f t="shared" si="11"/>
        <v>0</v>
      </c>
      <c r="Z21" s="80">
        <f t="shared" si="12"/>
        <v>0</v>
      </c>
      <c r="AA21" s="31">
        <v>18.2</v>
      </c>
      <c r="AB21" s="32">
        <v>1</v>
      </c>
      <c r="AC21" s="33">
        <f t="shared" si="13"/>
        <v>0</v>
      </c>
      <c r="AD21" s="34">
        <f t="shared" si="14"/>
        <v>0</v>
      </c>
      <c r="AE21" s="74"/>
      <c r="AF21" s="32"/>
      <c r="AG21" s="33">
        <f t="shared" si="15"/>
        <v>0</v>
      </c>
      <c r="AH21" s="80">
        <f t="shared" si="16"/>
        <v>0</v>
      </c>
      <c r="AI21" s="31"/>
      <c r="AJ21" s="32"/>
      <c r="AK21" s="33">
        <f t="shared" si="17"/>
        <v>0</v>
      </c>
      <c r="AL21" s="34">
        <f t="shared" si="18"/>
        <v>0</v>
      </c>
      <c r="AM21" s="74">
        <v>45</v>
      </c>
      <c r="AN21" s="32">
        <v>2</v>
      </c>
      <c r="AO21" s="33">
        <f t="shared" si="19"/>
        <v>0</v>
      </c>
      <c r="AP21" s="80">
        <f t="shared" si="20"/>
        <v>0</v>
      </c>
      <c r="AQ21" s="31"/>
      <c r="AR21" s="32"/>
      <c r="AS21" s="33">
        <f t="shared" si="21"/>
        <v>0</v>
      </c>
      <c r="AT21" s="34">
        <f t="shared" si="22"/>
        <v>0</v>
      </c>
      <c r="AU21" s="74"/>
      <c r="AV21" s="32"/>
      <c r="AW21" s="33">
        <f t="shared" si="0"/>
        <v>0</v>
      </c>
      <c r="AX21" s="80">
        <f t="shared" si="23"/>
        <v>0</v>
      </c>
      <c r="AY21" s="31">
        <v>11.1</v>
      </c>
      <c r="AZ21" s="32">
        <v>2</v>
      </c>
      <c r="BA21" s="33">
        <f t="shared" si="24"/>
        <v>0</v>
      </c>
      <c r="BB21" s="34">
        <f t="shared" si="25"/>
        <v>0</v>
      </c>
      <c r="BC21" s="74">
        <v>30.6</v>
      </c>
      <c r="BD21" s="32">
        <v>8</v>
      </c>
      <c r="BE21" s="33">
        <f t="shared" si="26"/>
        <v>0</v>
      </c>
      <c r="BF21" s="80">
        <f t="shared" si="27"/>
        <v>0</v>
      </c>
      <c r="BG21" s="31"/>
      <c r="BH21" s="32"/>
      <c r="BI21" s="33">
        <f t="shared" si="28"/>
        <v>0</v>
      </c>
      <c r="BJ21" s="34">
        <f t="shared" si="29"/>
        <v>0</v>
      </c>
      <c r="BK21" s="74"/>
      <c r="BL21" s="32"/>
      <c r="BM21" s="33">
        <f t="shared" si="30"/>
        <v>0</v>
      </c>
      <c r="BN21" s="80">
        <f t="shared" si="31"/>
        <v>0</v>
      </c>
      <c r="BO21" s="31"/>
      <c r="BP21" s="32"/>
      <c r="BQ21" s="33">
        <f t="shared" si="32"/>
        <v>0</v>
      </c>
      <c r="BR21" s="34">
        <f t="shared" si="33"/>
        <v>0</v>
      </c>
      <c r="BS21" s="31">
        <v>11.9</v>
      </c>
      <c r="BT21" s="32">
        <v>3</v>
      </c>
      <c r="BU21" s="33">
        <f t="shared" si="34"/>
        <v>0</v>
      </c>
      <c r="BV21" s="34">
        <f t="shared" si="35"/>
        <v>0</v>
      </c>
    </row>
    <row r="22" spans="1:74" x14ac:dyDescent="0.2">
      <c r="A22" s="65" t="s">
        <v>26</v>
      </c>
      <c r="B22" s="21">
        <f t="shared" si="1"/>
        <v>0</v>
      </c>
      <c r="C22" s="22">
        <f t="shared" si="2"/>
        <v>0</v>
      </c>
      <c r="D22" s="29">
        <v>306.43999999999994</v>
      </c>
      <c r="E22" s="30">
        <v>33</v>
      </c>
      <c r="F22" s="74"/>
      <c r="G22" s="32"/>
      <c r="H22" s="33">
        <f t="shared" si="3"/>
        <v>0</v>
      </c>
      <c r="I22" s="80">
        <f t="shared" si="4"/>
        <v>0</v>
      </c>
      <c r="J22" s="31">
        <v>21.85</v>
      </c>
      <c r="K22" s="32">
        <v>11</v>
      </c>
      <c r="L22" s="33">
        <f t="shared" si="5"/>
        <v>0</v>
      </c>
      <c r="M22" s="34">
        <f t="shared" si="6"/>
        <v>0</v>
      </c>
      <c r="N22" s="74">
        <v>125.955</v>
      </c>
      <c r="O22" s="32">
        <v>6</v>
      </c>
      <c r="P22" s="33">
        <f t="shared" si="7"/>
        <v>0</v>
      </c>
      <c r="Q22" s="80">
        <f t="shared" si="8"/>
        <v>0</v>
      </c>
      <c r="R22" s="31">
        <v>37.200000000000003</v>
      </c>
      <c r="S22" s="32">
        <v>3</v>
      </c>
      <c r="T22" s="33">
        <f t="shared" si="9"/>
        <v>0</v>
      </c>
      <c r="U22" s="34">
        <f t="shared" si="10"/>
        <v>0</v>
      </c>
      <c r="V22" s="74"/>
      <c r="W22" s="35"/>
      <c r="X22" s="32"/>
      <c r="Y22" s="33">
        <f t="shared" si="11"/>
        <v>0</v>
      </c>
      <c r="Z22" s="80">
        <f t="shared" si="12"/>
        <v>0</v>
      </c>
      <c r="AA22" s="31"/>
      <c r="AB22" s="32"/>
      <c r="AC22" s="33">
        <f t="shared" si="13"/>
        <v>0</v>
      </c>
      <c r="AD22" s="34">
        <f t="shared" si="14"/>
        <v>0</v>
      </c>
      <c r="AE22" s="74"/>
      <c r="AF22" s="32"/>
      <c r="AG22" s="33">
        <f t="shared" si="15"/>
        <v>0</v>
      </c>
      <c r="AH22" s="80">
        <f t="shared" si="16"/>
        <v>0</v>
      </c>
      <c r="AI22" s="31"/>
      <c r="AJ22" s="32"/>
      <c r="AK22" s="33">
        <f t="shared" si="17"/>
        <v>0</v>
      </c>
      <c r="AL22" s="34">
        <f t="shared" si="18"/>
        <v>0</v>
      </c>
      <c r="AM22" s="74"/>
      <c r="AN22" s="32"/>
      <c r="AO22" s="33">
        <f t="shared" si="19"/>
        <v>0</v>
      </c>
      <c r="AP22" s="80">
        <f t="shared" si="20"/>
        <v>0</v>
      </c>
      <c r="AQ22" s="31"/>
      <c r="AR22" s="32"/>
      <c r="AS22" s="33">
        <f t="shared" si="21"/>
        <v>0</v>
      </c>
      <c r="AT22" s="34">
        <f t="shared" si="22"/>
        <v>0</v>
      </c>
      <c r="AU22" s="74"/>
      <c r="AV22" s="32"/>
      <c r="AW22" s="33">
        <f t="shared" si="0"/>
        <v>0</v>
      </c>
      <c r="AX22" s="80">
        <f t="shared" si="23"/>
        <v>0</v>
      </c>
      <c r="AY22" s="31">
        <v>1.575</v>
      </c>
      <c r="AZ22" s="32">
        <v>1</v>
      </c>
      <c r="BA22" s="33">
        <f t="shared" si="24"/>
        <v>0</v>
      </c>
      <c r="BB22" s="34">
        <f t="shared" si="25"/>
        <v>0</v>
      </c>
      <c r="BC22" s="74">
        <v>33.04</v>
      </c>
      <c r="BD22" s="32">
        <v>7</v>
      </c>
      <c r="BE22" s="33">
        <f t="shared" si="26"/>
        <v>0</v>
      </c>
      <c r="BF22" s="80">
        <f t="shared" si="27"/>
        <v>0</v>
      </c>
      <c r="BG22" s="31"/>
      <c r="BH22" s="32"/>
      <c r="BI22" s="33">
        <f t="shared" si="28"/>
        <v>0</v>
      </c>
      <c r="BJ22" s="34">
        <f t="shared" si="29"/>
        <v>0</v>
      </c>
      <c r="BK22" s="74"/>
      <c r="BL22" s="32"/>
      <c r="BM22" s="33">
        <f t="shared" si="30"/>
        <v>0</v>
      </c>
      <c r="BN22" s="80">
        <f t="shared" si="31"/>
        <v>0</v>
      </c>
      <c r="BO22" s="31"/>
      <c r="BP22" s="32"/>
      <c r="BQ22" s="33">
        <f t="shared" si="32"/>
        <v>0</v>
      </c>
      <c r="BR22" s="34">
        <f t="shared" si="33"/>
        <v>0</v>
      </c>
      <c r="BS22" s="31">
        <v>86.82</v>
      </c>
      <c r="BT22" s="32">
        <v>5</v>
      </c>
      <c r="BU22" s="33">
        <f t="shared" si="34"/>
        <v>0</v>
      </c>
      <c r="BV22" s="34">
        <f t="shared" si="35"/>
        <v>0</v>
      </c>
    </row>
    <row r="23" spans="1:74" x14ac:dyDescent="0.2">
      <c r="A23" s="65" t="s">
        <v>27</v>
      </c>
      <c r="B23" s="21">
        <f t="shared" si="1"/>
        <v>0</v>
      </c>
      <c r="C23" s="22">
        <f t="shared" si="2"/>
        <v>0</v>
      </c>
      <c r="D23" s="29">
        <v>808.2399999999999</v>
      </c>
      <c r="E23" s="30">
        <v>46</v>
      </c>
      <c r="F23" s="74">
        <v>438.97999999999996</v>
      </c>
      <c r="G23" s="32">
        <v>27</v>
      </c>
      <c r="H23" s="33">
        <f t="shared" si="3"/>
        <v>0</v>
      </c>
      <c r="I23" s="80">
        <f t="shared" si="4"/>
        <v>0</v>
      </c>
      <c r="J23" s="31">
        <v>102.37</v>
      </c>
      <c r="K23" s="32">
        <v>5</v>
      </c>
      <c r="L23" s="33">
        <f t="shared" si="5"/>
        <v>0</v>
      </c>
      <c r="M23" s="34">
        <f t="shared" si="6"/>
        <v>0</v>
      </c>
      <c r="N23" s="74"/>
      <c r="O23" s="32"/>
      <c r="P23" s="33">
        <f t="shared" si="7"/>
        <v>0</v>
      </c>
      <c r="Q23" s="80">
        <f t="shared" si="8"/>
        <v>0</v>
      </c>
      <c r="R23" s="31">
        <v>77.510000000000019</v>
      </c>
      <c r="S23" s="32">
        <v>6</v>
      </c>
      <c r="T23" s="33">
        <f t="shared" si="9"/>
        <v>0</v>
      </c>
      <c r="U23" s="34">
        <f t="shared" si="10"/>
        <v>0</v>
      </c>
      <c r="V23" s="74"/>
      <c r="W23" s="35"/>
      <c r="X23" s="32"/>
      <c r="Y23" s="33">
        <f t="shared" si="11"/>
        <v>0</v>
      </c>
      <c r="Z23" s="80">
        <f t="shared" si="12"/>
        <v>0</v>
      </c>
      <c r="AA23" s="31">
        <v>145.51999999999998</v>
      </c>
      <c r="AB23" s="32">
        <v>3</v>
      </c>
      <c r="AC23" s="33">
        <f t="shared" si="13"/>
        <v>0</v>
      </c>
      <c r="AD23" s="34">
        <f t="shared" si="14"/>
        <v>0</v>
      </c>
      <c r="AE23" s="74"/>
      <c r="AF23" s="32"/>
      <c r="AG23" s="33">
        <f t="shared" si="15"/>
        <v>0</v>
      </c>
      <c r="AH23" s="80">
        <f t="shared" si="16"/>
        <v>0</v>
      </c>
      <c r="AI23" s="31"/>
      <c r="AJ23" s="32"/>
      <c r="AK23" s="33">
        <f t="shared" si="17"/>
        <v>0</v>
      </c>
      <c r="AL23" s="34">
        <f t="shared" si="18"/>
        <v>0</v>
      </c>
      <c r="AM23" s="74"/>
      <c r="AN23" s="32"/>
      <c r="AO23" s="33">
        <f t="shared" si="19"/>
        <v>0</v>
      </c>
      <c r="AP23" s="80">
        <f t="shared" si="20"/>
        <v>0</v>
      </c>
      <c r="AQ23" s="31"/>
      <c r="AR23" s="32"/>
      <c r="AS23" s="33">
        <f t="shared" si="21"/>
        <v>0</v>
      </c>
      <c r="AT23" s="34">
        <f t="shared" si="22"/>
        <v>0</v>
      </c>
      <c r="AU23" s="74">
        <v>23.11</v>
      </c>
      <c r="AV23" s="32">
        <v>1</v>
      </c>
      <c r="AW23" s="33">
        <f t="shared" si="0"/>
        <v>0</v>
      </c>
      <c r="AX23" s="80">
        <f t="shared" si="23"/>
        <v>0</v>
      </c>
      <c r="AY23" s="31">
        <v>4.05</v>
      </c>
      <c r="AZ23" s="32">
        <v>1</v>
      </c>
      <c r="BA23" s="33">
        <f t="shared" si="24"/>
        <v>0</v>
      </c>
      <c r="BB23" s="34">
        <f t="shared" si="25"/>
        <v>0</v>
      </c>
      <c r="BC23" s="74">
        <v>16.700000000000003</v>
      </c>
      <c r="BD23" s="32">
        <v>3</v>
      </c>
      <c r="BE23" s="33">
        <f t="shared" si="26"/>
        <v>0</v>
      </c>
      <c r="BF23" s="80">
        <f t="shared" si="27"/>
        <v>0</v>
      </c>
      <c r="BG23" s="31"/>
      <c r="BH23" s="32"/>
      <c r="BI23" s="33">
        <f t="shared" si="28"/>
        <v>0</v>
      </c>
      <c r="BJ23" s="34">
        <f t="shared" si="29"/>
        <v>0</v>
      </c>
      <c r="BK23" s="74"/>
      <c r="BL23" s="32"/>
      <c r="BM23" s="33">
        <f t="shared" si="30"/>
        <v>0</v>
      </c>
      <c r="BN23" s="80">
        <f t="shared" si="31"/>
        <v>0</v>
      </c>
      <c r="BO23" s="31"/>
      <c r="BP23" s="32"/>
      <c r="BQ23" s="33">
        <f t="shared" si="32"/>
        <v>0</v>
      </c>
      <c r="BR23" s="34">
        <f t="shared" si="33"/>
        <v>0</v>
      </c>
      <c r="BS23" s="31"/>
      <c r="BT23" s="32"/>
      <c r="BU23" s="33">
        <f t="shared" si="34"/>
        <v>0</v>
      </c>
      <c r="BV23" s="34">
        <f t="shared" si="35"/>
        <v>0</v>
      </c>
    </row>
    <row r="24" spans="1:74" x14ac:dyDescent="0.2">
      <c r="A24" s="65" t="s">
        <v>55</v>
      </c>
      <c r="B24" s="21">
        <f t="shared" si="1"/>
        <v>0</v>
      </c>
      <c r="C24" s="22">
        <f t="shared" si="2"/>
        <v>0</v>
      </c>
      <c r="D24" s="29">
        <v>31</v>
      </c>
      <c r="E24" s="30">
        <v>2</v>
      </c>
      <c r="F24" s="74"/>
      <c r="G24" s="32"/>
      <c r="H24" s="33">
        <f t="shared" si="3"/>
        <v>0</v>
      </c>
      <c r="I24" s="80">
        <f t="shared" si="4"/>
        <v>0</v>
      </c>
      <c r="J24" s="31">
        <v>11.6</v>
      </c>
      <c r="K24" s="32">
        <v>1</v>
      </c>
      <c r="L24" s="33">
        <f t="shared" si="5"/>
        <v>0</v>
      </c>
      <c r="M24" s="34">
        <f t="shared" si="6"/>
        <v>0</v>
      </c>
      <c r="N24" s="74"/>
      <c r="O24" s="32"/>
      <c r="P24" s="33">
        <f t="shared" si="7"/>
        <v>0</v>
      </c>
      <c r="Q24" s="80">
        <f t="shared" si="8"/>
        <v>0</v>
      </c>
      <c r="R24" s="31">
        <v>19.399999999999999</v>
      </c>
      <c r="S24" s="32">
        <v>1</v>
      </c>
      <c r="T24" s="33">
        <f t="shared" si="9"/>
        <v>0</v>
      </c>
      <c r="U24" s="34">
        <f t="shared" si="10"/>
        <v>0</v>
      </c>
      <c r="V24" s="74"/>
      <c r="W24" s="35"/>
      <c r="X24" s="32"/>
      <c r="Y24" s="33">
        <f t="shared" si="11"/>
        <v>0</v>
      </c>
      <c r="Z24" s="80">
        <f t="shared" si="12"/>
        <v>0</v>
      </c>
      <c r="AA24" s="31"/>
      <c r="AB24" s="32"/>
      <c r="AC24" s="33">
        <f t="shared" si="13"/>
        <v>0</v>
      </c>
      <c r="AD24" s="34">
        <f t="shared" si="14"/>
        <v>0</v>
      </c>
      <c r="AE24" s="74"/>
      <c r="AF24" s="32"/>
      <c r="AG24" s="33">
        <f t="shared" si="15"/>
        <v>0</v>
      </c>
      <c r="AH24" s="80">
        <f t="shared" si="16"/>
        <v>0</v>
      </c>
      <c r="AI24" s="31"/>
      <c r="AJ24" s="32"/>
      <c r="AK24" s="33">
        <f t="shared" si="17"/>
        <v>0</v>
      </c>
      <c r="AL24" s="34">
        <f t="shared" si="18"/>
        <v>0</v>
      </c>
      <c r="AM24" s="74"/>
      <c r="AN24" s="32"/>
      <c r="AO24" s="33">
        <f t="shared" si="19"/>
        <v>0</v>
      </c>
      <c r="AP24" s="80">
        <f t="shared" si="20"/>
        <v>0</v>
      </c>
      <c r="AQ24" s="31"/>
      <c r="AR24" s="32"/>
      <c r="AS24" s="33">
        <f t="shared" si="21"/>
        <v>0</v>
      </c>
      <c r="AT24" s="34">
        <f t="shared" si="22"/>
        <v>0</v>
      </c>
      <c r="AU24" s="74"/>
      <c r="AV24" s="32"/>
      <c r="AW24" s="33">
        <f t="shared" si="0"/>
        <v>0</v>
      </c>
      <c r="AX24" s="80">
        <f t="shared" si="23"/>
        <v>0</v>
      </c>
      <c r="AY24" s="31"/>
      <c r="AZ24" s="32"/>
      <c r="BA24" s="33">
        <f t="shared" si="24"/>
        <v>0</v>
      </c>
      <c r="BB24" s="34">
        <f t="shared" si="25"/>
        <v>0</v>
      </c>
      <c r="BC24" s="74"/>
      <c r="BD24" s="32"/>
      <c r="BE24" s="33">
        <f t="shared" si="26"/>
        <v>0</v>
      </c>
      <c r="BF24" s="80">
        <f t="shared" si="27"/>
        <v>0</v>
      </c>
      <c r="BG24" s="31"/>
      <c r="BH24" s="32"/>
      <c r="BI24" s="33">
        <f t="shared" si="28"/>
        <v>0</v>
      </c>
      <c r="BJ24" s="34">
        <f t="shared" si="29"/>
        <v>0</v>
      </c>
      <c r="BK24" s="74"/>
      <c r="BL24" s="32"/>
      <c r="BM24" s="33">
        <f t="shared" si="30"/>
        <v>0</v>
      </c>
      <c r="BN24" s="80">
        <f t="shared" si="31"/>
        <v>0</v>
      </c>
      <c r="BO24" s="31"/>
      <c r="BP24" s="32"/>
      <c r="BQ24" s="33">
        <f t="shared" si="32"/>
        <v>0</v>
      </c>
      <c r="BR24" s="34">
        <f t="shared" si="33"/>
        <v>0</v>
      </c>
      <c r="BS24" s="31"/>
      <c r="BT24" s="32"/>
      <c r="BU24" s="33">
        <f t="shared" si="34"/>
        <v>0</v>
      </c>
      <c r="BV24" s="34">
        <f t="shared" si="35"/>
        <v>0</v>
      </c>
    </row>
    <row r="25" spans="1:74" x14ac:dyDescent="0.2">
      <c r="A25" s="65" t="s">
        <v>28</v>
      </c>
      <c r="B25" s="21">
        <f t="shared" si="1"/>
        <v>0</v>
      </c>
      <c r="C25" s="22">
        <f t="shared" si="2"/>
        <v>0</v>
      </c>
      <c r="D25" s="29">
        <v>492.1</v>
      </c>
      <c r="E25" s="30">
        <v>51</v>
      </c>
      <c r="F25" s="74"/>
      <c r="G25" s="32"/>
      <c r="H25" s="33">
        <f t="shared" si="3"/>
        <v>0</v>
      </c>
      <c r="I25" s="80">
        <f t="shared" si="4"/>
        <v>0</v>
      </c>
      <c r="J25" s="31"/>
      <c r="K25" s="32"/>
      <c r="L25" s="33">
        <f t="shared" si="5"/>
        <v>0</v>
      </c>
      <c r="M25" s="34">
        <f t="shared" si="6"/>
        <v>0</v>
      </c>
      <c r="N25" s="74"/>
      <c r="O25" s="32"/>
      <c r="P25" s="33">
        <f t="shared" si="7"/>
        <v>0</v>
      </c>
      <c r="Q25" s="80">
        <f t="shared" si="8"/>
        <v>0</v>
      </c>
      <c r="R25" s="31">
        <v>45.7</v>
      </c>
      <c r="S25" s="32">
        <v>3</v>
      </c>
      <c r="T25" s="33">
        <f t="shared" si="9"/>
        <v>0</v>
      </c>
      <c r="U25" s="34">
        <f t="shared" si="10"/>
        <v>0</v>
      </c>
      <c r="V25" s="74"/>
      <c r="W25" s="35"/>
      <c r="X25" s="32"/>
      <c r="Y25" s="33">
        <f t="shared" si="11"/>
        <v>0</v>
      </c>
      <c r="Z25" s="80">
        <f t="shared" si="12"/>
        <v>0</v>
      </c>
      <c r="AA25" s="31">
        <v>38.1</v>
      </c>
      <c r="AB25" s="32">
        <v>3</v>
      </c>
      <c r="AC25" s="33">
        <f t="shared" si="13"/>
        <v>0</v>
      </c>
      <c r="AD25" s="34">
        <f t="shared" si="14"/>
        <v>0</v>
      </c>
      <c r="AE25" s="74"/>
      <c r="AF25" s="32"/>
      <c r="AG25" s="33">
        <f t="shared" si="15"/>
        <v>0</v>
      </c>
      <c r="AH25" s="80">
        <f t="shared" si="16"/>
        <v>0</v>
      </c>
      <c r="AI25" s="31"/>
      <c r="AJ25" s="32"/>
      <c r="AK25" s="33">
        <f t="shared" si="17"/>
        <v>0</v>
      </c>
      <c r="AL25" s="34">
        <f t="shared" si="18"/>
        <v>0</v>
      </c>
      <c r="AM25" s="74"/>
      <c r="AN25" s="32"/>
      <c r="AO25" s="33">
        <f t="shared" si="19"/>
        <v>0</v>
      </c>
      <c r="AP25" s="80">
        <f t="shared" si="20"/>
        <v>0</v>
      </c>
      <c r="AQ25" s="31"/>
      <c r="AR25" s="32"/>
      <c r="AS25" s="33">
        <f t="shared" si="21"/>
        <v>0</v>
      </c>
      <c r="AT25" s="34">
        <f t="shared" si="22"/>
        <v>0</v>
      </c>
      <c r="AU25" s="74"/>
      <c r="AV25" s="32"/>
      <c r="AW25" s="33">
        <f t="shared" si="0"/>
        <v>0</v>
      </c>
      <c r="AX25" s="80">
        <f t="shared" si="23"/>
        <v>0</v>
      </c>
      <c r="AY25" s="31">
        <v>7.4</v>
      </c>
      <c r="AZ25" s="32">
        <v>3</v>
      </c>
      <c r="BA25" s="33">
        <f t="shared" si="24"/>
        <v>0</v>
      </c>
      <c r="BB25" s="34">
        <f t="shared" si="25"/>
        <v>0</v>
      </c>
      <c r="BC25" s="74"/>
      <c r="BD25" s="32"/>
      <c r="BE25" s="33">
        <f t="shared" si="26"/>
        <v>0</v>
      </c>
      <c r="BF25" s="80">
        <f t="shared" si="27"/>
        <v>0</v>
      </c>
      <c r="BG25" s="31"/>
      <c r="BH25" s="32"/>
      <c r="BI25" s="33">
        <f t="shared" si="28"/>
        <v>0</v>
      </c>
      <c r="BJ25" s="34">
        <f t="shared" si="29"/>
        <v>0</v>
      </c>
      <c r="BK25" s="74"/>
      <c r="BL25" s="32"/>
      <c r="BM25" s="33">
        <f t="shared" si="30"/>
        <v>0</v>
      </c>
      <c r="BN25" s="80">
        <f t="shared" si="31"/>
        <v>0</v>
      </c>
      <c r="BO25" s="31">
        <v>400.9</v>
      </c>
      <c r="BP25" s="32">
        <v>42</v>
      </c>
      <c r="BQ25" s="33">
        <f t="shared" si="32"/>
        <v>0</v>
      </c>
      <c r="BR25" s="34">
        <f t="shared" si="33"/>
        <v>0</v>
      </c>
      <c r="BS25" s="31"/>
      <c r="BT25" s="32"/>
      <c r="BU25" s="33">
        <f t="shared" si="34"/>
        <v>0</v>
      </c>
      <c r="BV25" s="34">
        <f t="shared" si="35"/>
        <v>0</v>
      </c>
    </row>
    <row r="26" spans="1:74" x14ac:dyDescent="0.2">
      <c r="A26" s="65" t="s">
        <v>29</v>
      </c>
      <c r="B26" s="21">
        <f t="shared" si="1"/>
        <v>0</v>
      </c>
      <c r="C26" s="22">
        <f t="shared" si="2"/>
        <v>0</v>
      </c>
      <c r="D26" s="29">
        <v>682.36</v>
      </c>
      <c r="E26" s="30">
        <v>41</v>
      </c>
      <c r="F26" s="74">
        <v>8.7899999999999991</v>
      </c>
      <c r="G26" s="32">
        <v>1</v>
      </c>
      <c r="H26" s="33">
        <f t="shared" si="3"/>
        <v>0</v>
      </c>
      <c r="I26" s="80">
        <f t="shared" si="4"/>
        <v>0</v>
      </c>
      <c r="J26" s="31">
        <v>425.25000000000006</v>
      </c>
      <c r="K26" s="32">
        <v>22</v>
      </c>
      <c r="L26" s="33">
        <f t="shared" si="5"/>
        <v>0</v>
      </c>
      <c r="M26" s="34">
        <f t="shared" si="6"/>
        <v>0</v>
      </c>
      <c r="N26" s="74"/>
      <c r="O26" s="32"/>
      <c r="P26" s="33">
        <f t="shared" si="7"/>
        <v>0</v>
      </c>
      <c r="Q26" s="80">
        <f t="shared" si="8"/>
        <v>0</v>
      </c>
      <c r="R26" s="31">
        <v>97.160000000000025</v>
      </c>
      <c r="S26" s="32">
        <v>7</v>
      </c>
      <c r="T26" s="33">
        <f t="shared" si="9"/>
        <v>0</v>
      </c>
      <c r="U26" s="34">
        <f t="shared" si="10"/>
        <v>0</v>
      </c>
      <c r="V26" s="74">
        <v>71.900000000000006</v>
      </c>
      <c r="W26" s="35">
        <v>12</v>
      </c>
      <c r="X26" s="32">
        <v>4</v>
      </c>
      <c r="Y26" s="33">
        <f t="shared" si="11"/>
        <v>0</v>
      </c>
      <c r="Z26" s="80">
        <f t="shared" si="12"/>
        <v>0</v>
      </c>
      <c r="AA26" s="31">
        <v>50</v>
      </c>
      <c r="AB26" s="32">
        <v>1</v>
      </c>
      <c r="AC26" s="33">
        <f t="shared" si="13"/>
        <v>0</v>
      </c>
      <c r="AD26" s="34">
        <f t="shared" si="14"/>
        <v>0</v>
      </c>
      <c r="AE26" s="74"/>
      <c r="AF26" s="32"/>
      <c r="AG26" s="33">
        <f t="shared" si="15"/>
        <v>0</v>
      </c>
      <c r="AH26" s="80">
        <f t="shared" si="16"/>
        <v>0</v>
      </c>
      <c r="AI26" s="31"/>
      <c r="AJ26" s="32"/>
      <c r="AK26" s="33">
        <f t="shared" si="17"/>
        <v>0</v>
      </c>
      <c r="AL26" s="34">
        <f t="shared" si="18"/>
        <v>0</v>
      </c>
      <c r="AM26" s="74"/>
      <c r="AN26" s="32"/>
      <c r="AO26" s="33">
        <f t="shared" si="19"/>
        <v>0</v>
      </c>
      <c r="AP26" s="80">
        <f t="shared" si="20"/>
        <v>0</v>
      </c>
      <c r="AQ26" s="31"/>
      <c r="AR26" s="32"/>
      <c r="AS26" s="33">
        <f t="shared" si="21"/>
        <v>0</v>
      </c>
      <c r="AT26" s="34">
        <f t="shared" si="22"/>
        <v>0</v>
      </c>
      <c r="AU26" s="74"/>
      <c r="AV26" s="32"/>
      <c r="AW26" s="33">
        <f t="shared" si="0"/>
        <v>0</v>
      </c>
      <c r="AX26" s="80">
        <f t="shared" si="23"/>
        <v>0</v>
      </c>
      <c r="AY26" s="31">
        <v>7.39</v>
      </c>
      <c r="AZ26" s="32">
        <v>2</v>
      </c>
      <c r="BA26" s="33">
        <f t="shared" si="24"/>
        <v>0</v>
      </c>
      <c r="BB26" s="34">
        <f t="shared" si="25"/>
        <v>0</v>
      </c>
      <c r="BC26" s="74">
        <v>21.869999999999997</v>
      </c>
      <c r="BD26" s="32">
        <v>4</v>
      </c>
      <c r="BE26" s="33">
        <f t="shared" si="26"/>
        <v>0</v>
      </c>
      <c r="BF26" s="80">
        <f t="shared" si="27"/>
        <v>0</v>
      </c>
      <c r="BG26" s="31"/>
      <c r="BH26" s="32"/>
      <c r="BI26" s="33">
        <f t="shared" si="28"/>
        <v>0</v>
      </c>
      <c r="BJ26" s="34">
        <f t="shared" si="29"/>
        <v>0</v>
      </c>
      <c r="BK26" s="74"/>
      <c r="BL26" s="32"/>
      <c r="BM26" s="33">
        <f t="shared" si="30"/>
        <v>0</v>
      </c>
      <c r="BN26" s="80">
        <f t="shared" si="31"/>
        <v>0</v>
      </c>
      <c r="BO26" s="31"/>
      <c r="BP26" s="32"/>
      <c r="BQ26" s="33">
        <f t="shared" si="32"/>
        <v>0</v>
      </c>
      <c r="BR26" s="34">
        <f t="shared" si="33"/>
        <v>0</v>
      </c>
      <c r="BS26" s="31"/>
      <c r="BT26" s="32"/>
      <c r="BU26" s="33">
        <f t="shared" si="34"/>
        <v>0</v>
      </c>
      <c r="BV26" s="34">
        <f t="shared" si="35"/>
        <v>0</v>
      </c>
    </row>
    <row r="27" spans="1:74" x14ac:dyDescent="0.2">
      <c r="A27" s="65" t="s">
        <v>30</v>
      </c>
      <c r="B27" s="21">
        <f t="shared" si="1"/>
        <v>0</v>
      </c>
      <c r="C27" s="22">
        <f t="shared" si="2"/>
        <v>0</v>
      </c>
      <c r="D27" s="29">
        <v>1048.1599999999996</v>
      </c>
      <c r="E27" s="30">
        <v>60</v>
      </c>
      <c r="F27" s="74"/>
      <c r="G27" s="32"/>
      <c r="H27" s="33">
        <f t="shared" si="3"/>
        <v>0</v>
      </c>
      <c r="I27" s="80">
        <f t="shared" si="4"/>
        <v>0</v>
      </c>
      <c r="J27" s="31"/>
      <c r="K27" s="32"/>
      <c r="L27" s="33">
        <f t="shared" si="5"/>
        <v>0</v>
      </c>
      <c r="M27" s="34">
        <f t="shared" si="6"/>
        <v>0</v>
      </c>
      <c r="N27" s="74"/>
      <c r="O27" s="32"/>
      <c r="P27" s="33">
        <f t="shared" si="7"/>
        <v>0</v>
      </c>
      <c r="Q27" s="80">
        <f t="shared" si="8"/>
        <v>0</v>
      </c>
      <c r="R27" s="31"/>
      <c r="S27" s="32"/>
      <c r="T27" s="33">
        <f t="shared" si="9"/>
        <v>0</v>
      </c>
      <c r="U27" s="34">
        <f t="shared" si="10"/>
        <v>0</v>
      </c>
      <c r="V27" s="74">
        <v>995.12999999999977</v>
      </c>
      <c r="W27" s="35">
        <v>12</v>
      </c>
      <c r="X27" s="32">
        <v>56</v>
      </c>
      <c r="Y27" s="33">
        <f t="shared" si="11"/>
        <v>0</v>
      </c>
      <c r="Z27" s="80">
        <f t="shared" si="12"/>
        <v>0</v>
      </c>
      <c r="AA27" s="31"/>
      <c r="AB27" s="32"/>
      <c r="AC27" s="33">
        <f t="shared" si="13"/>
        <v>0</v>
      </c>
      <c r="AD27" s="34">
        <f t="shared" si="14"/>
        <v>0</v>
      </c>
      <c r="AE27" s="74"/>
      <c r="AF27" s="32"/>
      <c r="AG27" s="33">
        <f t="shared" si="15"/>
        <v>0</v>
      </c>
      <c r="AH27" s="80">
        <f t="shared" si="16"/>
        <v>0</v>
      </c>
      <c r="AI27" s="31"/>
      <c r="AJ27" s="32"/>
      <c r="AK27" s="33">
        <f t="shared" si="17"/>
        <v>0</v>
      </c>
      <c r="AL27" s="34">
        <f t="shared" si="18"/>
        <v>0</v>
      </c>
      <c r="AM27" s="74">
        <v>27.04</v>
      </c>
      <c r="AN27" s="32">
        <v>1</v>
      </c>
      <c r="AO27" s="33">
        <f t="shared" si="19"/>
        <v>0</v>
      </c>
      <c r="AP27" s="80">
        <f t="shared" si="20"/>
        <v>0</v>
      </c>
      <c r="AQ27" s="31"/>
      <c r="AR27" s="32"/>
      <c r="AS27" s="33">
        <f t="shared" si="21"/>
        <v>0</v>
      </c>
      <c r="AT27" s="34">
        <f t="shared" si="22"/>
        <v>0</v>
      </c>
      <c r="AU27" s="74">
        <v>25.99</v>
      </c>
      <c r="AV27" s="32">
        <v>3</v>
      </c>
      <c r="AW27" s="33">
        <f t="shared" si="0"/>
        <v>0</v>
      </c>
      <c r="AX27" s="80">
        <f t="shared" si="23"/>
        <v>0</v>
      </c>
      <c r="AY27" s="31"/>
      <c r="AZ27" s="32"/>
      <c r="BA27" s="33">
        <f t="shared" si="24"/>
        <v>0</v>
      </c>
      <c r="BB27" s="34">
        <f t="shared" si="25"/>
        <v>0</v>
      </c>
      <c r="BC27" s="74"/>
      <c r="BD27" s="32"/>
      <c r="BE27" s="33">
        <f t="shared" si="26"/>
        <v>0</v>
      </c>
      <c r="BF27" s="80">
        <f t="shared" si="27"/>
        <v>0</v>
      </c>
      <c r="BG27" s="31"/>
      <c r="BH27" s="32"/>
      <c r="BI27" s="33">
        <f t="shared" si="28"/>
        <v>0</v>
      </c>
      <c r="BJ27" s="34">
        <f t="shared" si="29"/>
        <v>0</v>
      </c>
      <c r="BK27" s="74"/>
      <c r="BL27" s="32"/>
      <c r="BM27" s="33">
        <f t="shared" si="30"/>
        <v>0</v>
      </c>
      <c r="BN27" s="80">
        <f t="shared" si="31"/>
        <v>0</v>
      </c>
      <c r="BO27" s="31"/>
      <c r="BP27" s="32"/>
      <c r="BQ27" s="33">
        <f t="shared" si="32"/>
        <v>0</v>
      </c>
      <c r="BR27" s="34">
        <f t="shared" si="33"/>
        <v>0</v>
      </c>
      <c r="BS27" s="31"/>
      <c r="BT27" s="32"/>
      <c r="BU27" s="33">
        <f t="shared" si="34"/>
        <v>0</v>
      </c>
      <c r="BV27" s="34">
        <f t="shared" si="35"/>
        <v>0</v>
      </c>
    </row>
    <row r="28" spans="1:74" x14ac:dyDescent="0.2">
      <c r="A28" s="65" t="s">
        <v>31</v>
      </c>
      <c r="B28" s="21">
        <f t="shared" si="1"/>
        <v>0</v>
      </c>
      <c r="C28" s="22">
        <f t="shared" si="2"/>
        <v>0</v>
      </c>
      <c r="D28" s="29">
        <v>151.09</v>
      </c>
      <c r="E28" s="30">
        <v>10</v>
      </c>
      <c r="F28" s="74"/>
      <c r="G28" s="32"/>
      <c r="H28" s="33">
        <f t="shared" si="3"/>
        <v>0</v>
      </c>
      <c r="I28" s="80">
        <f t="shared" si="4"/>
        <v>0</v>
      </c>
      <c r="J28" s="31">
        <v>104.46000000000001</v>
      </c>
      <c r="K28" s="32">
        <v>6</v>
      </c>
      <c r="L28" s="33">
        <f t="shared" si="5"/>
        <v>0</v>
      </c>
      <c r="M28" s="34">
        <f t="shared" si="6"/>
        <v>0</v>
      </c>
      <c r="N28" s="74"/>
      <c r="O28" s="32"/>
      <c r="P28" s="33">
        <f t="shared" si="7"/>
        <v>0</v>
      </c>
      <c r="Q28" s="80">
        <f t="shared" si="8"/>
        <v>0</v>
      </c>
      <c r="R28" s="31">
        <v>46.63</v>
      </c>
      <c r="S28" s="32">
        <v>4</v>
      </c>
      <c r="T28" s="33">
        <f t="shared" si="9"/>
        <v>0</v>
      </c>
      <c r="U28" s="34">
        <f t="shared" si="10"/>
        <v>0</v>
      </c>
      <c r="V28" s="74"/>
      <c r="W28" s="35"/>
      <c r="X28" s="32"/>
      <c r="Y28" s="33">
        <f t="shared" si="11"/>
        <v>0</v>
      </c>
      <c r="Z28" s="80">
        <f t="shared" si="12"/>
        <v>0</v>
      </c>
      <c r="AA28" s="31"/>
      <c r="AB28" s="32"/>
      <c r="AC28" s="33">
        <f t="shared" si="13"/>
        <v>0</v>
      </c>
      <c r="AD28" s="34">
        <f t="shared" si="14"/>
        <v>0</v>
      </c>
      <c r="AE28" s="74"/>
      <c r="AF28" s="32"/>
      <c r="AG28" s="33">
        <f t="shared" si="15"/>
        <v>0</v>
      </c>
      <c r="AH28" s="80">
        <f t="shared" si="16"/>
        <v>0</v>
      </c>
      <c r="AI28" s="31"/>
      <c r="AJ28" s="32"/>
      <c r="AK28" s="33">
        <f t="shared" si="17"/>
        <v>0</v>
      </c>
      <c r="AL28" s="34">
        <f t="shared" si="18"/>
        <v>0</v>
      </c>
      <c r="AM28" s="74"/>
      <c r="AN28" s="32"/>
      <c r="AO28" s="33">
        <f t="shared" si="19"/>
        <v>0</v>
      </c>
      <c r="AP28" s="80">
        <f t="shared" si="20"/>
        <v>0</v>
      </c>
      <c r="AQ28" s="31"/>
      <c r="AR28" s="32"/>
      <c r="AS28" s="33">
        <f t="shared" si="21"/>
        <v>0</v>
      </c>
      <c r="AT28" s="34">
        <f t="shared" si="22"/>
        <v>0</v>
      </c>
      <c r="AU28" s="74"/>
      <c r="AV28" s="32"/>
      <c r="AW28" s="33">
        <f t="shared" si="0"/>
        <v>0</v>
      </c>
      <c r="AX28" s="80">
        <f t="shared" si="23"/>
        <v>0</v>
      </c>
      <c r="AY28" s="31"/>
      <c r="AZ28" s="32"/>
      <c r="BA28" s="33">
        <f t="shared" si="24"/>
        <v>0</v>
      </c>
      <c r="BB28" s="34">
        <f t="shared" si="25"/>
        <v>0</v>
      </c>
      <c r="BC28" s="74"/>
      <c r="BD28" s="32"/>
      <c r="BE28" s="33">
        <f t="shared" si="26"/>
        <v>0</v>
      </c>
      <c r="BF28" s="80">
        <f t="shared" si="27"/>
        <v>0</v>
      </c>
      <c r="BG28" s="31"/>
      <c r="BH28" s="32"/>
      <c r="BI28" s="33">
        <f t="shared" si="28"/>
        <v>0</v>
      </c>
      <c r="BJ28" s="34">
        <f t="shared" si="29"/>
        <v>0</v>
      </c>
      <c r="BK28" s="74"/>
      <c r="BL28" s="32"/>
      <c r="BM28" s="33">
        <f t="shared" si="30"/>
        <v>0</v>
      </c>
      <c r="BN28" s="80">
        <f t="shared" si="31"/>
        <v>0</v>
      </c>
      <c r="BO28" s="31"/>
      <c r="BP28" s="32"/>
      <c r="BQ28" s="33">
        <f t="shared" si="32"/>
        <v>0</v>
      </c>
      <c r="BR28" s="34">
        <f t="shared" si="33"/>
        <v>0</v>
      </c>
      <c r="BS28" s="31"/>
      <c r="BT28" s="32"/>
      <c r="BU28" s="33">
        <f t="shared" si="34"/>
        <v>0</v>
      </c>
      <c r="BV28" s="34">
        <f t="shared" si="35"/>
        <v>0</v>
      </c>
    </row>
    <row r="29" spans="1:74" x14ac:dyDescent="0.2">
      <c r="A29" s="65" t="s">
        <v>32</v>
      </c>
      <c r="B29" s="21">
        <f t="shared" si="1"/>
        <v>0</v>
      </c>
      <c r="C29" s="22">
        <f t="shared" si="2"/>
        <v>0</v>
      </c>
      <c r="D29" s="29">
        <v>823.86</v>
      </c>
      <c r="E29" s="30">
        <v>51</v>
      </c>
      <c r="F29" s="74">
        <v>418.04999999999995</v>
      </c>
      <c r="G29" s="32">
        <v>27</v>
      </c>
      <c r="H29" s="33">
        <f t="shared" si="3"/>
        <v>0</v>
      </c>
      <c r="I29" s="80">
        <f t="shared" si="4"/>
        <v>0</v>
      </c>
      <c r="J29" s="31">
        <v>124.5</v>
      </c>
      <c r="K29" s="32">
        <v>9</v>
      </c>
      <c r="L29" s="33">
        <f t="shared" si="5"/>
        <v>0</v>
      </c>
      <c r="M29" s="34">
        <f t="shared" si="6"/>
        <v>0</v>
      </c>
      <c r="N29" s="74"/>
      <c r="O29" s="32"/>
      <c r="P29" s="33">
        <f t="shared" si="7"/>
        <v>0</v>
      </c>
      <c r="Q29" s="80">
        <f t="shared" si="8"/>
        <v>0</v>
      </c>
      <c r="R29" s="31">
        <v>93.360000000000014</v>
      </c>
      <c r="S29" s="32">
        <v>6</v>
      </c>
      <c r="T29" s="33">
        <f t="shared" si="9"/>
        <v>0</v>
      </c>
      <c r="U29" s="34">
        <f t="shared" si="10"/>
        <v>0</v>
      </c>
      <c r="V29" s="74"/>
      <c r="W29" s="35"/>
      <c r="X29" s="32"/>
      <c r="Y29" s="33">
        <f t="shared" si="11"/>
        <v>0</v>
      </c>
      <c r="Z29" s="80">
        <f t="shared" si="12"/>
        <v>0</v>
      </c>
      <c r="AA29" s="31">
        <v>127.41</v>
      </c>
      <c r="AB29" s="32">
        <v>3</v>
      </c>
      <c r="AC29" s="33">
        <f t="shared" si="13"/>
        <v>0</v>
      </c>
      <c r="AD29" s="34">
        <f t="shared" si="14"/>
        <v>0</v>
      </c>
      <c r="AE29" s="74"/>
      <c r="AF29" s="32"/>
      <c r="AG29" s="33">
        <f t="shared" si="15"/>
        <v>0</v>
      </c>
      <c r="AH29" s="80">
        <f t="shared" si="16"/>
        <v>0</v>
      </c>
      <c r="AI29" s="31"/>
      <c r="AJ29" s="32"/>
      <c r="AK29" s="33">
        <f t="shared" si="17"/>
        <v>0</v>
      </c>
      <c r="AL29" s="34">
        <f t="shared" si="18"/>
        <v>0</v>
      </c>
      <c r="AM29" s="74"/>
      <c r="AN29" s="32"/>
      <c r="AO29" s="33">
        <f t="shared" si="19"/>
        <v>0</v>
      </c>
      <c r="AP29" s="80">
        <f t="shared" si="20"/>
        <v>0</v>
      </c>
      <c r="AQ29" s="31"/>
      <c r="AR29" s="32"/>
      <c r="AS29" s="33">
        <f t="shared" si="21"/>
        <v>0</v>
      </c>
      <c r="AT29" s="34">
        <f t="shared" si="22"/>
        <v>0</v>
      </c>
      <c r="AU29" s="74">
        <v>23.11</v>
      </c>
      <c r="AV29" s="32">
        <v>1</v>
      </c>
      <c r="AW29" s="33">
        <f t="shared" si="0"/>
        <v>0</v>
      </c>
      <c r="AX29" s="80">
        <f t="shared" si="23"/>
        <v>0</v>
      </c>
      <c r="AY29" s="31">
        <v>2.69</v>
      </c>
      <c r="AZ29" s="32">
        <v>1</v>
      </c>
      <c r="BA29" s="33">
        <f t="shared" si="24"/>
        <v>0</v>
      </c>
      <c r="BB29" s="34">
        <f t="shared" si="25"/>
        <v>0</v>
      </c>
      <c r="BC29" s="74">
        <v>16.62</v>
      </c>
      <c r="BD29" s="32">
        <v>3</v>
      </c>
      <c r="BE29" s="33">
        <f t="shared" si="26"/>
        <v>0</v>
      </c>
      <c r="BF29" s="80">
        <f t="shared" si="27"/>
        <v>0</v>
      </c>
      <c r="BG29" s="31"/>
      <c r="BH29" s="32"/>
      <c r="BI29" s="33">
        <f t="shared" si="28"/>
        <v>0</v>
      </c>
      <c r="BJ29" s="34">
        <f t="shared" si="29"/>
        <v>0</v>
      </c>
      <c r="BK29" s="74"/>
      <c r="BL29" s="32"/>
      <c r="BM29" s="33">
        <f t="shared" si="30"/>
        <v>0</v>
      </c>
      <c r="BN29" s="80">
        <f t="shared" si="31"/>
        <v>0</v>
      </c>
      <c r="BO29" s="31"/>
      <c r="BP29" s="32"/>
      <c r="BQ29" s="33">
        <f t="shared" si="32"/>
        <v>0</v>
      </c>
      <c r="BR29" s="34">
        <f t="shared" si="33"/>
        <v>0</v>
      </c>
      <c r="BS29" s="31">
        <v>18.12</v>
      </c>
      <c r="BT29" s="32">
        <v>1</v>
      </c>
      <c r="BU29" s="33">
        <f t="shared" si="34"/>
        <v>0</v>
      </c>
      <c r="BV29" s="34">
        <f t="shared" si="35"/>
        <v>0</v>
      </c>
    </row>
    <row r="30" spans="1:74" x14ac:dyDescent="0.2">
      <c r="A30" s="65" t="s">
        <v>33</v>
      </c>
      <c r="B30" s="21">
        <f t="shared" si="1"/>
        <v>0</v>
      </c>
      <c r="C30" s="22">
        <f t="shared" si="2"/>
        <v>0</v>
      </c>
      <c r="D30" s="29">
        <v>248.4</v>
      </c>
      <c r="E30" s="30">
        <v>25</v>
      </c>
      <c r="F30" s="74"/>
      <c r="G30" s="32"/>
      <c r="H30" s="33">
        <f t="shared" si="3"/>
        <v>0</v>
      </c>
      <c r="I30" s="80">
        <f t="shared" si="4"/>
        <v>0</v>
      </c>
      <c r="J30" s="31"/>
      <c r="K30" s="32"/>
      <c r="L30" s="33">
        <f t="shared" si="5"/>
        <v>0</v>
      </c>
      <c r="M30" s="34">
        <f t="shared" si="6"/>
        <v>0</v>
      </c>
      <c r="N30" s="74">
        <v>62.3</v>
      </c>
      <c r="O30" s="32">
        <v>3</v>
      </c>
      <c r="P30" s="33">
        <f t="shared" si="7"/>
        <v>0</v>
      </c>
      <c r="Q30" s="80">
        <f t="shared" si="8"/>
        <v>0</v>
      </c>
      <c r="R30" s="31">
        <v>68.2</v>
      </c>
      <c r="S30" s="32">
        <v>5</v>
      </c>
      <c r="T30" s="33">
        <f t="shared" si="9"/>
        <v>0</v>
      </c>
      <c r="U30" s="34">
        <f t="shared" si="10"/>
        <v>0</v>
      </c>
      <c r="V30" s="74"/>
      <c r="W30" s="35"/>
      <c r="X30" s="32"/>
      <c r="Y30" s="33">
        <f t="shared" si="11"/>
        <v>0</v>
      </c>
      <c r="Z30" s="80">
        <f t="shared" si="12"/>
        <v>0</v>
      </c>
      <c r="AA30" s="31">
        <v>61.5</v>
      </c>
      <c r="AB30" s="32">
        <v>7</v>
      </c>
      <c r="AC30" s="33">
        <f t="shared" si="13"/>
        <v>0</v>
      </c>
      <c r="AD30" s="34">
        <f t="shared" si="14"/>
        <v>0</v>
      </c>
      <c r="AE30" s="74"/>
      <c r="AF30" s="32"/>
      <c r="AG30" s="33">
        <f t="shared" si="15"/>
        <v>0</v>
      </c>
      <c r="AH30" s="80">
        <f t="shared" si="16"/>
        <v>0</v>
      </c>
      <c r="AI30" s="31"/>
      <c r="AJ30" s="32"/>
      <c r="AK30" s="33">
        <f t="shared" si="17"/>
        <v>0</v>
      </c>
      <c r="AL30" s="34">
        <f t="shared" si="18"/>
        <v>0</v>
      </c>
      <c r="AM30" s="74">
        <v>28.9</v>
      </c>
      <c r="AN30" s="32">
        <v>2</v>
      </c>
      <c r="AO30" s="33">
        <f t="shared" si="19"/>
        <v>0</v>
      </c>
      <c r="AP30" s="80">
        <f t="shared" si="20"/>
        <v>0</v>
      </c>
      <c r="AQ30" s="31"/>
      <c r="AR30" s="32"/>
      <c r="AS30" s="33">
        <f t="shared" si="21"/>
        <v>0</v>
      </c>
      <c r="AT30" s="34">
        <f t="shared" si="22"/>
        <v>0</v>
      </c>
      <c r="AU30" s="74"/>
      <c r="AV30" s="32"/>
      <c r="AW30" s="33">
        <f t="shared" si="0"/>
        <v>0</v>
      </c>
      <c r="AX30" s="80">
        <f t="shared" si="23"/>
        <v>0</v>
      </c>
      <c r="AY30" s="31">
        <v>1.9</v>
      </c>
      <c r="AZ30" s="32">
        <v>1</v>
      </c>
      <c r="BA30" s="33">
        <f t="shared" si="24"/>
        <v>0</v>
      </c>
      <c r="BB30" s="34">
        <f t="shared" si="25"/>
        <v>0</v>
      </c>
      <c r="BC30" s="74">
        <v>25.599999999999998</v>
      </c>
      <c r="BD30" s="32">
        <v>7</v>
      </c>
      <c r="BE30" s="33">
        <f t="shared" si="26"/>
        <v>0</v>
      </c>
      <c r="BF30" s="80">
        <f t="shared" si="27"/>
        <v>0</v>
      </c>
      <c r="BG30" s="31"/>
      <c r="BH30" s="32"/>
      <c r="BI30" s="33">
        <f t="shared" si="28"/>
        <v>0</v>
      </c>
      <c r="BJ30" s="34">
        <f t="shared" si="29"/>
        <v>0</v>
      </c>
      <c r="BK30" s="74"/>
      <c r="BL30" s="32"/>
      <c r="BM30" s="33">
        <f t="shared" si="30"/>
        <v>0</v>
      </c>
      <c r="BN30" s="80">
        <f t="shared" si="31"/>
        <v>0</v>
      </c>
      <c r="BO30" s="31"/>
      <c r="BP30" s="32"/>
      <c r="BQ30" s="33">
        <f t="shared" si="32"/>
        <v>0</v>
      </c>
      <c r="BR30" s="34">
        <f t="shared" si="33"/>
        <v>0</v>
      </c>
      <c r="BS30" s="31"/>
      <c r="BT30" s="32"/>
      <c r="BU30" s="33">
        <f t="shared" si="34"/>
        <v>0</v>
      </c>
      <c r="BV30" s="34">
        <f t="shared" si="35"/>
        <v>0</v>
      </c>
    </row>
    <row r="31" spans="1:74" x14ac:dyDescent="0.2">
      <c r="A31" s="65" t="s">
        <v>34</v>
      </c>
      <c r="B31" s="21">
        <f t="shared" si="1"/>
        <v>0</v>
      </c>
      <c r="C31" s="22">
        <f t="shared" si="2"/>
        <v>0</v>
      </c>
      <c r="D31" s="29">
        <v>288.76</v>
      </c>
      <c r="E31" s="30">
        <v>33</v>
      </c>
      <c r="F31" s="74"/>
      <c r="G31" s="32"/>
      <c r="H31" s="33">
        <f>H$5*F31</f>
        <v>0</v>
      </c>
      <c r="I31" s="80">
        <f t="shared" si="4"/>
        <v>0</v>
      </c>
      <c r="J31" s="31">
        <v>103.63</v>
      </c>
      <c r="K31" s="32">
        <v>11</v>
      </c>
      <c r="L31" s="33">
        <f t="shared" si="5"/>
        <v>0</v>
      </c>
      <c r="M31" s="34">
        <f t="shared" si="6"/>
        <v>0</v>
      </c>
      <c r="N31" s="74">
        <v>4.46</v>
      </c>
      <c r="O31" s="32">
        <v>1</v>
      </c>
      <c r="P31" s="33">
        <f t="shared" si="7"/>
        <v>0</v>
      </c>
      <c r="Q31" s="80">
        <f t="shared" si="8"/>
        <v>0</v>
      </c>
      <c r="R31" s="31">
        <v>49.89</v>
      </c>
      <c r="S31" s="32">
        <v>4</v>
      </c>
      <c r="T31" s="33">
        <f t="shared" si="9"/>
        <v>0</v>
      </c>
      <c r="U31" s="34">
        <f t="shared" si="10"/>
        <v>0</v>
      </c>
      <c r="V31" s="74"/>
      <c r="W31" s="35"/>
      <c r="X31" s="32"/>
      <c r="Y31" s="33">
        <f t="shared" si="11"/>
        <v>0</v>
      </c>
      <c r="Z31" s="80">
        <f t="shared" si="12"/>
        <v>0</v>
      </c>
      <c r="AA31" s="31">
        <v>65.710000000000008</v>
      </c>
      <c r="AB31" s="32">
        <v>4</v>
      </c>
      <c r="AC31" s="33">
        <f t="shared" si="13"/>
        <v>0</v>
      </c>
      <c r="AD31" s="34">
        <f t="shared" si="14"/>
        <v>0</v>
      </c>
      <c r="AE31" s="74"/>
      <c r="AF31" s="32"/>
      <c r="AG31" s="33">
        <f t="shared" si="15"/>
        <v>0</v>
      </c>
      <c r="AH31" s="80">
        <f t="shared" si="16"/>
        <v>0</v>
      </c>
      <c r="AI31" s="31"/>
      <c r="AJ31" s="32"/>
      <c r="AK31" s="33">
        <f t="shared" si="17"/>
        <v>0</v>
      </c>
      <c r="AL31" s="34">
        <f t="shared" si="18"/>
        <v>0</v>
      </c>
      <c r="AM31" s="74">
        <v>14</v>
      </c>
      <c r="AN31" s="32">
        <v>1</v>
      </c>
      <c r="AO31" s="33">
        <f t="shared" si="19"/>
        <v>0</v>
      </c>
      <c r="AP31" s="80">
        <f t="shared" si="20"/>
        <v>0</v>
      </c>
      <c r="AQ31" s="31"/>
      <c r="AR31" s="32"/>
      <c r="AS31" s="33">
        <f t="shared" si="21"/>
        <v>0</v>
      </c>
      <c r="AT31" s="34">
        <f t="shared" si="22"/>
        <v>0</v>
      </c>
      <c r="AU31" s="74"/>
      <c r="AV31" s="32"/>
      <c r="AW31" s="33">
        <f t="shared" si="0"/>
        <v>0</v>
      </c>
      <c r="AX31" s="80">
        <f t="shared" si="23"/>
        <v>0</v>
      </c>
      <c r="AY31" s="31">
        <v>3.73</v>
      </c>
      <c r="AZ31" s="32">
        <v>2</v>
      </c>
      <c r="BA31" s="33">
        <f t="shared" si="24"/>
        <v>0</v>
      </c>
      <c r="BB31" s="34">
        <f t="shared" si="25"/>
        <v>0</v>
      </c>
      <c r="BC31" s="74">
        <v>30.34</v>
      </c>
      <c r="BD31" s="32">
        <v>8</v>
      </c>
      <c r="BE31" s="33">
        <f t="shared" si="26"/>
        <v>0</v>
      </c>
      <c r="BF31" s="80">
        <f t="shared" si="27"/>
        <v>0</v>
      </c>
      <c r="BG31" s="31"/>
      <c r="BH31" s="32"/>
      <c r="BI31" s="33">
        <f t="shared" si="28"/>
        <v>0</v>
      </c>
      <c r="BJ31" s="34">
        <f t="shared" si="29"/>
        <v>0</v>
      </c>
      <c r="BK31" s="74"/>
      <c r="BL31" s="32"/>
      <c r="BM31" s="33">
        <f t="shared" si="30"/>
        <v>0</v>
      </c>
      <c r="BN31" s="80">
        <f t="shared" si="31"/>
        <v>0</v>
      </c>
      <c r="BO31" s="31"/>
      <c r="BP31" s="32"/>
      <c r="BQ31" s="33">
        <f t="shared" si="32"/>
        <v>0</v>
      </c>
      <c r="BR31" s="34">
        <f t="shared" si="33"/>
        <v>0</v>
      </c>
      <c r="BS31" s="31">
        <v>17</v>
      </c>
      <c r="BT31" s="32">
        <v>2</v>
      </c>
      <c r="BU31" s="33">
        <f t="shared" si="34"/>
        <v>0</v>
      </c>
      <c r="BV31" s="34">
        <f t="shared" si="35"/>
        <v>0</v>
      </c>
    </row>
    <row r="32" spans="1:74" x14ac:dyDescent="0.2">
      <c r="A32" s="65" t="s">
        <v>35</v>
      </c>
      <c r="B32" s="21">
        <f t="shared" si="1"/>
        <v>0</v>
      </c>
      <c r="C32" s="22">
        <f t="shared" si="2"/>
        <v>0</v>
      </c>
      <c r="D32" s="29">
        <v>835.41000000000008</v>
      </c>
      <c r="E32" s="30">
        <v>55</v>
      </c>
      <c r="F32" s="74">
        <v>383.44000000000005</v>
      </c>
      <c r="G32" s="32">
        <v>28</v>
      </c>
      <c r="H32" s="33">
        <f t="shared" si="3"/>
        <v>0</v>
      </c>
      <c r="I32" s="80">
        <f t="shared" si="4"/>
        <v>0</v>
      </c>
      <c r="J32" s="31"/>
      <c r="K32" s="32"/>
      <c r="L32" s="33">
        <f t="shared" si="5"/>
        <v>0</v>
      </c>
      <c r="M32" s="34">
        <f t="shared" si="6"/>
        <v>0</v>
      </c>
      <c r="N32" s="74"/>
      <c r="O32" s="32"/>
      <c r="P32" s="33">
        <f t="shared" si="7"/>
        <v>0</v>
      </c>
      <c r="Q32" s="80">
        <f t="shared" si="8"/>
        <v>0</v>
      </c>
      <c r="R32" s="31">
        <v>32.22</v>
      </c>
      <c r="S32" s="32">
        <v>3</v>
      </c>
      <c r="T32" s="33">
        <f t="shared" si="9"/>
        <v>0</v>
      </c>
      <c r="U32" s="34">
        <f t="shared" si="10"/>
        <v>0</v>
      </c>
      <c r="V32" s="74">
        <v>187.5</v>
      </c>
      <c r="W32" s="35">
        <v>12</v>
      </c>
      <c r="X32" s="32">
        <v>9</v>
      </c>
      <c r="Y32" s="33">
        <f>Y$5*W32*30.458</f>
        <v>0</v>
      </c>
      <c r="Z32" s="80">
        <f t="shared" si="12"/>
        <v>0</v>
      </c>
      <c r="AA32" s="31">
        <v>163.26</v>
      </c>
      <c r="AB32" s="32">
        <v>4</v>
      </c>
      <c r="AC32" s="33">
        <f t="shared" si="13"/>
        <v>0</v>
      </c>
      <c r="AD32" s="34">
        <f t="shared" si="14"/>
        <v>0</v>
      </c>
      <c r="AE32" s="74"/>
      <c r="AF32" s="32"/>
      <c r="AG32" s="33">
        <f t="shared" si="15"/>
        <v>0</v>
      </c>
      <c r="AH32" s="80">
        <f t="shared" si="16"/>
        <v>0</v>
      </c>
      <c r="AI32" s="31"/>
      <c r="AJ32" s="32"/>
      <c r="AK32" s="33">
        <f t="shared" si="17"/>
        <v>0</v>
      </c>
      <c r="AL32" s="34">
        <f t="shared" si="18"/>
        <v>0</v>
      </c>
      <c r="AM32" s="74"/>
      <c r="AN32" s="32"/>
      <c r="AO32" s="33">
        <f t="shared" si="19"/>
        <v>0</v>
      </c>
      <c r="AP32" s="80">
        <f t="shared" si="20"/>
        <v>0</v>
      </c>
      <c r="AQ32" s="31"/>
      <c r="AR32" s="32"/>
      <c r="AS32" s="33">
        <f t="shared" si="21"/>
        <v>0</v>
      </c>
      <c r="AT32" s="34">
        <f t="shared" si="22"/>
        <v>0</v>
      </c>
      <c r="AU32" s="74">
        <v>23.11</v>
      </c>
      <c r="AV32" s="32">
        <v>1</v>
      </c>
      <c r="AW32" s="33">
        <f t="shared" si="0"/>
        <v>0</v>
      </c>
      <c r="AX32" s="80">
        <f t="shared" si="23"/>
        <v>0</v>
      </c>
      <c r="AY32" s="31">
        <v>6.82</v>
      </c>
      <c r="AZ32" s="32">
        <v>2</v>
      </c>
      <c r="BA32" s="33">
        <f t="shared" si="24"/>
        <v>0</v>
      </c>
      <c r="BB32" s="34">
        <f t="shared" si="25"/>
        <v>0</v>
      </c>
      <c r="BC32" s="74">
        <v>39.06</v>
      </c>
      <c r="BD32" s="32">
        <v>8</v>
      </c>
      <c r="BE32" s="33">
        <f t="shared" si="26"/>
        <v>0</v>
      </c>
      <c r="BF32" s="80">
        <f t="shared" si="27"/>
        <v>0</v>
      </c>
      <c r="BG32" s="31"/>
      <c r="BH32" s="32"/>
      <c r="BI32" s="33">
        <f t="shared" si="28"/>
        <v>0</v>
      </c>
      <c r="BJ32" s="34">
        <f t="shared" si="29"/>
        <v>0</v>
      </c>
      <c r="BK32" s="74"/>
      <c r="BL32" s="32"/>
      <c r="BM32" s="33">
        <f t="shared" si="30"/>
        <v>0</v>
      </c>
      <c r="BN32" s="80">
        <f t="shared" si="31"/>
        <v>0</v>
      </c>
      <c r="BO32" s="31"/>
      <c r="BP32" s="32"/>
      <c r="BQ32" s="33">
        <f t="shared" si="32"/>
        <v>0</v>
      </c>
      <c r="BR32" s="34">
        <f t="shared" si="33"/>
        <v>0</v>
      </c>
      <c r="BS32" s="31"/>
      <c r="BT32" s="32"/>
      <c r="BU32" s="33">
        <f t="shared" si="34"/>
        <v>0</v>
      </c>
      <c r="BV32" s="34">
        <f t="shared" si="35"/>
        <v>0</v>
      </c>
    </row>
    <row r="33" spans="1:74" x14ac:dyDescent="0.2">
      <c r="A33" s="65" t="s">
        <v>36</v>
      </c>
      <c r="B33" s="21">
        <f t="shared" si="1"/>
        <v>0</v>
      </c>
      <c r="C33" s="22">
        <f t="shared" si="2"/>
        <v>0</v>
      </c>
      <c r="D33" s="29">
        <v>1058.2999999999997</v>
      </c>
      <c r="E33" s="30">
        <v>74</v>
      </c>
      <c r="F33" s="74">
        <v>465.59999999999991</v>
      </c>
      <c r="G33" s="32">
        <v>28</v>
      </c>
      <c r="H33" s="33">
        <f t="shared" si="3"/>
        <v>0</v>
      </c>
      <c r="I33" s="80">
        <f t="shared" si="4"/>
        <v>0</v>
      </c>
      <c r="J33" s="31">
        <v>55.4</v>
      </c>
      <c r="K33" s="32">
        <v>6</v>
      </c>
      <c r="L33" s="33">
        <f t="shared" si="5"/>
        <v>0</v>
      </c>
      <c r="M33" s="34">
        <f t="shared" si="6"/>
        <v>0</v>
      </c>
      <c r="N33" s="74"/>
      <c r="O33" s="32"/>
      <c r="P33" s="33">
        <f t="shared" si="7"/>
        <v>0</v>
      </c>
      <c r="Q33" s="80">
        <f t="shared" si="8"/>
        <v>0</v>
      </c>
      <c r="R33" s="31">
        <v>188.5</v>
      </c>
      <c r="S33" s="32">
        <v>12</v>
      </c>
      <c r="T33" s="33">
        <f t="shared" si="9"/>
        <v>0</v>
      </c>
      <c r="U33" s="34">
        <f t="shared" si="10"/>
        <v>0</v>
      </c>
      <c r="V33" s="74"/>
      <c r="W33" s="35"/>
      <c r="X33" s="32"/>
      <c r="Y33" s="33">
        <f t="shared" si="11"/>
        <v>0</v>
      </c>
      <c r="Z33" s="80">
        <f t="shared" si="12"/>
        <v>0</v>
      </c>
      <c r="AA33" s="31">
        <v>197.29999999999995</v>
      </c>
      <c r="AB33" s="32">
        <v>7</v>
      </c>
      <c r="AC33" s="33">
        <f t="shared" si="13"/>
        <v>0</v>
      </c>
      <c r="AD33" s="34">
        <f t="shared" si="14"/>
        <v>0</v>
      </c>
      <c r="AE33" s="74">
        <v>6.5</v>
      </c>
      <c r="AF33" s="32">
        <v>1</v>
      </c>
      <c r="AG33" s="33">
        <f t="shared" si="15"/>
        <v>0</v>
      </c>
      <c r="AH33" s="80">
        <f t="shared" si="16"/>
        <v>0</v>
      </c>
      <c r="AI33" s="31"/>
      <c r="AJ33" s="32"/>
      <c r="AK33" s="33">
        <f t="shared" si="17"/>
        <v>0</v>
      </c>
      <c r="AL33" s="34">
        <f t="shared" si="18"/>
        <v>0</v>
      </c>
      <c r="AM33" s="74">
        <v>29.900000000000002</v>
      </c>
      <c r="AN33" s="32">
        <v>2</v>
      </c>
      <c r="AO33" s="33">
        <f t="shared" si="19"/>
        <v>0</v>
      </c>
      <c r="AP33" s="80">
        <f t="shared" si="20"/>
        <v>0</v>
      </c>
      <c r="AQ33" s="31"/>
      <c r="AR33" s="32"/>
      <c r="AS33" s="33">
        <f t="shared" si="21"/>
        <v>0</v>
      </c>
      <c r="AT33" s="34">
        <f t="shared" si="22"/>
        <v>0</v>
      </c>
      <c r="AU33" s="74">
        <v>25.2</v>
      </c>
      <c r="AV33" s="32">
        <v>5</v>
      </c>
      <c r="AW33" s="33">
        <f t="shared" si="0"/>
        <v>0</v>
      </c>
      <c r="AX33" s="80">
        <f t="shared" si="23"/>
        <v>0</v>
      </c>
      <c r="AY33" s="31">
        <v>3</v>
      </c>
      <c r="AZ33" s="32">
        <v>1</v>
      </c>
      <c r="BA33" s="33">
        <f t="shared" si="24"/>
        <v>0</v>
      </c>
      <c r="BB33" s="34">
        <f t="shared" si="25"/>
        <v>0</v>
      </c>
      <c r="BC33" s="74">
        <v>16.8</v>
      </c>
      <c r="BD33" s="32">
        <v>7</v>
      </c>
      <c r="BE33" s="33">
        <f t="shared" si="26"/>
        <v>0</v>
      </c>
      <c r="BF33" s="80">
        <f t="shared" si="27"/>
        <v>0</v>
      </c>
      <c r="BG33" s="31"/>
      <c r="BH33" s="32"/>
      <c r="BI33" s="33">
        <f t="shared" si="28"/>
        <v>0</v>
      </c>
      <c r="BJ33" s="34">
        <f t="shared" si="29"/>
        <v>0</v>
      </c>
      <c r="BK33" s="74"/>
      <c r="BL33" s="32"/>
      <c r="BM33" s="33">
        <f t="shared" si="30"/>
        <v>0</v>
      </c>
      <c r="BN33" s="80">
        <f t="shared" si="31"/>
        <v>0</v>
      </c>
      <c r="BO33" s="31"/>
      <c r="BP33" s="32"/>
      <c r="BQ33" s="33">
        <f t="shared" si="32"/>
        <v>0</v>
      </c>
      <c r="BR33" s="34">
        <f t="shared" si="33"/>
        <v>0</v>
      </c>
      <c r="BS33" s="31">
        <v>70.099999999999994</v>
      </c>
      <c r="BT33" s="32">
        <v>5</v>
      </c>
      <c r="BU33" s="33">
        <f t="shared" si="34"/>
        <v>0</v>
      </c>
      <c r="BV33" s="34">
        <f t="shared" si="35"/>
        <v>0</v>
      </c>
    </row>
    <row r="34" spans="1:74" x14ac:dyDescent="0.2">
      <c r="A34" s="65" t="s">
        <v>37</v>
      </c>
      <c r="B34" s="21">
        <f t="shared" si="1"/>
        <v>0</v>
      </c>
      <c r="C34" s="22">
        <f t="shared" si="2"/>
        <v>0</v>
      </c>
      <c r="D34" s="29">
        <v>797.17999999999984</v>
      </c>
      <c r="E34" s="30">
        <v>46</v>
      </c>
      <c r="F34" s="74"/>
      <c r="G34" s="32"/>
      <c r="H34" s="33">
        <f t="shared" si="3"/>
        <v>0</v>
      </c>
      <c r="I34" s="80">
        <f t="shared" si="4"/>
        <v>0</v>
      </c>
      <c r="J34" s="31">
        <v>381.23999999999984</v>
      </c>
      <c r="K34" s="32">
        <v>30</v>
      </c>
      <c r="L34" s="33">
        <f t="shared" si="5"/>
        <v>0</v>
      </c>
      <c r="M34" s="34">
        <f t="shared" si="6"/>
        <v>0</v>
      </c>
      <c r="N34" s="74"/>
      <c r="O34" s="32"/>
      <c r="P34" s="33">
        <f t="shared" si="7"/>
        <v>0</v>
      </c>
      <c r="Q34" s="80">
        <f t="shared" si="8"/>
        <v>0</v>
      </c>
      <c r="R34" s="31">
        <v>84.289999999999992</v>
      </c>
      <c r="S34" s="32">
        <v>6</v>
      </c>
      <c r="T34" s="33">
        <f t="shared" si="9"/>
        <v>0</v>
      </c>
      <c r="U34" s="34">
        <f t="shared" si="10"/>
        <v>0</v>
      </c>
      <c r="V34" s="74"/>
      <c r="W34" s="35"/>
      <c r="X34" s="32"/>
      <c r="Y34" s="33">
        <f t="shared" si="11"/>
        <v>0</v>
      </c>
      <c r="Z34" s="80">
        <f t="shared" si="12"/>
        <v>0</v>
      </c>
      <c r="AA34" s="31">
        <v>265.89999999999998</v>
      </c>
      <c r="AB34" s="32">
        <v>3</v>
      </c>
      <c r="AC34" s="33">
        <f t="shared" si="13"/>
        <v>0</v>
      </c>
      <c r="AD34" s="34">
        <f t="shared" si="14"/>
        <v>0</v>
      </c>
      <c r="AE34" s="74"/>
      <c r="AF34" s="32"/>
      <c r="AG34" s="33">
        <f t="shared" si="15"/>
        <v>0</v>
      </c>
      <c r="AH34" s="80">
        <f t="shared" si="16"/>
        <v>0</v>
      </c>
      <c r="AI34" s="31"/>
      <c r="AJ34" s="32"/>
      <c r="AK34" s="33">
        <f t="shared" si="17"/>
        <v>0</v>
      </c>
      <c r="AL34" s="34">
        <f t="shared" si="18"/>
        <v>0</v>
      </c>
      <c r="AM34" s="74"/>
      <c r="AN34" s="32"/>
      <c r="AO34" s="33">
        <f t="shared" si="19"/>
        <v>0</v>
      </c>
      <c r="AP34" s="80">
        <f t="shared" si="20"/>
        <v>0</v>
      </c>
      <c r="AQ34" s="31"/>
      <c r="AR34" s="32"/>
      <c r="AS34" s="33">
        <f t="shared" si="21"/>
        <v>0</v>
      </c>
      <c r="AT34" s="34">
        <f t="shared" si="22"/>
        <v>0</v>
      </c>
      <c r="AU34" s="74">
        <v>22.16</v>
      </c>
      <c r="AV34" s="32">
        <v>1</v>
      </c>
      <c r="AW34" s="33">
        <f t="shared" si="0"/>
        <v>0</v>
      </c>
      <c r="AX34" s="80">
        <f t="shared" si="23"/>
        <v>0</v>
      </c>
      <c r="AY34" s="31">
        <v>9.85</v>
      </c>
      <c r="AZ34" s="32">
        <v>2</v>
      </c>
      <c r="BA34" s="33">
        <f t="shared" si="24"/>
        <v>0</v>
      </c>
      <c r="BB34" s="34">
        <f t="shared" si="25"/>
        <v>0</v>
      </c>
      <c r="BC34" s="74">
        <v>30.32</v>
      </c>
      <c r="BD34" s="32">
        <v>3</v>
      </c>
      <c r="BE34" s="33">
        <f t="shared" si="26"/>
        <v>0</v>
      </c>
      <c r="BF34" s="80">
        <f t="shared" si="27"/>
        <v>0</v>
      </c>
      <c r="BG34" s="31"/>
      <c r="BH34" s="32"/>
      <c r="BI34" s="33">
        <f t="shared" si="28"/>
        <v>0</v>
      </c>
      <c r="BJ34" s="34">
        <f t="shared" si="29"/>
        <v>0</v>
      </c>
      <c r="BK34" s="74"/>
      <c r="BL34" s="32"/>
      <c r="BM34" s="33">
        <f t="shared" si="30"/>
        <v>0</v>
      </c>
      <c r="BN34" s="80">
        <f t="shared" si="31"/>
        <v>0</v>
      </c>
      <c r="BO34" s="31"/>
      <c r="BP34" s="32"/>
      <c r="BQ34" s="33">
        <f t="shared" si="32"/>
        <v>0</v>
      </c>
      <c r="BR34" s="34">
        <f t="shared" si="33"/>
        <v>0</v>
      </c>
      <c r="BS34" s="31">
        <v>3.42</v>
      </c>
      <c r="BT34" s="32">
        <v>1</v>
      </c>
      <c r="BU34" s="33">
        <f t="shared" si="34"/>
        <v>0</v>
      </c>
      <c r="BV34" s="34">
        <f t="shared" si="35"/>
        <v>0</v>
      </c>
    </row>
    <row r="35" spans="1:74" x14ac:dyDescent="0.2">
      <c r="A35" s="65" t="s">
        <v>38</v>
      </c>
      <c r="B35" s="21">
        <f t="shared" si="1"/>
        <v>0</v>
      </c>
      <c r="C35" s="22">
        <f t="shared" si="2"/>
        <v>0</v>
      </c>
      <c r="D35" s="29">
        <v>809.8499999999998</v>
      </c>
      <c r="E35" s="30">
        <v>43</v>
      </c>
      <c r="F35" s="74"/>
      <c r="G35" s="32"/>
      <c r="H35" s="33">
        <f t="shared" si="3"/>
        <v>0</v>
      </c>
      <c r="I35" s="80">
        <f t="shared" si="4"/>
        <v>0</v>
      </c>
      <c r="J35" s="31"/>
      <c r="K35" s="32"/>
      <c r="L35" s="33">
        <f t="shared" si="5"/>
        <v>0</v>
      </c>
      <c r="M35" s="34">
        <f t="shared" si="6"/>
        <v>0</v>
      </c>
      <c r="N35" s="74"/>
      <c r="O35" s="32"/>
      <c r="P35" s="33">
        <f t="shared" si="7"/>
        <v>0</v>
      </c>
      <c r="Q35" s="80">
        <f t="shared" si="8"/>
        <v>0</v>
      </c>
      <c r="R35" s="31"/>
      <c r="S35" s="32"/>
      <c r="T35" s="33">
        <f t="shared" si="9"/>
        <v>0</v>
      </c>
      <c r="U35" s="34">
        <f t="shared" si="10"/>
        <v>0</v>
      </c>
      <c r="V35" s="74"/>
      <c r="W35" s="35"/>
      <c r="X35" s="32"/>
      <c r="Y35" s="33">
        <f t="shared" si="11"/>
        <v>0</v>
      </c>
      <c r="Z35" s="80">
        <f t="shared" si="12"/>
        <v>0</v>
      </c>
      <c r="AA35" s="31">
        <v>149.33000000000001</v>
      </c>
      <c r="AB35" s="32">
        <v>2</v>
      </c>
      <c r="AC35" s="33">
        <f t="shared" si="13"/>
        <v>0</v>
      </c>
      <c r="AD35" s="34">
        <f t="shared" si="14"/>
        <v>0</v>
      </c>
      <c r="AE35" s="74"/>
      <c r="AF35" s="32"/>
      <c r="AG35" s="33">
        <f t="shared" si="15"/>
        <v>0</v>
      </c>
      <c r="AH35" s="80">
        <f t="shared" si="16"/>
        <v>0</v>
      </c>
      <c r="AI35" s="31"/>
      <c r="AJ35" s="32"/>
      <c r="AK35" s="33">
        <f t="shared" si="17"/>
        <v>0</v>
      </c>
      <c r="AL35" s="34">
        <f t="shared" si="18"/>
        <v>0</v>
      </c>
      <c r="AM35" s="74"/>
      <c r="AN35" s="32"/>
      <c r="AO35" s="33">
        <f t="shared" si="19"/>
        <v>0</v>
      </c>
      <c r="AP35" s="80">
        <f t="shared" si="20"/>
        <v>0</v>
      </c>
      <c r="AQ35" s="31"/>
      <c r="AR35" s="32"/>
      <c r="AS35" s="33">
        <f t="shared" si="21"/>
        <v>0</v>
      </c>
      <c r="AT35" s="34">
        <f t="shared" si="22"/>
        <v>0</v>
      </c>
      <c r="AU35" s="74"/>
      <c r="AV35" s="32"/>
      <c r="AW35" s="33">
        <f t="shared" si="0"/>
        <v>0</v>
      </c>
      <c r="AX35" s="80">
        <f t="shared" si="23"/>
        <v>0</v>
      </c>
      <c r="AY35" s="31">
        <v>7.32</v>
      </c>
      <c r="AZ35" s="32">
        <v>2</v>
      </c>
      <c r="BA35" s="33">
        <f t="shared" si="24"/>
        <v>0</v>
      </c>
      <c r="BB35" s="34">
        <f t="shared" si="25"/>
        <v>0</v>
      </c>
      <c r="BC35" s="74"/>
      <c r="BD35" s="32"/>
      <c r="BE35" s="33">
        <f t="shared" si="26"/>
        <v>0</v>
      </c>
      <c r="BF35" s="80">
        <f t="shared" si="27"/>
        <v>0</v>
      </c>
      <c r="BG35" s="31"/>
      <c r="BH35" s="32"/>
      <c r="BI35" s="33">
        <f t="shared" si="28"/>
        <v>0</v>
      </c>
      <c r="BJ35" s="34">
        <f t="shared" si="29"/>
        <v>0</v>
      </c>
      <c r="BK35" s="74"/>
      <c r="BL35" s="32"/>
      <c r="BM35" s="33">
        <f t="shared" si="30"/>
        <v>0</v>
      </c>
      <c r="BN35" s="80">
        <f t="shared" si="31"/>
        <v>0</v>
      </c>
      <c r="BO35" s="31">
        <v>653.19999999999982</v>
      </c>
      <c r="BP35" s="32">
        <v>39</v>
      </c>
      <c r="BQ35" s="33">
        <f t="shared" si="32"/>
        <v>0</v>
      </c>
      <c r="BR35" s="34">
        <f t="shared" si="33"/>
        <v>0</v>
      </c>
      <c r="BS35" s="31"/>
      <c r="BT35" s="32"/>
      <c r="BU35" s="33">
        <f t="shared" si="34"/>
        <v>0</v>
      </c>
      <c r="BV35" s="34">
        <f t="shared" si="35"/>
        <v>0</v>
      </c>
    </row>
    <row r="36" spans="1:74" x14ac:dyDescent="0.2">
      <c r="A36" s="65" t="s">
        <v>39</v>
      </c>
      <c r="B36" s="21">
        <f t="shared" si="1"/>
        <v>0</v>
      </c>
      <c r="C36" s="22">
        <f t="shared" si="2"/>
        <v>0</v>
      </c>
      <c r="D36" s="29">
        <v>4840.8700000000026</v>
      </c>
      <c r="E36" s="30">
        <v>54</v>
      </c>
      <c r="F36" s="74"/>
      <c r="G36" s="32"/>
      <c r="H36" s="33">
        <f t="shared" si="3"/>
        <v>0</v>
      </c>
      <c r="I36" s="80">
        <f t="shared" si="4"/>
        <v>0</v>
      </c>
      <c r="J36" s="31">
        <v>32.31</v>
      </c>
      <c r="K36" s="32">
        <v>2</v>
      </c>
      <c r="L36" s="33">
        <f t="shared" si="5"/>
        <v>0</v>
      </c>
      <c r="M36" s="34">
        <f t="shared" si="6"/>
        <v>0</v>
      </c>
      <c r="N36" s="74">
        <v>3.4</v>
      </c>
      <c r="O36" s="32">
        <v>1</v>
      </c>
      <c r="P36" s="33">
        <f t="shared" si="7"/>
        <v>0</v>
      </c>
      <c r="Q36" s="80">
        <f t="shared" si="8"/>
        <v>0</v>
      </c>
      <c r="R36" s="31">
        <v>387.31000000000006</v>
      </c>
      <c r="S36" s="32">
        <v>19</v>
      </c>
      <c r="T36" s="33">
        <f t="shared" si="9"/>
        <v>0</v>
      </c>
      <c r="U36" s="34">
        <f t="shared" si="10"/>
        <v>0</v>
      </c>
      <c r="V36" s="74"/>
      <c r="W36" s="35"/>
      <c r="X36" s="32"/>
      <c r="Y36" s="33">
        <f t="shared" si="11"/>
        <v>0</v>
      </c>
      <c r="Z36" s="80">
        <f t="shared" si="12"/>
        <v>0</v>
      </c>
      <c r="AA36" s="31">
        <v>3637.1100000000024</v>
      </c>
      <c r="AB36" s="32">
        <v>147</v>
      </c>
      <c r="AC36" s="33">
        <f t="shared" si="13"/>
        <v>0</v>
      </c>
      <c r="AD36" s="34">
        <f t="shared" si="14"/>
        <v>0</v>
      </c>
      <c r="AE36" s="74">
        <v>43.919999999999995</v>
      </c>
      <c r="AF36" s="32">
        <v>7</v>
      </c>
      <c r="AG36" s="33">
        <f t="shared" si="15"/>
        <v>0</v>
      </c>
      <c r="AH36" s="80">
        <f t="shared" si="16"/>
        <v>0</v>
      </c>
      <c r="AI36" s="31">
        <v>324.39</v>
      </c>
      <c r="AJ36" s="32">
        <v>3</v>
      </c>
      <c r="AK36" s="33">
        <f t="shared" si="17"/>
        <v>0</v>
      </c>
      <c r="AL36" s="34">
        <f t="shared" si="18"/>
        <v>0</v>
      </c>
      <c r="AM36" s="74">
        <v>204.97000000000003</v>
      </c>
      <c r="AN36" s="32">
        <v>7</v>
      </c>
      <c r="AO36" s="33">
        <f t="shared" si="19"/>
        <v>0</v>
      </c>
      <c r="AP36" s="80">
        <f t="shared" si="20"/>
        <v>0</v>
      </c>
      <c r="AQ36" s="31"/>
      <c r="AR36" s="32"/>
      <c r="AS36" s="33">
        <f t="shared" si="21"/>
        <v>0</v>
      </c>
      <c r="AT36" s="34">
        <f t="shared" si="22"/>
        <v>0</v>
      </c>
      <c r="AU36" s="74">
        <v>110.30000000000001</v>
      </c>
      <c r="AV36" s="32">
        <v>6</v>
      </c>
      <c r="AW36" s="33">
        <f t="shared" si="0"/>
        <v>0</v>
      </c>
      <c r="AX36" s="80">
        <f t="shared" si="23"/>
        <v>0</v>
      </c>
      <c r="AY36" s="31">
        <v>35.099999999999994</v>
      </c>
      <c r="AZ36" s="32">
        <v>10</v>
      </c>
      <c r="BA36" s="33">
        <f t="shared" si="24"/>
        <v>0</v>
      </c>
      <c r="BB36" s="34">
        <f t="shared" si="25"/>
        <v>0</v>
      </c>
      <c r="BC36" s="74">
        <v>29.66</v>
      </c>
      <c r="BD36" s="32">
        <v>5</v>
      </c>
      <c r="BE36" s="33">
        <f t="shared" si="26"/>
        <v>0</v>
      </c>
      <c r="BF36" s="80">
        <f t="shared" si="27"/>
        <v>0</v>
      </c>
      <c r="BG36" s="31"/>
      <c r="BH36" s="32"/>
      <c r="BI36" s="33">
        <f t="shared" si="28"/>
        <v>0</v>
      </c>
      <c r="BJ36" s="34">
        <f t="shared" si="29"/>
        <v>0</v>
      </c>
      <c r="BK36" s="74"/>
      <c r="BL36" s="32"/>
      <c r="BM36" s="33">
        <f t="shared" si="30"/>
        <v>0</v>
      </c>
      <c r="BN36" s="80">
        <f t="shared" si="31"/>
        <v>0</v>
      </c>
      <c r="BO36" s="31"/>
      <c r="BP36" s="32"/>
      <c r="BQ36" s="33">
        <f t="shared" si="32"/>
        <v>0</v>
      </c>
      <c r="BR36" s="34">
        <f t="shared" si="33"/>
        <v>0</v>
      </c>
      <c r="BS36" s="31">
        <v>32.4</v>
      </c>
      <c r="BT36" s="32">
        <v>2</v>
      </c>
      <c r="BU36" s="33">
        <f t="shared" si="34"/>
        <v>0</v>
      </c>
      <c r="BV36" s="34">
        <f t="shared" si="35"/>
        <v>0</v>
      </c>
    </row>
    <row r="37" spans="1:74" x14ac:dyDescent="0.2">
      <c r="A37" s="66" t="s">
        <v>40</v>
      </c>
      <c r="B37" s="21">
        <f t="shared" si="1"/>
        <v>0</v>
      </c>
      <c r="C37" s="22">
        <f t="shared" si="2"/>
        <v>0</v>
      </c>
      <c r="D37" s="36">
        <v>1523.64</v>
      </c>
      <c r="E37" s="37">
        <v>209</v>
      </c>
      <c r="F37" s="75"/>
      <c r="G37" s="39"/>
      <c r="H37" s="40">
        <f>H$5*F37</f>
        <v>0</v>
      </c>
      <c r="I37" s="81">
        <f>H37/30.458</f>
        <v>0</v>
      </c>
      <c r="J37" s="38"/>
      <c r="K37" s="39"/>
      <c r="L37" s="40">
        <f t="shared" si="5"/>
        <v>0</v>
      </c>
      <c r="M37" s="41">
        <f t="shared" si="6"/>
        <v>0</v>
      </c>
      <c r="N37" s="75"/>
      <c r="O37" s="39"/>
      <c r="P37" s="40">
        <f t="shared" si="7"/>
        <v>0</v>
      </c>
      <c r="Q37" s="81">
        <f t="shared" si="8"/>
        <v>0</v>
      </c>
      <c r="R37" s="31">
        <v>241.68999999999991</v>
      </c>
      <c r="S37" s="39">
        <v>27</v>
      </c>
      <c r="T37" s="40">
        <f t="shared" si="9"/>
        <v>0</v>
      </c>
      <c r="U37" s="41">
        <f t="shared" si="10"/>
        <v>0</v>
      </c>
      <c r="V37" s="75"/>
      <c r="W37" s="42"/>
      <c r="X37" s="39"/>
      <c r="Y37" s="40">
        <f t="shared" si="11"/>
        <v>0</v>
      </c>
      <c r="Z37" s="81">
        <f t="shared" si="12"/>
        <v>0</v>
      </c>
      <c r="AA37" s="38">
        <v>563.12</v>
      </c>
      <c r="AB37" s="39">
        <v>23</v>
      </c>
      <c r="AC37" s="40">
        <f t="shared" si="13"/>
        <v>0</v>
      </c>
      <c r="AD37" s="41">
        <f t="shared" si="14"/>
        <v>0</v>
      </c>
      <c r="AE37" s="74">
        <v>7.58</v>
      </c>
      <c r="AF37" s="39">
        <v>1</v>
      </c>
      <c r="AG37" s="40">
        <f t="shared" si="15"/>
        <v>0</v>
      </c>
      <c r="AH37" s="81">
        <f t="shared" si="16"/>
        <v>0</v>
      </c>
      <c r="AI37" s="38"/>
      <c r="AJ37" s="39"/>
      <c r="AK37" s="40">
        <f t="shared" si="17"/>
        <v>0</v>
      </c>
      <c r="AL37" s="41">
        <f t="shared" si="18"/>
        <v>0</v>
      </c>
      <c r="AM37" s="75">
        <v>28.759999999999998</v>
      </c>
      <c r="AN37" s="39">
        <v>3</v>
      </c>
      <c r="AO37" s="40">
        <f t="shared" si="19"/>
        <v>0</v>
      </c>
      <c r="AP37" s="81">
        <f t="shared" si="20"/>
        <v>0</v>
      </c>
      <c r="AQ37" s="38">
        <v>154.66999999999999</v>
      </c>
      <c r="AR37" s="39">
        <v>1</v>
      </c>
      <c r="AS37" s="40">
        <f t="shared" si="21"/>
        <v>0</v>
      </c>
      <c r="AT37" s="41">
        <f t="shared" si="22"/>
        <v>0</v>
      </c>
      <c r="AU37" s="75">
        <v>289.8</v>
      </c>
      <c r="AV37" s="39">
        <v>17</v>
      </c>
      <c r="AW37" s="40">
        <f t="shared" si="0"/>
        <v>0</v>
      </c>
      <c r="AX37" s="81">
        <f t="shared" si="23"/>
        <v>0</v>
      </c>
      <c r="AY37" s="38">
        <v>12.34</v>
      </c>
      <c r="AZ37" s="39">
        <v>4</v>
      </c>
      <c r="BA37" s="40">
        <f t="shared" si="24"/>
        <v>0</v>
      </c>
      <c r="BB37" s="41">
        <f t="shared" si="25"/>
        <v>0</v>
      </c>
      <c r="BC37" s="75">
        <v>28.88</v>
      </c>
      <c r="BD37" s="39">
        <v>3</v>
      </c>
      <c r="BE37" s="40">
        <f t="shared" si="26"/>
        <v>0</v>
      </c>
      <c r="BF37" s="81">
        <f t="shared" si="27"/>
        <v>0</v>
      </c>
      <c r="BG37" s="38">
        <v>130.13999999999999</v>
      </c>
      <c r="BH37" s="39">
        <v>3</v>
      </c>
      <c r="BI37" s="40">
        <f t="shared" si="28"/>
        <v>0</v>
      </c>
      <c r="BJ37" s="41">
        <f t="shared" si="29"/>
        <v>0</v>
      </c>
      <c r="BK37" s="75"/>
      <c r="BL37" s="39"/>
      <c r="BM37" s="40">
        <f t="shared" si="30"/>
        <v>0</v>
      </c>
      <c r="BN37" s="81">
        <f t="shared" si="31"/>
        <v>0</v>
      </c>
      <c r="BO37" s="38"/>
      <c r="BP37" s="39"/>
      <c r="BQ37" s="40">
        <f t="shared" si="32"/>
        <v>0</v>
      </c>
      <c r="BR37" s="41">
        <f t="shared" si="33"/>
        <v>0</v>
      </c>
      <c r="BS37" s="38">
        <v>66.66</v>
      </c>
      <c r="BT37" s="39">
        <v>2</v>
      </c>
      <c r="BU37" s="40">
        <f t="shared" si="34"/>
        <v>0</v>
      </c>
      <c r="BV37" s="41">
        <f t="shared" si="35"/>
        <v>0</v>
      </c>
    </row>
    <row r="38" spans="1:74" x14ac:dyDescent="0.2">
      <c r="A38" s="66" t="s">
        <v>41</v>
      </c>
      <c r="B38" s="21">
        <f t="shared" si="1"/>
        <v>0</v>
      </c>
      <c r="C38" s="22">
        <f t="shared" si="2"/>
        <v>0</v>
      </c>
      <c r="D38" s="36">
        <v>654.19999999999993</v>
      </c>
      <c r="E38" s="37">
        <v>84</v>
      </c>
      <c r="F38" s="75"/>
      <c r="G38" s="39"/>
      <c r="H38" s="40">
        <f>H$5*F38</f>
        <v>0</v>
      </c>
      <c r="I38" s="81">
        <f>H38/30.458</f>
        <v>0</v>
      </c>
      <c r="J38" s="38">
        <v>10.7</v>
      </c>
      <c r="K38" s="39">
        <v>1</v>
      </c>
      <c r="L38" s="40">
        <f t="shared" si="5"/>
        <v>0</v>
      </c>
      <c r="M38" s="41">
        <f t="shared" si="6"/>
        <v>0</v>
      </c>
      <c r="N38" s="75">
        <v>328.6</v>
      </c>
      <c r="O38" s="39">
        <v>20</v>
      </c>
      <c r="P38" s="40">
        <f t="shared" si="7"/>
        <v>0</v>
      </c>
      <c r="Q38" s="81">
        <f t="shared" si="8"/>
        <v>0</v>
      </c>
      <c r="R38" s="31">
        <v>57.7</v>
      </c>
      <c r="S38" s="39">
        <v>4</v>
      </c>
      <c r="T38" s="40">
        <f t="shared" si="9"/>
        <v>0</v>
      </c>
      <c r="U38" s="41">
        <f t="shared" si="10"/>
        <v>0</v>
      </c>
      <c r="V38" s="75"/>
      <c r="W38" s="42"/>
      <c r="X38" s="39"/>
      <c r="Y38" s="40">
        <f t="shared" si="11"/>
        <v>0</v>
      </c>
      <c r="Z38" s="81">
        <f t="shared" si="12"/>
        <v>0</v>
      </c>
      <c r="AA38" s="38">
        <v>179.5</v>
      </c>
      <c r="AB38" s="39">
        <v>6</v>
      </c>
      <c r="AC38" s="40">
        <f t="shared" si="13"/>
        <v>0</v>
      </c>
      <c r="AD38" s="41">
        <f t="shared" si="14"/>
        <v>0</v>
      </c>
      <c r="AE38" s="74">
        <v>3.7</v>
      </c>
      <c r="AF38" s="39">
        <v>1</v>
      </c>
      <c r="AG38" s="40">
        <f t="shared" si="15"/>
        <v>0</v>
      </c>
      <c r="AH38" s="81">
        <f t="shared" si="16"/>
        <v>0</v>
      </c>
      <c r="AI38" s="38"/>
      <c r="AJ38" s="39"/>
      <c r="AK38" s="40">
        <f t="shared" si="17"/>
        <v>0</v>
      </c>
      <c r="AL38" s="41">
        <f t="shared" si="18"/>
        <v>0</v>
      </c>
      <c r="AM38" s="75"/>
      <c r="AN38" s="39"/>
      <c r="AO38" s="40">
        <f t="shared" si="19"/>
        <v>0</v>
      </c>
      <c r="AP38" s="81">
        <f t="shared" si="20"/>
        <v>0</v>
      </c>
      <c r="AQ38" s="38"/>
      <c r="AR38" s="39"/>
      <c r="AS38" s="40">
        <f t="shared" si="21"/>
        <v>0</v>
      </c>
      <c r="AT38" s="41">
        <f t="shared" si="22"/>
        <v>0</v>
      </c>
      <c r="AU38" s="75">
        <v>7.8</v>
      </c>
      <c r="AV38" s="39">
        <v>1</v>
      </c>
      <c r="AW38" s="40">
        <f t="shared" si="0"/>
        <v>0</v>
      </c>
      <c r="AX38" s="81">
        <f t="shared" si="23"/>
        <v>0</v>
      </c>
      <c r="AY38" s="38">
        <v>1.9</v>
      </c>
      <c r="AZ38" s="39">
        <v>1</v>
      </c>
      <c r="BA38" s="40">
        <f t="shared" si="24"/>
        <v>0</v>
      </c>
      <c r="BB38" s="41">
        <f t="shared" si="25"/>
        <v>0</v>
      </c>
      <c r="BC38" s="75">
        <v>37.4</v>
      </c>
      <c r="BD38" s="39">
        <v>9</v>
      </c>
      <c r="BE38" s="40">
        <f t="shared" si="26"/>
        <v>0</v>
      </c>
      <c r="BF38" s="81">
        <f t="shared" si="27"/>
        <v>0</v>
      </c>
      <c r="BG38" s="38"/>
      <c r="BH38" s="39"/>
      <c r="BI38" s="40">
        <f t="shared" si="28"/>
        <v>0</v>
      </c>
      <c r="BJ38" s="41">
        <f t="shared" si="29"/>
        <v>0</v>
      </c>
      <c r="BK38" s="75"/>
      <c r="BL38" s="39"/>
      <c r="BM38" s="40">
        <f t="shared" si="30"/>
        <v>0</v>
      </c>
      <c r="BN38" s="81">
        <f t="shared" si="31"/>
        <v>0</v>
      </c>
      <c r="BO38" s="38"/>
      <c r="BP38" s="39"/>
      <c r="BQ38" s="40">
        <f t="shared" si="32"/>
        <v>0</v>
      </c>
      <c r="BR38" s="41">
        <f t="shared" si="33"/>
        <v>0</v>
      </c>
      <c r="BS38" s="38">
        <v>26.9</v>
      </c>
      <c r="BT38" s="39">
        <v>2</v>
      </c>
      <c r="BU38" s="40">
        <f t="shared" si="34"/>
        <v>0</v>
      </c>
      <c r="BV38" s="41">
        <f t="shared" si="35"/>
        <v>0</v>
      </c>
    </row>
    <row r="39" spans="1:74" x14ac:dyDescent="0.2">
      <c r="A39" s="65" t="s">
        <v>56</v>
      </c>
      <c r="B39" s="21">
        <f t="shared" si="1"/>
        <v>0</v>
      </c>
      <c r="C39" s="22">
        <f t="shared" si="2"/>
        <v>0</v>
      </c>
      <c r="D39" s="29">
        <v>215.22</v>
      </c>
      <c r="E39" s="30">
        <v>45</v>
      </c>
      <c r="F39" s="74"/>
      <c r="G39" s="32"/>
      <c r="H39" s="33">
        <f>H$5*F39</f>
        <v>0</v>
      </c>
      <c r="I39" s="80">
        <f>H39/30.458</f>
        <v>0</v>
      </c>
      <c r="J39" s="31"/>
      <c r="K39" s="32"/>
      <c r="L39" s="33">
        <f t="shared" ref="L39" si="36">L$5*J39</f>
        <v>0</v>
      </c>
      <c r="M39" s="34">
        <f t="shared" ref="M39" si="37">L39/30.458</f>
        <v>0</v>
      </c>
      <c r="N39" s="74"/>
      <c r="O39" s="32"/>
      <c r="P39" s="33">
        <f t="shared" ref="P39" si="38">P$5*N39</f>
        <v>0</v>
      </c>
      <c r="Q39" s="80">
        <f t="shared" ref="Q39" si="39">P39/30.458</f>
        <v>0</v>
      </c>
      <c r="R39" s="31"/>
      <c r="S39" s="32"/>
      <c r="T39" s="33">
        <f t="shared" ref="T39" si="40">T$5*R39</f>
        <v>0</v>
      </c>
      <c r="U39" s="34">
        <f t="shared" ref="U39" si="41">T39/30.458</f>
        <v>0</v>
      </c>
      <c r="V39" s="74"/>
      <c r="W39" s="35"/>
      <c r="X39" s="32"/>
      <c r="Y39" s="33">
        <f t="shared" ref="Y39" si="42">Y$5*W39*30.458</f>
        <v>0</v>
      </c>
      <c r="Z39" s="80">
        <f t="shared" ref="Z39" si="43">Y39/30.458</f>
        <v>0</v>
      </c>
      <c r="AA39" s="31"/>
      <c r="AB39" s="32"/>
      <c r="AC39" s="33">
        <f t="shared" ref="AC39" si="44">AC$5*AA39</f>
        <v>0</v>
      </c>
      <c r="AD39" s="34">
        <f t="shared" ref="AD39" si="45">AC39/30.458</f>
        <v>0</v>
      </c>
      <c r="AE39" s="74"/>
      <c r="AF39" s="32"/>
      <c r="AG39" s="33">
        <f t="shared" ref="AG39" si="46">AG$5*AE39</f>
        <v>0</v>
      </c>
      <c r="AH39" s="80">
        <f t="shared" ref="AH39" si="47">AG39/30.458</f>
        <v>0</v>
      </c>
      <c r="AI39" s="31"/>
      <c r="AJ39" s="32"/>
      <c r="AK39" s="33">
        <f t="shared" ref="AK39" si="48">AK$5*AI39</f>
        <v>0</v>
      </c>
      <c r="AL39" s="34">
        <f t="shared" ref="AL39" si="49">AK39/30.458</f>
        <v>0</v>
      </c>
      <c r="AM39" s="74"/>
      <c r="AN39" s="32"/>
      <c r="AO39" s="33">
        <f t="shared" ref="AO39" si="50">AO$5*AM39</f>
        <v>0</v>
      </c>
      <c r="AP39" s="80">
        <f t="shared" ref="AP39" si="51">AO39/30.458</f>
        <v>0</v>
      </c>
      <c r="AQ39" s="31"/>
      <c r="AR39" s="32"/>
      <c r="AS39" s="33">
        <f t="shared" ref="AS39" si="52">AS$5*AQ39</f>
        <v>0</v>
      </c>
      <c r="AT39" s="34">
        <f t="shared" ref="AT39" si="53">AS39/30.458</f>
        <v>0</v>
      </c>
      <c r="AU39" s="74">
        <v>215.22</v>
      </c>
      <c r="AV39" s="32">
        <v>1</v>
      </c>
      <c r="AW39" s="33">
        <f t="shared" ref="AW39" si="54">AW$5*AU39</f>
        <v>0</v>
      </c>
      <c r="AX39" s="80">
        <f t="shared" ref="AX39" si="55">AW39/30.458</f>
        <v>0</v>
      </c>
      <c r="AY39" s="31"/>
      <c r="AZ39" s="32"/>
      <c r="BA39" s="33">
        <f t="shared" ref="BA39" si="56">BA$5*AY39</f>
        <v>0</v>
      </c>
      <c r="BB39" s="34">
        <f t="shared" ref="BB39" si="57">BA39/30.458</f>
        <v>0</v>
      </c>
      <c r="BC39" s="74"/>
      <c r="BD39" s="32"/>
      <c r="BE39" s="33">
        <f t="shared" ref="BE39" si="58">BC39*$BE$5</f>
        <v>0</v>
      </c>
      <c r="BF39" s="80">
        <f t="shared" ref="BF39" si="59">BE39/30.458</f>
        <v>0</v>
      </c>
      <c r="BG39" s="31"/>
      <c r="BH39" s="32"/>
      <c r="BI39" s="33">
        <f t="shared" ref="BI39" si="60">BI$5*BG39</f>
        <v>0</v>
      </c>
      <c r="BJ39" s="34">
        <f t="shared" ref="BJ39" si="61">BI39/30.458</f>
        <v>0</v>
      </c>
      <c r="BK39" s="74"/>
      <c r="BL39" s="32"/>
      <c r="BM39" s="33">
        <f t="shared" ref="BM39" si="62">BM$5*BK39</f>
        <v>0</v>
      </c>
      <c r="BN39" s="80">
        <f t="shared" ref="BN39" si="63">BM39/30.458</f>
        <v>0</v>
      </c>
      <c r="BO39" s="31"/>
      <c r="BP39" s="32"/>
      <c r="BQ39" s="33">
        <f t="shared" ref="BQ39" si="64">BQ$5*BO39</f>
        <v>0</v>
      </c>
      <c r="BR39" s="34">
        <f t="shared" ref="BR39" si="65">BQ39/30.458</f>
        <v>0</v>
      </c>
      <c r="BS39" s="31"/>
      <c r="BT39" s="32"/>
      <c r="BU39" s="33">
        <f t="shared" ref="BU39" si="66">BU$5*BS39</f>
        <v>0</v>
      </c>
      <c r="BV39" s="34">
        <f t="shared" ref="BV39" si="67">BU39/30.458</f>
        <v>0</v>
      </c>
    </row>
    <row r="40" spans="1:74" x14ac:dyDescent="0.2">
      <c r="A40" s="65" t="s">
        <v>42</v>
      </c>
      <c r="B40" s="21">
        <f t="shared" si="1"/>
        <v>0</v>
      </c>
      <c r="C40" s="22">
        <f t="shared" si="2"/>
        <v>0</v>
      </c>
      <c r="D40" s="29">
        <v>32.090000000000003</v>
      </c>
      <c r="E40" s="30">
        <v>1</v>
      </c>
      <c r="F40" s="74"/>
      <c r="G40" s="32"/>
      <c r="H40" s="33">
        <f>H$5*F40</f>
        <v>0</v>
      </c>
      <c r="I40" s="80">
        <f>H40/30.458</f>
        <v>0</v>
      </c>
      <c r="J40" s="31"/>
      <c r="K40" s="32"/>
      <c r="L40" s="33">
        <f t="shared" ref="L40:L41" si="68">L$5*J40</f>
        <v>0</v>
      </c>
      <c r="M40" s="34">
        <f t="shared" ref="M40:M41" si="69">L40/30.458</f>
        <v>0</v>
      </c>
      <c r="N40" s="74"/>
      <c r="O40" s="32"/>
      <c r="P40" s="33">
        <f t="shared" ref="P40:P41" si="70">P$5*N40</f>
        <v>0</v>
      </c>
      <c r="Q40" s="80">
        <f t="shared" ref="Q40:Q41" si="71">P40/30.458</f>
        <v>0</v>
      </c>
      <c r="R40" s="31">
        <v>32.090000000000003</v>
      </c>
      <c r="S40" s="32">
        <v>6</v>
      </c>
      <c r="T40" s="33">
        <f>T$5*R40</f>
        <v>0</v>
      </c>
      <c r="U40" s="34">
        <f t="shared" ref="U40:U41" si="72">T40/30.458</f>
        <v>0</v>
      </c>
      <c r="V40" s="74"/>
      <c r="W40" s="35"/>
      <c r="X40" s="32"/>
      <c r="Y40" s="33">
        <f t="shared" ref="Y40:Y41" si="73">Y$5*W40*30.458</f>
        <v>0</v>
      </c>
      <c r="Z40" s="80">
        <f t="shared" ref="Z40:Z41" si="74">Y40/30.458</f>
        <v>0</v>
      </c>
      <c r="AA40" s="31"/>
      <c r="AB40" s="32"/>
      <c r="AC40" s="33">
        <f t="shared" ref="AC40:AC41" si="75">AC$5*AA40</f>
        <v>0</v>
      </c>
      <c r="AD40" s="34">
        <f t="shared" ref="AD40:AD41" si="76">AC40/30.458</f>
        <v>0</v>
      </c>
      <c r="AE40" s="74"/>
      <c r="AF40" s="32"/>
      <c r="AG40" s="33">
        <f t="shared" ref="AG40:AG41" si="77">AG$5*AE40</f>
        <v>0</v>
      </c>
      <c r="AH40" s="80">
        <f t="shared" ref="AH40:AH41" si="78">AG40/30.458</f>
        <v>0</v>
      </c>
      <c r="AI40" s="31"/>
      <c r="AJ40" s="32"/>
      <c r="AK40" s="33">
        <f t="shared" ref="AK40:AK41" si="79">AK$5*AI40</f>
        <v>0</v>
      </c>
      <c r="AL40" s="34">
        <f t="shared" ref="AL40:AL41" si="80">AK40/30.458</f>
        <v>0</v>
      </c>
      <c r="AM40" s="74"/>
      <c r="AN40" s="32"/>
      <c r="AO40" s="33">
        <f t="shared" ref="AO40:AO41" si="81">AO$5*AM40</f>
        <v>0</v>
      </c>
      <c r="AP40" s="80">
        <f t="shared" ref="AP40:AP41" si="82">AO40/30.458</f>
        <v>0</v>
      </c>
      <c r="AQ40" s="31"/>
      <c r="AR40" s="32"/>
      <c r="AS40" s="33">
        <f t="shared" ref="AS40:AS41" si="83">AS$5*AQ40</f>
        <v>0</v>
      </c>
      <c r="AT40" s="34">
        <f t="shared" ref="AT40:AT41" si="84">AS40/30.458</f>
        <v>0</v>
      </c>
      <c r="AU40" s="74"/>
      <c r="AV40" s="32"/>
      <c r="AW40" s="33">
        <f t="shared" ref="AW40:AW41" si="85">AW$5*AU40</f>
        <v>0</v>
      </c>
      <c r="AX40" s="80">
        <f t="shared" ref="AX40:AX41" si="86">AW40/30.458</f>
        <v>0</v>
      </c>
      <c r="AY40" s="31"/>
      <c r="AZ40" s="32"/>
      <c r="BA40" s="33">
        <f t="shared" ref="BA40:BA41" si="87">BA$5*AY40</f>
        <v>0</v>
      </c>
      <c r="BB40" s="34">
        <f t="shared" ref="BB40:BB41" si="88">BA40/30.458</f>
        <v>0</v>
      </c>
      <c r="BC40" s="74"/>
      <c r="BD40" s="32"/>
      <c r="BE40" s="33">
        <f t="shared" ref="BE40:BE41" si="89">BC40*$BE$5</f>
        <v>0</v>
      </c>
      <c r="BF40" s="80">
        <f t="shared" ref="BF40:BF41" si="90">BE40/30.458</f>
        <v>0</v>
      </c>
      <c r="BG40" s="31"/>
      <c r="BH40" s="32"/>
      <c r="BI40" s="33">
        <f t="shared" ref="BI40:BI41" si="91">BI$5*BG40</f>
        <v>0</v>
      </c>
      <c r="BJ40" s="34">
        <f t="shared" ref="BJ40:BJ41" si="92">BI40/30.458</f>
        <v>0</v>
      </c>
      <c r="BK40" s="74"/>
      <c r="BL40" s="32"/>
      <c r="BM40" s="33">
        <f t="shared" ref="BM40:BM41" si="93">BM$5*BK40</f>
        <v>0</v>
      </c>
      <c r="BN40" s="80">
        <f t="shared" ref="BN40:BN41" si="94">BM40/30.458</f>
        <v>0</v>
      </c>
      <c r="BO40" s="31"/>
      <c r="BP40" s="32"/>
      <c r="BQ40" s="33">
        <f t="shared" ref="BQ40:BQ41" si="95">BQ$5*BO40</f>
        <v>0</v>
      </c>
      <c r="BR40" s="34">
        <f t="shared" ref="BR40:BR41" si="96">BQ40/30.458</f>
        <v>0</v>
      </c>
      <c r="BS40" s="31"/>
      <c r="BT40" s="32"/>
      <c r="BU40" s="33">
        <f t="shared" ref="BU40:BU41" si="97">BU$5*BS40</f>
        <v>0</v>
      </c>
      <c r="BV40" s="34">
        <f t="shared" ref="BV40:BV41" si="98">BU40/30.458</f>
        <v>0</v>
      </c>
    </row>
    <row r="41" spans="1:74" ht="13.5" thickBot="1" x14ac:dyDescent="0.25">
      <c r="A41" s="85" t="s">
        <v>57</v>
      </c>
      <c r="B41" s="21">
        <f>I41+M41+Q41+U41+Z41+AD41+AH41+AL41+AP41+AT41+AX41+BB41+BF41+BJ41+BN41+BR41+BV41</f>
        <v>0</v>
      </c>
      <c r="C41" s="22">
        <f>H41+L41+P41+T41+Y41+AC41+AG41+AK41+AO41+AS41+AW41+BA41+BE41+BI41+BM41+BQ41+BU41</f>
        <v>0</v>
      </c>
      <c r="D41" s="86">
        <v>694.63</v>
      </c>
      <c r="E41" s="95">
        <v>6</v>
      </c>
      <c r="F41" s="92">
        <v>422.11000000000007</v>
      </c>
      <c r="G41" s="88">
        <v>39</v>
      </c>
      <c r="H41" s="89">
        <f>H$5*F41</f>
        <v>0</v>
      </c>
      <c r="I41" s="91">
        <f>H41/30.458</f>
        <v>0</v>
      </c>
      <c r="J41" s="93">
        <v>27.089999999999996</v>
      </c>
      <c r="K41" s="88">
        <v>2</v>
      </c>
      <c r="L41" s="33">
        <f t="shared" si="68"/>
        <v>0</v>
      </c>
      <c r="M41" s="34">
        <f t="shared" si="69"/>
        <v>0</v>
      </c>
      <c r="N41" s="92"/>
      <c r="O41" s="88"/>
      <c r="P41" s="33">
        <f t="shared" si="70"/>
        <v>0</v>
      </c>
      <c r="Q41" s="80">
        <f t="shared" si="71"/>
        <v>0</v>
      </c>
      <c r="R41" s="93">
        <v>23.77</v>
      </c>
      <c r="S41" s="88">
        <v>2</v>
      </c>
      <c r="T41" s="33">
        <f t="shared" ref="T41" si="99">T$5*R41</f>
        <v>0</v>
      </c>
      <c r="U41" s="34">
        <f t="shared" si="72"/>
        <v>0</v>
      </c>
      <c r="V41" s="92"/>
      <c r="W41" s="87"/>
      <c r="X41" s="88"/>
      <c r="Y41" s="33">
        <f t="shared" si="73"/>
        <v>0</v>
      </c>
      <c r="Z41" s="80">
        <f t="shared" si="74"/>
        <v>0</v>
      </c>
      <c r="AA41" s="93"/>
      <c r="AB41" s="88"/>
      <c r="AC41" s="33">
        <f t="shared" si="75"/>
        <v>0</v>
      </c>
      <c r="AD41" s="34">
        <f t="shared" si="76"/>
        <v>0</v>
      </c>
      <c r="AE41" s="92">
        <v>160.94999999999999</v>
      </c>
      <c r="AF41" s="88">
        <v>4</v>
      </c>
      <c r="AG41" s="33">
        <f t="shared" si="77"/>
        <v>0</v>
      </c>
      <c r="AH41" s="80">
        <f t="shared" si="78"/>
        <v>0</v>
      </c>
      <c r="AI41" s="93"/>
      <c r="AJ41" s="88"/>
      <c r="AK41" s="33">
        <f t="shared" si="79"/>
        <v>0</v>
      </c>
      <c r="AL41" s="34">
        <f t="shared" si="80"/>
        <v>0</v>
      </c>
      <c r="AM41" s="92"/>
      <c r="AN41" s="88"/>
      <c r="AO41" s="33">
        <f t="shared" si="81"/>
        <v>0</v>
      </c>
      <c r="AP41" s="80">
        <f t="shared" si="82"/>
        <v>0</v>
      </c>
      <c r="AQ41" s="93"/>
      <c r="AR41" s="88"/>
      <c r="AS41" s="33">
        <f t="shared" si="83"/>
        <v>0</v>
      </c>
      <c r="AT41" s="34">
        <f t="shared" si="84"/>
        <v>0</v>
      </c>
      <c r="AU41" s="92">
        <v>4.05</v>
      </c>
      <c r="AV41" s="88">
        <v>1</v>
      </c>
      <c r="AW41" s="33">
        <f t="shared" si="85"/>
        <v>0</v>
      </c>
      <c r="AX41" s="80">
        <f t="shared" si="86"/>
        <v>0</v>
      </c>
      <c r="AY41" s="93">
        <v>2.5</v>
      </c>
      <c r="AZ41" s="88">
        <v>1</v>
      </c>
      <c r="BA41" s="33">
        <f t="shared" si="87"/>
        <v>0</v>
      </c>
      <c r="BB41" s="34">
        <f t="shared" si="88"/>
        <v>0</v>
      </c>
      <c r="BC41" s="92">
        <v>25.66</v>
      </c>
      <c r="BD41" s="88">
        <v>3</v>
      </c>
      <c r="BE41" s="33">
        <f t="shared" si="89"/>
        <v>0</v>
      </c>
      <c r="BF41" s="80">
        <f t="shared" si="90"/>
        <v>0</v>
      </c>
      <c r="BG41" s="93">
        <v>20.6</v>
      </c>
      <c r="BH41" s="88">
        <v>1</v>
      </c>
      <c r="BI41" s="33">
        <f t="shared" si="91"/>
        <v>0</v>
      </c>
      <c r="BJ41" s="34">
        <f t="shared" si="92"/>
        <v>0</v>
      </c>
      <c r="BK41" s="92"/>
      <c r="BL41" s="88"/>
      <c r="BM41" s="33">
        <f t="shared" si="93"/>
        <v>0</v>
      </c>
      <c r="BN41" s="80">
        <f t="shared" si="94"/>
        <v>0</v>
      </c>
      <c r="BO41" s="93"/>
      <c r="BP41" s="88"/>
      <c r="BQ41" s="33">
        <f t="shared" si="95"/>
        <v>0</v>
      </c>
      <c r="BR41" s="34">
        <f t="shared" si="96"/>
        <v>0</v>
      </c>
      <c r="BS41" s="93">
        <v>7.9</v>
      </c>
      <c r="BT41" s="88">
        <v>1</v>
      </c>
      <c r="BU41" s="33">
        <f t="shared" si="97"/>
        <v>0</v>
      </c>
      <c r="BV41" s="34">
        <f t="shared" si="98"/>
        <v>0</v>
      </c>
    </row>
    <row r="42" spans="1:74" s="9" customFormat="1" ht="13.5" thickBot="1" x14ac:dyDescent="0.25">
      <c r="A42" s="43" t="s">
        <v>43</v>
      </c>
      <c r="B42" s="44">
        <f>SUM(B6:B41)</f>
        <v>0</v>
      </c>
      <c r="C42" s="45"/>
      <c r="D42" s="46"/>
      <c r="E42" s="47"/>
      <c r="F42" s="94"/>
      <c r="G42" s="48"/>
      <c r="H42" s="49">
        <f>SUM(H6:H41)</f>
        <v>0</v>
      </c>
      <c r="I42" s="82">
        <f t="shared" ref="I42:BR42" si="100">SUM(I6:I41)</f>
        <v>0</v>
      </c>
      <c r="J42" s="83"/>
      <c r="K42" s="71"/>
      <c r="L42" s="49">
        <f t="shared" si="100"/>
        <v>0</v>
      </c>
      <c r="M42" s="50">
        <f t="shared" si="100"/>
        <v>0</v>
      </c>
      <c r="N42" s="76"/>
      <c r="O42" s="71"/>
      <c r="P42" s="49">
        <f t="shared" si="100"/>
        <v>0</v>
      </c>
      <c r="Q42" s="82">
        <f t="shared" si="100"/>
        <v>0</v>
      </c>
      <c r="R42" s="83"/>
      <c r="S42" s="71"/>
      <c r="T42" s="49">
        <f t="shared" si="100"/>
        <v>0</v>
      </c>
      <c r="U42" s="50">
        <f t="shared" si="100"/>
        <v>0</v>
      </c>
      <c r="V42" s="76"/>
      <c r="W42" s="71"/>
      <c r="X42" s="71"/>
      <c r="Y42" s="49">
        <f t="shared" si="100"/>
        <v>0</v>
      </c>
      <c r="Z42" s="82">
        <f t="shared" si="100"/>
        <v>0</v>
      </c>
      <c r="AA42" s="83"/>
      <c r="AB42" s="71"/>
      <c r="AC42" s="49">
        <f t="shared" si="100"/>
        <v>0</v>
      </c>
      <c r="AD42" s="50">
        <f t="shared" si="100"/>
        <v>0</v>
      </c>
      <c r="AE42" s="76"/>
      <c r="AF42" s="71"/>
      <c r="AG42" s="49">
        <f t="shared" si="100"/>
        <v>0</v>
      </c>
      <c r="AH42" s="82">
        <f t="shared" si="100"/>
        <v>0</v>
      </c>
      <c r="AI42" s="83"/>
      <c r="AJ42" s="71"/>
      <c r="AK42" s="49">
        <f t="shared" si="100"/>
        <v>0</v>
      </c>
      <c r="AL42" s="50">
        <f t="shared" si="100"/>
        <v>0</v>
      </c>
      <c r="AM42" s="76"/>
      <c r="AN42" s="71"/>
      <c r="AO42" s="49">
        <f t="shared" si="100"/>
        <v>0</v>
      </c>
      <c r="AP42" s="82">
        <f t="shared" si="100"/>
        <v>0</v>
      </c>
      <c r="AQ42" s="83"/>
      <c r="AR42" s="71"/>
      <c r="AS42" s="49">
        <f t="shared" si="100"/>
        <v>0</v>
      </c>
      <c r="AT42" s="50">
        <f t="shared" si="100"/>
        <v>0</v>
      </c>
      <c r="AU42" s="76"/>
      <c r="AV42" s="71"/>
      <c r="AW42" s="49">
        <f t="shared" si="100"/>
        <v>0</v>
      </c>
      <c r="AX42" s="82">
        <f t="shared" si="100"/>
        <v>0</v>
      </c>
      <c r="AY42" s="83"/>
      <c r="AZ42" s="71"/>
      <c r="BA42" s="49">
        <f t="shared" si="100"/>
        <v>0</v>
      </c>
      <c r="BB42" s="50">
        <f t="shared" si="100"/>
        <v>0</v>
      </c>
      <c r="BC42" s="76"/>
      <c r="BD42" s="71"/>
      <c r="BE42" s="49">
        <f t="shared" si="100"/>
        <v>0</v>
      </c>
      <c r="BF42" s="82">
        <f t="shared" si="100"/>
        <v>0</v>
      </c>
      <c r="BG42" s="83"/>
      <c r="BH42" s="71"/>
      <c r="BI42" s="49">
        <f t="shared" si="100"/>
        <v>0</v>
      </c>
      <c r="BJ42" s="50">
        <f t="shared" si="100"/>
        <v>0</v>
      </c>
      <c r="BK42" s="76"/>
      <c r="BL42" s="71"/>
      <c r="BM42" s="49">
        <f t="shared" si="100"/>
        <v>0</v>
      </c>
      <c r="BN42" s="82">
        <f t="shared" si="100"/>
        <v>0</v>
      </c>
      <c r="BO42" s="83"/>
      <c r="BP42" s="71"/>
      <c r="BQ42" s="49">
        <f t="shared" si="100"/>
        <v>0</v>
      </c>
      <c r="BR42" s="50">
        <f t="shared" si="100"/>
        <v>0</v>
      </c>
      <c r="BS42" s="83"/>
      <c r="BT42" s="71"/>
      <c r="BU42" s="49">
        <f t="shared" ref="BU42:BV42" si="101">SUM(BU6:BU41)</f>
        <v>0</v>
      </c>
      <c r="BV42" s="50">
        <f t="shared" si="101"/>
        <v>0</v>
      </c>
    </row>
    <row r="43" spans="1:74" s="9" customFormat="1" x14ac:dyDescent="0.2">
      <c r="A43" s="119" t="s">
        <v>44</v>
      </c>
      <c r="B43" s="119"/>
      <c r="C43" s="51">
        <f>SUM(B42*30.458)</f>
        <v>0</v>
      </c>
      <c r="D43" s="52"/>
      <c r="E43" s="53"/>
      <c r="F43" s="54"/>
      <c r="G43" s="53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3"/>
      <c r="AC43" s="52"/>
      <c r="AD43" s="52"/>
      <c r="AE43" s="54"/>
      <c r="AF43" s="53"/>
      <c r="AG43" s="52"/>
      <c r="AH43" s="52"/>
      <c r="AI43" s="54"/>
      <c r="AJ43" s="53"/>
      <c r="AK43" s="52"/>
      <c r="AL43" s="52"/>
      <c r="AM43" s="54"/>
      <c r="AN43" s="53"/>
      <c r="AO43" s="52"/>
      <c r="AP43" s="52"/>
      <c r="AQ43" s="54"/>
      <c r="AR43" s="53"/>
      <c r="AS43" s="52"/>
      <c r="AT43" s="52"/>
      <c r="AU43" s="54"/>
      <c r="AV43" s="53"/>
      <c r="AW43" s="52"/>
      <c r="AX43" s="52"/>
      <c r="AY43" s="54"/>
      <c r="AZ43" s="53"/>
      <c r="BA43" s="52"/>
      <c r="BB43" s="52"/>
      <c r="BC43" s="54"/>
      <c r="BD43" s="53"/>
      <c r="BE43" s="52"/>
      <c r="BF43" s="52"/>
      <c r="BG43" s="54"/>
      <c r="BH43" s="53"/>
      <c r="BI43" s="52"/>
      <c r="BJ43" s="52"/>
      <c r="BK43" s="54"/>
      <c r="BL43" s="53"/>
      <c r="BM43" s="52"/>
      <c r="BN43" s="52"/>
      <c r="BO43" s="54"/>
      <c r="BP43" s="53"/>
      <c r="BQ43" s="52"/>
      <c r="BR43" s="52"/>
      <c r="BS43" s="53"/>
      <c r="BT43" s="53"/>
      <c r="BU43" s="52"/>
      <c r="BV43" s="52"/>
    </row>
    <row r="44" spans="1:74" s="9" customFormat="1" ht="15" customHeight="1" x14ac:dyDescent="0.2">
      <c r="A44" s="124" t="s">
        <v>45</v>
      </c>
      <c r="B44" s="124"/>
      <c r="C44" s="98">
        <f>SUM(B42*365.5)</f>
        <v>0</v>
      </c>
      <c r="D44" s="52"/>
      <c r="E44" s="53"/>
      <c r="F44" s="125" t="s">
        <v>46</v>
      </c>
      <c r="G44" s="125"/>
      <c r="H44" s="125"/>
      <c r="I44" s="56">
        <v>30.457999999999998</v>
      </c>
      <c r="J44" s="57" t="s">
        <v>47</v>
      </c>
      <c r="K44" s="58"/>
      <c r="L44" s="59"/>
      <c r="M44" s="59"/>
      <c r="N44" s="57"/>
      <c r="O44" s="58"/>
      <c r="P44" s="52"/>
      <c r="Q44" s="52"/>
      <c r="R44" s="54"/>
      <c r="S44" s="53"/>
      <c r="T44" s="52"/>
      <c r="U44" s="52"/>
      <c r="V44" s="60"/>
      <c r="W44" s="60"/>
      <c r="X44" s="60"/>
      <c r="Y44" s="52"/>
      <c r="Z44" s="52"/>
      <c r="AA44" s="54"/>
      <c r="AB44" s="53"/>
      <c r="AC44" s="52"/>
      <c r="AD44" s="52"/>
      <c r="AE44" s="54"/>
      <c r="AF44" s="53"/>
      <c r="AG44" s="52"/>
      <c r="AH44" s="52"/>
      <c r="AI44" s="54"/>
      <c r="AJ44" s="53"/>
      <c r="AK44" s="52"/>
      <c r="AL44" s="52"/>
      <c r="AM44" s="54"/>
      <c r="AN44" s="53"/>
      <c r="AO44" s="52"/>
      <c r="AP44" s="52"/>
      <c r="AQ44" s="54"/>
      <c r="AR44" s="53"/>
      <c r="AS44" s="52"/>
      <c r="AT44" s="52"/>
      <c r="AU44" s="54"/>
      <c r="AV44" s="53"/>
      <c r="AW44" s="52"/>
      <c r="AX44" s="52"/>
      <c r="AY44" s="54"/>
      <c r="AZ44" s="53"/>
      <c r="BA44" s="52"/>
      <c r="BB44" s="52"/>
      <c r="BC44" s="54"/>
      <c r="BD44" s="53"/>
      <c r="BE44" s="52"/>
      <c r="BF44" s="52"/>
      <c r="BG44" s="54"/>
      <c r="BH44" s="53"/>
      <c r="BI44" s="52"/>
      <c r="BJ44" s="52"/>
      <c r="BK44" s="54"/>
      <c r="BL44" s="53"/>
      <c r="BM44" s="52"/>
      <c r="BN44" s="52"/>
      <c r="BO44" s="54"/>
      <c r="BP44" s="53"/>
      <c r="BQ44" s="52"/>
      <c r="BR44" s="52"/>
      <c r="BS44" s="53"/>
      <c r="BT44" s="53"/>
      <c r="BU44" s="61"/>
      <c r="BV44" s="61"/>
    </row>
    <row r="45" spans="1:74" x14ac:dyDescent="0.2">
      <c r="A45" s="119"/>
      <c r="B45" s="119"/>
      <c r="C45" s="61"/>
      <c r="D45" s="1"/>
      <c r="E45" s="1"/>
      <c r="F45" s="125" t="s">
        <v>48</v>
      </c>
      <c r="G45" s="125"/>
      <c r="H45" s="125"/>
      <c r="I45" s="62">
        <v>365.5</v>
      </c>
      <c r="J45" s="57" t="s">
        <v>47</v>
      </c>
      <c r="V45" s="60"/>
      <c r="W45" s="60"/>
      <c r="X45" s="60"/>
    </row>
    <row r="46" spans="1:74" x14ac:dyDescent="0.2">
      <c r="A46" s="119" t="s">
        <v>49</v>
      </c>
      <c r="B46" s="119"/>
      <c r="C46" s="55">
        <f>C44*1.21</f>
        <v>0</v>
      </c>
    </row>
    <row r="47" spans="1:74" x14ac:dyDescent="0.2">
      <c r="B47" s="63"/>
      <c r="C47" s="63"/>
    </row>
    <row r="48" spans="1:74" ht="26.25" customHeight="1" x14ac:dyDescent="0.2">
      <c r="B48" s="63"/>
      <c r="C48" s="63"/>
      <c r="F48" s="113" t="s">
        <v>61</v>
      </c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97"/>
      <c r="S48" s="97"/>
    </row>
    <row r="49" spans="1:16" x14ac:dyDescent="0.2">
      <c r="B49" s="63"/>
      <c r="C49" s="63"/>
    </row>
    <row r="50" spans="1:16" ht="15.75" x14ac:dyDescent="0.25">
      <c r="B50" s="63"/>
      <c r="C50" s="63"/>
      <c r="F50" s="115" t="s">
        <v>58</v>
      </c>
      <c r="G50" s="116"/>
      <c r="H50" s="116"/>
      <c r="I50" s="116"/>
      <c r="J50" s="116"/>
      <c r="K50" s="116"/>
      <c r="L50" s="116"/>
      <c r="M50" s="101">
        <v>0</v>
      </c>
      <c r="N50" s="102"/>
      <c r="O50" s="103" t="s">
        <v>59</v>
      </c>
      <c r="P50" s="104"/>
    </row>
    <row r="51" spans="1:16" ht="15.75" x14ac:dyDescent="0.25">
      <c r="B51" s="63"/>
      <c r="C51" s="63"/>
      <c r="F51" s="115" t="s">
        <v>60</v>
      </c>
      <c r="G51" s="116"/>
      <c r="H51" s="116"/>
      <c r="I51" s="116"/>
      <c r="J51" s="116"/>
      <c r="K51" s="116"/>
      <c r="L51" s="116"/>
      <c r="M51" s="101">
        <v>0</v>
      </c>
      <c r="N51" s="102"/>
      <c r="O51" s="103" t="s">
        <v>59</v>
      </c>
      <c r="P51" s="104"/>
    </row>
    <row r="53" spans="1:16" x14ac:dyDescent="0.2">
      <c r="A53" s="9" t="s">
        <v>50</v>
      </c>
      <c r="B53" s="9"/>
      <c r="C53" s="9"/>
      <c r="D53" s="52"/>
    </row>
    <row r="54" spans="1:16" x14ac:dyDescent="0.2">
      <c r="A54" s="9"/>
      <c r="B54" s="9"/>
      <c r="C54" s="9"/>
      <c r="D54" s="52"/>
    </row>
    <row r="55" spans="1:16" ht="69" customHeight="1" x14ac:dyDescent="0.2">
      <c r="A55" s="108" t="s">
        <v>52</v>
      </c>
      <c r="B55" s="108"/>
      <c r="C55" s="108"/>
      <c r="D55" s="108"/>
    </row>
  </sheetData>
  <mergeCells count="34">
    <mergeCell ref="BS3:BU3"/>
    <mergeCell ref="A43:B43"/>
    <mergeCell ref="A44:B44"/>
    <mergeCell ref="F44:H44"/>
    <mergeCell ref="A45:B45"/>
    <mergeCell ref="F45:H45"/>
    <mergeCell ref="AU3:AW3"/>
    <mergeCell ref="AY3:BA3"/>
    <mergeCell ref="BC3:BE3"/>
    <mergeCell ref="BG3:BI3"/>
    <mergeCell ref="BK3:BM3"/>
    <mergeCell ref="BO3:BQ3"/>
    <mergeCell ref="V3:Y3"/>
    <mergeCell ref="AA3:AC3"/>
    <mergeCell ref="AE3:AG3"/>
    <mergeCell ref="AQ3:AS3"/>
    <mergeCell ref="AM3:AO3"/>
    <mergeCell ref="A46:B46"/>
    <mergeCell ref="A3:A5"/>
    <mergeCell ref="F3:H3"/>
    <mergeCell ref="J3:L3"/>
    <mergeCell ref="N3:P3"/>
    <mergeCell ref="R3:T3"/>
    <mergeCell ref="M51:N51"/>
    <mergeCell ref="O51:P51"/>
    <mergeCell ref="A1:D1"/>
    <mergeCell ref="A55:D55"/>
    <mergeCell ref="AI3:AK3"/>
    <mergeCell ref="F1:Q1"/>
    <mergeCell ref="F48:Q48"/>
    <mergeCell ref="F50:L50"/>
    <mergeCell ref="M50:N50"/>
    <mergeCell ref="O50:P50"/>
    <mergeCell ref="F51:L51"/>
  </mergeCells>
  <printOptions gridLines="1"/>
  <pageMargins left="0.39370078740157483" right="0.43307086614173229" top="0.59055118110236227" bottom="0.39370078740157483" header="0.31496062992125984" footer="0.31496062992125984"/>
  <pageSetup paperSize="9" scale="96" fitToHeight="0" orientation="landscape" r:id="rId1"/>
  <headerFooter>
    <oddHeader>Stránka &amp;P z &amp;N</oddHeader>
  </headerFooter>
  <rowBreaks count="1" manualBreakCount="1">
    <brk id="46" max="16383" man="1"/>
  </rowBreaks>
  <colBreaks count="4" manualBreakCount="4">
    <brk id="13" max="42" man="1"/>
    <brk id="30" max="1048575" man="1"/>
    <brk id="46" max="1048575" man="1"/>
    <brk id="6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3</vt:i4>
      </vt:variant>
    </vt:vector>
  </HeadingPairs>
  <TitlesOfParts>
    <vt:vector size="4" baseType="lpstr">
      <vt:lpstr>Cenová nabídka</vt:lpstr>
      <vt:lpstr>'Cenová nabídka'!_1.PP_tabulka_místností_1</vt:lpstr>
      <vt:lpstr>'Cenová nabídka'!Názvy_tisku</vt:lpstr>
      <vt:lpstr>'Cenová nabídka'!Oblast_tisku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Čapek Luboš</dc:creator>
  <cp:lastModifiedBy>Haladová Romana</cp:lastModifiedBy>
  <cp:lastPrinted>2024-11-11T08:11:07Z</cp:lastPrinted>
  <dcterms:created xsi:type="dcterms:W3CDTF">2016-04-04T11:13:22Z</dcterms:created>
  <dcterms:modified xsi:type="dcterms:W3CDTF">2025-05-23T09:48:06Z</dcterms:modified>
</cp:coreProperties>
</file>