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suspk zastávky mhd Masarykova\rozpočet\aktulizace cn 2025\"/>
    </mc:Choice>
  </mc:AlternateContent>
  <bookViews>
    <workbookView xWindow="0" yWindow="0" windowWidth="0" windowHeight="0"/>
  </bookViews>
  <sheets>
    <sheet name="Rekapitulace stavby" sheetId="1" r:id="rId1"/>
    <sheet name="101 -  OPRAVA ZÁLIVU POLI..." sheetId="2" r:id="rId2"/>
    <sheet name="102 - OPRAVA ZÁLIVU ZÁBĚLSKÁ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'101 -  OPRAVA ZÁLIVU POLI...'!$C$88:$K$261</definedName>
    <definedName name="_xlnm.Print_Area" localSheetId="1">'101 -  OPRAVA ZÁLIVU POLI...'!$C$4:$J$39,'101 -  OPRAVA ZÁLIVU POLI...'!$C$45:$J$70,'101 -  OPRAVA ZÁLIVU POLI...'!$C$76:$K$261</definedName>
    <definedName name="_xlnm.Print_Titles" localSheetId="1">'101 -  OPRAVA ZÁLIVU POLI...'!$88:$88</definedName>
    <definedName name="_xlnm._FilterDatabase" localSheetId="2" hidden="1">'102 - OPRAVA ZÁLIVU ZÁBĚLSKÁ'!$C$88:$K$256</definedName>
    <definedName name="_xlnm.Print_Area" localSheetId="2">'102 - OPRAVA ZÁLIVU ZÁBĚLSKÁ'!$C$4:$J$39,'102 - OPRAVA ZÁLIVU ZÁBĚLSKÁ'!$C$45:$J$70,'102 - OPRAVA ZÁLIVU ZÁBĚLSKÁ'!$C$76:$K$256</definedName>
    <definedName name="_xlnm.Print_Titles" localSheetId="2">'102 - OPRAVA ZÁLIVU ZÁBĚLSKÁ'!$88:$88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F83"/>
  <c r="E81"/>
  <c r="F52"/>
  <c r="E50"/>
  <c r="J24"/>
  <c r="E24"/>
  <c r="J55"/>
  <c r="J23"/>
  <c r="J21"/>
  <c r="E21"/>
  <c r="J54"/>
  <c r="J20"/>
  <c r="J18"/>
  <c r="E18"/>
  <c r="F55"/>
  <c r="J17"/>
  <c r="J15"/>
  <c r="E15"/>
  <c r="F54"/>
  <c r="J14"/>
  <c r="J12"/>
  <c r="J83"/>
  <c r="E7"/>
  <c r="E79"/>
  <c i="2" r="J37"/>
  <c r="J36"/>
  <c i="1" r="AY55"/>
  <c i="2" r="J35"/>
  <c i="1" r="AX55"/>
  <c i="2"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F83"/>
  <c r="E81"/>
  <c r="F52"/>
  <c r="E50"/>
  <c r="J24"/>
  <c r="E24"/>
  <c r="J86"/>
  <c r="J23"/>
  <c r="J21"/>
  <c r="E21"/>
  <c r="J85"/>
  <c r="J20"/>
  <c r="J18"/>
  <c r="E18"/>
  <c r="F86"/>
  <c r="J17"/>
  <c r="J15"/>
  <c r="E15"/>
  <c r="F85"/>
  <c r="J14"/>
  <c r="J12"/>
  <c r="J83"/>
  <c r="E7"/>
  <c r="E79"/>
  <c i="1" r="L50"/>
  <c r="AM50"/>
  <c r="AM49"/>
  <c r="L49"/>
  <c r="AM47"/>
  <c r="L47"/>
  <c r="L45"/>
  <c r="L44"/>
  <c i="2" r="BK256"/>
  <c r="J194"/>
  <c r="J133"/>
  <c i="3" r="BK139"/>
  <c r="BK142"/>
  <c i="2" r="J229"/>
  <c r="J149"/>
  <c i="3" r="BK162"/>
  <c i="2" r="J129"/>
  <c i="3" r="BK251"/>
  <c i="2" r="J34"/>
  <c r="F36"/>
  <c r="J233"/>
  <c r="BK146"/>
  <c i="3" r="BK92"/>
  <c r="J162"/>
  <c i="2" r="BK188"/>
  <c i="3" r="J224"/>
  <c i="2" r="F37"/>
  <c i="3" r="BK204"/>
  <c i="2" r="J116"/>
  <c i="3" r="J251"/>
  <c r="J142"/>
  <c i="2" r="BK200"/>
  <c r="BK165"/>
  <c i="3" r="J180"/>
  <c i="2" r="J259"/>
  <c r="J179"/>
  <c r="J107"/>
  <c i="3" r="J111"/>
  <c i="2" r="BK92"/>
  <c i="3" r="BK241"/>
  <c r="J228"/>
  <c i="2" r="J111"/>
  <c i="3" r="J174"/>
  <c r="BK156"/>
  <c i="2" r="BK204"/>
  <c r="BK173"/>
  <c i="3" r="BK216"/>
  <c r="BK171"/>
  <c i="2" r="J246"/>
  <c r="J191"/>
  <c r="BK153"/>
  <c r="F35"/>
  <c r="BK221"/>
  <c r="BK179"/>
  <c r="BK116"/>
  <c i="3" r="J171"/>
  <c i="2" r="BK249"/>
  <c r="J197"/>
  <c r="BK124"/>
  <c i="3" r="BK199"/>
  <c r="BK152"/>
  <c r="BK244"/>
  <c r="J102"/>
  <c i="2" r="J92"/>
  <c i="3" r="BK224"/>
  <c i="2" r="J221"/>
  <c r="BK182"/>
  <c r="BK111"/>
  <c i="3" r="J92"/>
  <c i="2" r="BK237"/>
  <c r="J200"/>
  <c r="BK168"/>
  <c i="3" r="BK165"/>
  <c r="J199"/>
  <c i="2" r="BK95"/>
  <c i="3" r="BK120"/>
  <c r="J148"/>
  <c r="BK192"/>
  <c r="BK228"/>
  <c i="2" r="BK246"/>
  <c r="J153"/>
  <c i="3" r="J156"/>
  <c r="BK232"/>
  <c i="2" r="J213"/>
  <c r="J173"/>
  <c i="3" r="BK107"/>
  <c i="2" r="BK98"/>
  <c i="3" r="BK236"/>
  <c r="BK148"/>
  <c r="J189"/>
  <c r="J236"/>
  <c r="BK177"/>
  <c i="2" r="J249"/>
  <c r="BK191"/>
  <c r="BK157"/>
  <c i="3" r="J130"/>
  <c r="J254"/>
  <c i="2" r="J252"/>
  <c r="J209"/>
  <c r="BK176"/>
  <c r="BK119"/>
  <c i="3" r="BK186"/>
  <c i="2" r="F34"/>
  <c r="BK102"/>
  <c i="3" r="J139"/>
  <c r="BK116"/>
  <c i="2" r="BK209"/>
  <c r="J188"/>
  <c r="J143"/>
  <c i="3" r="BK125"/>
  <c r="BK98"/>
  <c i="2" r="J204"/>
  <c r="J157"/>
  <c i="3" r="BK254"/>
  <c r="BK208"/>
  <c i="2" r="J119"/>
  <c i="3" r="J159"/>
  <c r="J116"/>
  <c r="J133"/>
  <c r="BK111"/>
  <c i="2" r="BK259"/>
  <c r="BK197"/>
  <c r="BK143"/>
  <c i="3" r="BK183"/>
  <c r="J152"/>
  <c i="2" r="BK229"/>
  <c r="BK185"/>
  <c r="J146"/>
  <c i="3" r="BK195"/>
  <c i="2" r="J124"/>
  <c i="3" r="J125"/>
  <c r="BK136"/>
  <c i="2" r="J136"/>
  <c i="3" r="BK180"/>
  <c r="J165"/>
  <c i="2" r="BK252"/>
  <c r="J160"/>
  <c i="1" r="AS54"/>
  <c i="2" r="BK241"/>
  <c r="J185"/>
  <c r="J140"/>
  <c i="3" r="J120"/>
  <c r="J195"/>
  <c r="BK133"/>
  <c r="BK189"/>
  <c r="BK174"/>
  <c r="J136"/>
  <c r="J95"/>
  <c i="2" r="J237"/>
  <c r="J168"/>
  <c r="BK133"/>
  <c i="3" r="J145"/>
  <c i="2" r="J256"/>
  <c r="BK194"/>
  <c r="BK160"/>
  <c r="J102"/>
  <c i="3" r="J247"/>
  <c i="2" r="BK140"/>
  <c i="3" r="BK168"/>
  <c r="J241"/>
  <c r="J216"/>
  <c i="2" r="J95"/>
  <c i="3" r="BK102"/>
  <c r="BK247"/>
  <c i="2" r="J241"/>
  <c r="J176"/>
  <c r="J98"/>
  <c i="3" r="J183"/>
  <c i="2" r="BK233"/>
  <c r="J165"/>
  <c i="3" r="BK95"/>
  <c r="BK130"/>
  <c r="J208"/>
  <c r="J186"/>
  <c i="2" r="BK129"/>
  <c i="3" r="J98"/>
  <c r="J244"/>
  <c i="2" r="BK149"/>
  <c i="3" r="J192"/>
  <c r="J232"/>
  <c i="2" r="BK213"/>
  <c r="J182"/>
  <c r="BK136"/>
  <c i="3" r="J107"/>
  <c i="2" r="BK107"/>
  <c i="3" r="J177"/>
  <c r="BK145"/>
  <c r="J204"/>
  <c r="BK159"/>
  <c r="J168"/>
  <c i="2" l="1" r="BK156"/>
  <c r="J156"/>
  <c r="J64"/>
  <c r="P91"/>
  <c r="P156"/>
  <c i="3" r="BK129"/>
  <c r="J129"/>
  <c r="J62"/>
  <c i="2" r="BK128"/>
  <c r="J128"/>
  <c r="J62"/>
  <c r="BK203"/>
  <c r="J203"/>
  <c r="J65"/>
  <c i="3" r="P91"/>
  <c r="R129"/>
  <c r="P198"/>
  <c i="2" r="R91"/>
  <c r="R156"/>
  <c r="P203"/>
  <c r="R203"/>
  <c r="BK255"/>
  <c r="J255"/>
  <c r="J69"/>
  <c r="R255"/>
  <c r="R245"/>
  <c r="R244"/>
  <c i="3" r="T91"/>
  <c r="R155"/>
  <c i="2" r="R128"/>
  <c r="R90"/>
  <c r="T156"/>
  <c r="T203"/>
  <c r="P255"/>
  <c r="P245"/>
  <c r="P244"/>
  <c r="T255"/>
  <c r="T245"/>
  <c r="T244"/>
  <c i="3" r="BK91"/>
  <c r="J91"/>
  <c r="J61"/>
  <c r="P129"/>
  <c r="T155"/>
  <c i="2" r="P128"/>
  <c i="3" r="BK155"/>
  <c r="J155"/>
  <c r="J64"/>
  <c r="BK198"/>
  <c r="J198"/>
  <c r="J65"/>
  <c i="2" r="BK91"/>
  <c r="J91"/>
  <c r="J61"/>
  <c r="T128"/>
  <c i="3" r="T129"/>
  <c r="R198"/>
  <c r="BK250"/>
  <c r="J250"/>
  <c r="J69"/>
  <c i="2" r="T91"/>
  <c r="T90"/>
  <c i="3" r="R91"/>
  <c r="R90"/>
  <c r="P155"/>
  <c r="T198"/>
  <c r="P250"/>
  <c r="P240"/>
  <c r="P239"/>
  <c r="R250"/>
  <c r="R240"/>
  <c r="R239"/>
  <c r="T250"/>
  <c r="T240"/>
  <c r="T239"/>
  <c i="2" r="BK152"/>
  <c r="J152"/>
  <c r="J63"/>
  <c r="BK240"/>
  <c r="J240"/>
  <c r="J66"/>
  <c r="BK245"/>
  <c r="BK244"/>
  <c r="J244"/>
  <c r="J67"/>
  <c i="3" r="BK235"/>
  <c r="J235"/>
  <c r="J66"/>
  <c r="BK151"/>
  <c r="J151"/>
  <c r="J63"/>
  <c r="BK240"/>
  <c r="J240"/>
  <c r="J68"/>
  <c r="J52"/>
  <c r="J86"/>
  <c r="BE254"/>
  <c i="2" r="J245"/>
  <c r="J68"/>
  <c i="3" r="F86"/>
  <c r="BE133"/>
  <c r="BE136"/>
  <c r="BE159"/>
  <c r="BE162"/>
  <c r="BE168"/>
  <c r="BE180"/>
  <c r="BE192"/>
  <c r="BE92"/>
  <c r="BE156"/>
  <c r="BE195"/>
  <c r="BE199"/>
  <c r="E48"/>
  <c r="BE125"/>
  <c r="BE139"/>
  <c r="BE142"/>
  <c r="BE171"/>
  <c r="BE177"/>
  <c r="BE247"/>
  <c r="F85"/>
  <c r="BE130"/>
  <c r="BE152"/>
  <c r="BE165"/>
  <c r="BE174"/>
  <c r="BE204"/>
  <c r="BE232"/>
  <c r="BE244"/>
  <c r="J85"/>
  <c r="BE95"/>
  <c r="BE189"/>
  <c r="BE208"/>
  <c r="BE216"/>
  <c r="BE228"/>
  <c r="BE251"/>
  <c i="2" r="BK90"/>
  <c r="J90"/>
  <c r="J60"/>
  <c i="3" r="BE98"/>
  <c r="BE102"/>
  <c r="BE107"/>
  <c r="BE111"/>
  <c r="BE116"/>
  <c r="BE120"/>
  <c r="BE145"/>
  <c r="BE224"/>
  <c r="BE148"/>
  <c r="BE183"/>
  <c r="BE186"/>
  <c r="BE236"/>
  <c r="BE241"/>
  <c i="1" r="BB55"/>
  <c i="2" r="E48"/>
  <c r="J52"/>
  <c r="F54"/>
  <c r="J54"/>
  <c r="F55"/>
  <c r="J55"/>
  <c r="BE92"/>
  <c r="BE95"/>
  <c r="BE98"/>
  <c r="BE102"/>
  <c r="BE107"/>
  <c r="BE111"/>
  <c r="BE116"/>
  <c r="BE119"/>
  <c r="BE124"/>
  <c r="BE129"/>
  <c r="BE133"/>
  <c r="BE136"/>
  <c r="BE140"/>
  <c r="BE143"/>
  <c r="BE146"/>
  <c r="BE149"/>
  <c r="BE153"/>
  <c r="BE157"/>
  <c r="BE160"/>
  <c r="BE165"/>
  <c r="BE168"/>
  <c r="BE173"/>
  <c r="BE176"/>
  <c r="BE179"/>
  <c r="BE182"/>
  <c r="BE185"/>
  <c r="BE188"/>
  <c r="BE191"/>
  <c r="BE194"/>
  <c r="BE197"/>
  <c r="BE200"/>
  <c r="BE204"/>
  <c r="BE209"/>
  <c r="BE213"/>
  <c r="BE221"/>
  <c r="BE229"/>
  <c r="BE233"/>
  <c r="BE237"/>
  <c r="BE241"/>
  <c r="BE246"/>
  <c r="BE249"/>
  <c r="BE252"/>
  <c r="BE256"/>
  <c r="BE259"/>
  <c i="1" r="BA55"/>
  <c r="BC55"/>
  <c r="AW55"/>
  <c r="BD55"/>
  <c i="3" r="F34"/>
  <c i="1" r="BA56"/>
  <c r="BA54"/>
  <c r="W30"/>
  <c i="3" r="J34"/>
  <c i="1" r="AW56"/>
  <c i="3" r="F36"/>
  <c i="1" r="BC56"/>
  <c r="BC54"/>
  <c r="W32"/>
  <c i="3" r="F35"/>
  <c i="1" r="BB56"/>
  <c r="BB54"/>
  <c r="W31"/>
  <c i="3" r="F37"/>
  <c i="1" r="BD56"/>
  <c r="BD54"/>
  <c r="W33"/>
  <c i="2" l="1" r="R89"/>
  <c i="3" r="P90"/>
  <c r="P89"/>
  <c i="1" r="AU56"/>
  <c i="2" r="T89"/>
  <c i="3" r="T90"/>
  <c r="T89"/>
  <c i="2" r="P90"/>
  <c r="P89"/>
  <c i="1" r="AU55"/>
  <c i="3" r="R89"/>
  <c r="BK90"/>
  <c r="J90"/>
  <c r="J60"/>
  <c r="BK239"/>
  <c r="J239"/>
  <c r="J67"/>
  <c i="2" r="BK89"/>
  <c r="J89"/>
  <c r="J59"/>
  <c i="1" r="AX54"/>
  <c r="AY54"/>
  <c r="AW54"/>
  <c r="AK30"/>
  <c i="3" r="F33"/>
  <c i="1" r="AZ56"/>
  <c i="3" r="J33"/>
  <c i="1" r="AV56"/>
  <c r="AT56"/>
  <c i="2" r="J33"/>
  <c i="1" r="AV55"/>
  <c r="AT55"/>
  <c i="2" r="F33"/>
  <c i="1" r="AZ55"/>
  <c i="3" l="1" r="BK89"/>
  <c r="J89"/>
  <c r="J59"/>
  <c i="1" r="AZ54"/>
  <c r="W29"/>
  <c r="AU54"/>
  <c i="2" r="J30"/>
  <c i="1" r="AG55"/>
  <c i="2" l="1" r="J39"/>
  <c i="1" r="AN55"/>
  <c i="3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<sst xmlns="http://schemas.openxmlformats.org/spreadsheetml/2006/main">
  <si>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</si>
  <si>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</si>
  <si>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</si>
  <si>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</si>
  <si>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</si>
  <si>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{475553de-8058-48e2-b641-950390b5f27b}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</si>
  <si>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</si>
  <si>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</si>
  <si>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</si>
  <si>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</si>
  <si>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</si>
  <si>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</si>
  <si>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</si>
  <si>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</si>
  <si>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0260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</si>
  <si>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</si>
  <si>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</si>
  <si>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II/233 MASARYKOVA ULICE - OPRAVA HAVARIJNÍCH ZÁLIVŮ MHD (POLIKLINIKA A HABRMANNOVO NÁMĚSTÍ) PLZEŇ- DOUBRAVKA</t>
  </si>
  <si>
    <t>KSO:</t>
  </si>
  <si>
    <t/>
  </si>
  <si>
    <t>CC-CZ:</t>
  </si>
  <si>
    <t>Místo:</t>
  </si>
  <si>
    <t xml:space="preserve"> </t>
  </si>
  <si>
    <t>Datum:</t>
  </si>
  <si>
    <t>27. 11. 2023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</si>
  <si>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</si>
  <si>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</si>
  <si>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</si>
  <si>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</si>
  <si>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</si>
  <si>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</si>
  <si>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</si>
  <si>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</si>
  <si>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</si>
  <si>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</si>
  <si>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</si>
  <si>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</si>
  <si>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</si>
  <si>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</si>
  <si>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</si>
  <si>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</si>
  <si>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</si>
  <si>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</si>
  <si>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</si>
  <si>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</si>
  <si>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</si>
  <si>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</si>
  <si>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</si>
  <si>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</si>
  <si>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</si>
  <si>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</si>
  <si>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</si>
  <si>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</si>
  <si>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</si>
  <si>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</si>
  <si>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</si>
  <si>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</si>
  <si>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</si>
  <si>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</si>
  <si>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</si>
  <si>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</si>
  <si>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</si>
  <si>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</si>
  <si>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</si>
  <si>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</si>
  <si>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</si>
  <si>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</si>
  <si>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</si>
  <si>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</si>
  <si>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</si>
  <si>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</si>
  <si>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</si>
  <si>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</si>
  <si>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</si>
  <si>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</si>
  <si>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 xml:space="preserve"> OPRAVA ZÁLIVU POLIKLINIKA</t>
  </si>
  <si>
    <t>STA</t>
  </si>
  <si>
    <t>1</t>
  </si>
  <si>
    <t>{cd5ffda3-cd5c-4ae6-9a91-ee7f5586da20}</t>
  </si>
  <si>
    <t>2</t>
  </si>
  <si>
    <t>102</t>
  </si>
  <si>
    <t>OPRAVA ZÁLIVU ZÁBĚLSKÁ</t>
  </si>
  <si>
    <t>{bbea3c1a-da66-44ce-ab3b-8b67f1f14c66}</t>
  </si>
  <si>
    <t>KRYCÍ LIST SOUPISU PRACÍ</t>
  </si>
  <si>
    <t>Objekt:</t>
  </si>
  <si>
    <t xml:space="preserve">101 -  OPRAVA ZÁLIVU POLIKLINIKA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</si>
  <si>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</si>
  <si>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</si>
  <si>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</si>
  <si>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</si>
  <si>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</si>
  <si>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</si>
  <si>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</si>
  <si>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</si>
  <si>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</si>
  <si>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</si>
  <si>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</si>
  <si>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</si>
  <si>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</si>
  <si>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</si>
  <si>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</si>
  <si>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</si>
  <si>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</si>
  <si>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</si>
  <si>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</si>
  <si>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</si>
  <si>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</si>
  <si>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</si>
  <si>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</si>
  <si>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</si>
  <si>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</si>
  <si>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</si>
  <si>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</si>
  <si>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</si>
  <si>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</si>
  <si>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</si>
  <si>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</si>
  <si>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</si>
  <si>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</si>
  <si>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</si>
  <si>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</si>
  <si>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2025 01</t>
  </si>
  <si>
    <t>4</t>
  </si>
  <si>
    <t>1810354339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</si>
  <si>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</si>
  <si>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</si>
  <si>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</si>
  <si>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https://podminky.urs.cz/item/CS_URS_2025_01/113106123</t>
  </si>
  <si>
    <t>113106212</t>
  </si>
  <si>
    <t>Rozebrání dlažeb vozovek z velkých kostek s ložem z CM strojně pl přes 50 do 200 m2</t>
  </si>
  <si>
    <t>-1161192542</t>
  </si>
  <si>
    <t>Rozebrání dlažeb vozovek a ploch s přemístěním hmot na skládku na vzdálenost do 3 m nebo s naložením na dopravní prostředek, s jakoukoliv výplní spár strojně plochy jednotlivě přes 50 m2 do 200 m2 z velkých kostek s ložem ze CM</t>
  </si>
  <si>
    <t>https://podminky.urs.cz/item/CS_URS_2025_01/113106212</t>
  </si>
  <si>
    <t>3</t>
  </si>
  <si>
    <t>113107132</t>
  </si>
  <si>
    <t>Odstranění podkladu z betonu prostého tl přes 150 do 300 mm ručně</t>
  </si>
  <si>
    <t>-940044014</t>
  </si>
  <si>
    <t>Odstranění podkladů nebo krytů ručně s přemístěním hmot na skládku na vzdálenost do 3 m nebo s naložením na dopravní prostředek z betonu prostého, o tl. vrstvy přes 150 do 300 mm</t>
  </si>
  <si>
    <t>https://podminky.urs.cz/item/CS_URS_2025_01/113107132</t>
  </si>
  <si>
    <t>P</t>
  </si>
  <si>
    <t>Poznámka k položce:_x000d_
odstraní lokálních poškození desky</t>
  </si>
  <si>
    <t>113154123</t>
  </si>
  <si>
    <t>Frézování živičného krytu tl 50 mm pruh š přes 0,5 do 1 m pl do 500 m2 bez překážek v trase</t>
  </si>
  <si>
    <t>-1949573952</t>
  </si>
  <si>
    <t>Frézování živičného podkladu nebo krytu s naložením na dopravní prostředek plochy do 500 m2 bez překážek v trase pruhu šířky přes 0,5 m do 1 m, tloušťky vrstvy 50 mm</t>
  </si>
  <si>
    <t>https://podminky.urs.cz/item/CS_URS_2025_01/113154123</t>
  </si>
  <si>
    <t>VV</t>
  </si>
  <si>
    <t>frézování 2x 50mm</t>
  </si>
  <si>
    <t>42*2</t>
  </si>
  <si>
    <t>5</t>
  </si>
  <si>
    <t>113202111</t>
  </si>
  <si>
    <t>Vytrhání obrub krajníků obrubníků stojatých</t>
  </si>
  <si>
    <t>m</t>
  </si>
  <si>
    <t>-1401511478</t>
  </si>
  <si>
    <t>Vytrhání obrub s vybouráním lože, s přemístěním hmot na skládku na vzdálenost do 3 m nebo s naložením na dopravní prostředek z krajníků nebo obrubníků stojatých</t>
  </si>
  <si>
    <t>https://podminky.urs.cz/item/CS_URS_2025_01/113202111</t>
  </si>
  <si>
    <t>Poznámka k položce:_x000d_
demontáž uvolněných obrub</t>
  </si>
  <si>
    <t>6</t>
  </si>
  <si>
    <t>122151101</t>
  </si>
  <si>
    <t>Odkopávky a prokopávky nezapažené v hornině třídy těžitelnosti I skupiny 1 a 2 objem do 20 m3 strojně</t>
  </si>
  <si>
    <t>m3</t>
  </si>
  <si>
    <t>1749975224</t>
  </si>
  <si>
    <t>Odkopávky a prokopávky nezapažené strojně v hornině třídy těžitelnosti I skupiny 1 a 2 do 20 m3</t>
  </si>
  <si>
    <t>https://podminky.urs.cz/item/CS_URS_2025_01/122151101</t>
  </si>
  <si>
    <t>Poznámka k položce:_x000d_
odstraněí štěrkodrti/podkladních vrstev v případě nebyhovujích zkoušek po odstraněí rozbité desky pod dlažbou</t>
  </si>
  <si>
    <t>80,*0,25</t>
  </si>
  <si>
    <t>7</t>
  </si>
  <si>
    <t>162751117</t>
  </si>
  <si>
    <t>Vodorovné přemístění přes 9 000 do 10000 m výkopku/sypaniny z horniny třídy těžitelnosti I skupiny 1 až 3</t>
  </si>
  <si>
    <t>-1579974540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</si>
  <si>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</si>
  <si>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</si>
  <si>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8</t>
  </si>
  <si>
    <t>162751119</t>
  </si>
  <si>
    <t>Příplatek k vodorovnému přemístění výkopku/sypaniny z horniny třídy těžitelnosti I skupiny 1 až 3 ZKD 1000 m přes 10000 m</t>
  </si>
  <si>
    <t>1126953968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</si>
  <si>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</si>
  <si>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</si>
  <si>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Poznámka k položce:_x000d_
skládka do 30km</t>
  </si>
  <si>
    <t>20*20 'Přepočtené koeficientem množství</t>
  </si>
  <si>
    <t>9</t>
  </si>
  <si>
    <t>181951112</t>
  </si>
  <si>
    <t>Úprava pláně v hornině třídy těžitelnosti I skupiny 1 až 3 se zhutněním strojně</t>
  </si>
  <si>
    <t>1978186090</t>
  </si>
  <si>
    <t>Úprava pláně vyrovnáním výškových rozdílů strojně v hornině třídy těžitelnosti I, skupiny 1 až 3 se zhutněním</t>
  </si>
  <si>
    <t>https://podminky.urs.cz/item/CS_URS_2025_01/181951112</t>
  </si>
  <si>
    <t>80+25</t>
  </si>
  <si>
    <t>Komunikace pozemní</t>
  </si>
  <si>
    <t>10</t>
  </si>
  <si>
    <t>564871111</t>
  </si>
  <si>
    <t>Podklad ze štěrkodrtě ŠD plochy přes 100 m2 tl 250 mm</t>
  </si>
  <si>
    <t>-622147049</t>
  </si>
  <si>
    <t>Podklad ze štěrkodrti ŠD s rozprostřením a zhutněním plochy přes 100 m2, po zhutnění tl. 250 mm</t>
  </si>
  <si>
    <t>https://podminky.urs.cz/item/CS_URS_2025_01/564871111</t>
  </si>
  <si>
    <t>80</t>
  </si>
  <si>
    <t>11</t>
  </si>
  <si>
    <t>565155101</t>
  </si>
  <si>
    <t>Asfaltový beton vrstva podkladní ACP 16 (obalované kamenivo OKS) tl 70 mm š do 1,5 m</t>
  </si>
  <si>
    <t>1985593144</t>
  </si>
  <si>
    <t>Asfaltový beton vrstva podkladní ACP 16 (obalované kamenivo střednězrnné - OKS) s rozprostřením a zhutněním v pruhu šířky do 1,5 m, po zhutnění tl. 70 mm</t>
  </si>
  <si>
    <t>https://podminky.urs.cz/item/CS_URS_2025_01/565155101</t>
  </si>
  <si>
    <t>567122114</t>
  </si>
  <si>
    <t>Podklad ze směsi stmelené cementem SC C 8/10 (KSC I) tl 150 mm</t>
  </si>
  <si>
    <t>409317356</t>
  </si>
  <si>
    <t>Podklad ze směsi stmelené cementem SC bez dilatačních spár, s rozprostřením a zhutněním SC C 8/10 (KSC I), po zhutnění tl. 150 mm</t>
  </si>
  <si>
    <t>https://podminky.urs.cz/item/CS_URS_2025_01/567122114</t>
  </si>
  <si>
    <t>13</t>
  </si>
  <si>
    <t>573211112</t>
  </si>
  <si>
    <t>Postřik živičný spojovací z asfaltu v množství 0,70 kg/m2</t>
  </si>
  <si>
    <t>1084200159</t>
  </si>
  <si>
    <t>Postřik spojovací PS bez posypu kamenivem z asfaltu silničního, v množství 0,70 kg/m2</t>
  </si>
  <si>
    <t>https://podminky.urs.cz/item/CS_URS_2025_01/573211112</t>
  </si>
  <si>
    <t>14</t>
  </si>
  <si>
    <t>577144111</t>
  </si>
  <si>
    <t>Asfaltový beton vrstva obrusná ACO 11 (ABS) tř. I tl 50 mm š do 3 m z nemodifikovaného asfaltu</t>
  </si>
  <si>
    <t>-1541362072</t>
  </si>
  <si>
    <t>Asfaltový beton vrstva obrusná ACO 11 (ABS) s rozprostřením a se zhutněním z nemodifikovaného asfaltu v pruhu šířky do 3 m tř. I, po zhutnění tl. 50 mm</t>
  </si>
  <si>
    <t>https://podminky.urs.cz/item/CS_URS_2025_01/577144111</t>
  </si>
  <si>
    <t>15</t>
  </si>
  <si>
    <t>581141112</t>
  </si>
  <si>
    <t>Kryt cementobetonový vozovek skupiny CB I tl 230 mm</t>
  </si>
  <si>
    <t>-2135677045</t>
  </si>
  <si>
    <t>Kryt cementobetonový silničních komunikací skupiny CB I tl. 230 mm</t>
  </si>
  <si>
    <t>https://podminky.urs.cz/item/CS_URS_2025_01/581141112</t>
  </si>
  <si>
    <t>16</t>
  </si>
  <si>
    <t>596211253</t>
  </si>
  <si>
    <t>Kladení zámkové dlažby komunikací pro pěší strojně tl 60 mm pl do 300 m2</t>
  </si>
  <si>
    <t>1013976051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</si>
  <si>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</si>
  <si>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https://podminky.urs.cz/item/CS_URS_2025_01/596211253</t>
  </si>
  <si>
    <t>Trubní vedení</t>
  </si>
  <si>
    <t>17</t>
  </si>
  <si>
    <t>899231111</t>
  </si>
  <si>
    <t>Výšková úprava uličního vstupu nebo vpusti do 200 mm zvýšením mříže</t>
  </si>
  <si>
    <t>kus</t>
  </si>
  <si>
    <t>-1668548901</t>
  </si>
  <si>
    <t>https://podminky.urs.cz/item/CS_URS_2025_01/899231111</t>
  </si>
  <si>
    <t>Ostatní konstrukce a práce, bourání</t>
  </si>
  <si>
    <t>18</t>
  </si>
  <si>
    <t>915121111</t>
  </si>
  <si>
    <t>Vodorovné dopravní značení vodící čáry souvislé š 250 mm základní bílá barva</t>
  </si>
  <si>
    <t>1900783630</t>
  </si>
  <si>
    <t>Vodorovné dopravní značení stříkané barvou vodící čára bílá šířky 250 mm souvislá základní</t>
  </si>
  <si>
    <t>https://podminky.urs.cz/item/CS_URS_2025_01/915121111</t>
  </si>
  <si>
    <t>19</t>
  </si>
  <si>
    <t>915121121</t>
  </si>
  <si>
    <t>Vodorovné dopravní značení vodící čáry přerušované š 250 mm základní bílá barva</t>
  </si>
  <si>
    <t>-1952966042</t>
  </si>
  <si>
    <t>Vodorovné dopravní značení stříkané barvou vodící čára bílá šířky 250 mm přerušovaná základní</t>
  </si>
  <si>
    <t>https://podminky.urs.cz/item/CS_URS_2025_01/915121121</t>
  </si>
  <si>
    <t>V4 0,5/0,5/0,25</t>
  </si>
  <si>
    <t>40</t>
  </si>
  <si>
    <t>20</t>
  </si>
  <si>
    <t>915221112</t>
  </si>
  <si>
    <t>Vodorovné dopravní značení vodící čáry souvislé š 250 mm retroreflexní bílý plast</t>
  </si>
  <si>
    <t>-1022659203</t>
  </si>
  <si>
    <t>Vodorovné dopravní značení stříkaným plastem vodící čára bílá šířky 250 mm souvislá retroreflexní</t>
  </si>
  <si>
    <t>https://podminky.urs.cz/item/CS_URS_2025_01/915221112</t>
  </si>
  <si>
    <t>915221122</t>
  </si>
  <si>
    <t>Vodorovné dopravní značení vodící čáry přerušované š 250 mm retroreflexní bílý plast</t>
  </si>
  <si>
    <t>1587054588</t>
  </si>
  <si>
    <t>Vodorovné dopravní značení stříkaným plastem vodící čára bílá šířky 250 mm přerušovaná retroreflexní</t>
  </si>
  <si>
    <t>https://podminky.urs.cz/item/CS_URS_2025_01/915221122</t>
  </si>
  <si>
    <t>22</t>
  </si>
  <si>
    <t>916241213</t>
  </si>
  <si>
    <t>Osazení obrubníku kamenného stojatého s boční opěrou do lože z betonu prostého</t>
  </si>
  <si>
    <t>-84576525</t>
  </si>
  <si>
    <t>Osazení obrubníku kamenného se zřízením lože, s vyplněním a zatřením spár cementovou maltou stojatého s boční opěrou z betonu prostého, do lože z betonu prostého</t>
  </si>
  <si>
    <t>https://podminky.urs.cz/item/CS_URS_2025_01/916241213</t>
  </si>
  <si>
    <t>23</t>
  </si>
  <si>
    <t>919111112</t>
  </si>
  <si>
    <t>Řezání dilatačních spár š 4 mm hl přes 60 do 80 mm příčných nebo podélných v čerstvém CB krytu</t>
  </si>
  <si>
    <t>205772554</t>
  </si>
  <si>
    <t>Řezání dilatačních spár v čerstvém cementobetonovém krytu příčných nebo podélných, šířky 4 mm, hloubky přes 60 do 80 mm</t>
  </si>
  <si>
    <t>https://podminky.urs.cz/item/CS_URS_2025_01/919111112</t>
  </si>
  <si>
    <t>24</t>
  </si>
  <si>
    <t>919121213</t>
  </si>
  <si>
    <t>Těsnění spár zálivkou za studena pro komůrky š 10 mm hl 25 mm bez těsnicího profilu</t>
  </si>
  <si>
    <t>996284426</t>
  </si>
  <si>
    <t>Utěsnění dilatačních spár zálivkou za studena v cementobetonovém nebo živičném krytu včetně adhezního nátěru bez těsnicího profilu pod zálivkou, pro komůrky šířky 10 mm, hloubky 25 mm</t>
  </si>
  <si>
    <t>https://podminky.urs.cz/item/CS_URS_2025_01/919121213</t>
  </si>
  <si>
    <t>25</t>
  </si>
  <si>
    <t>919124121</t>
  </si>
  <si>
    <t>Dilatační spáry vkládané v cementobetonovém krytu s vyplněním spár asfaltovou zálivkou</t>
  </si>
  <si>
    <t>-49573824</t>
  </si>
  <si>
    <t>Dilatační spáry vkládané v cementobetonovém krytu s odstraněním vložek, s vyčištěním a vyplněním spár asfaltovou zálivkou</t>
  </si>
  <si>
    <t>https://podminky.urs.cz/item/CS_URS_2025_01/919124121</t>
  </si>
  <si>
    <t>26</t>
  </si>
  <si>
    <t>919131111</t>
  </si>
  <si>
    <t>Vyztužení dilatačních spár kluznými trny D 25 mm dl 500 mm v CB krytu</t>
  </si>
  <si>
    <t>438443413</t>
  </si>
  <si>
    <t>Vyztužení dilatačních spár v cementobetonovém krytu kluznými trny průměru 25 mm, délky 500 mm</t>
  </si>
  <si>
    <t>https://podminky.urs.cz/item/CS_URS_2025_01/919131111</t>
  </si>
  <si>
    <t>27</t>
  </si>
  <si>
    <t>919732211</t>
  </si>
  <si>
    <t>Styčná spára napojení nového živičného povrchu na stávající za tepla š 15 mm hl 25 mm s prořezáním</t>
  </si>
  <si>
    <t>651885172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</si>
  <si>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</si>
  <si>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</si>
  <si>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28</t>
  </si>
  <si>
    <t>919735113</t>
  </si>
  <si>
    <t>Řezání stávajícího živičného krytu hl přes 100 do 150 mm</t>
  </si>
  <si>
    <t>1431802311</t>
  </si>
  <si>
    <t>Řezání stávajícího živičného krytu nebo podkladu hloubky přes 100 do 150 mm</t>
  </si>
  <si>
    <t>https://podminky.urs.cz/item/CS_URS_2025_01/919735113</t>
  </si>
  <si>
    <t>29</t>
  </si>
  <si>
    <t>979024443</t>
  </si>
  <si>
    <t>Očištění vybouraných obrubníků a krajníků silničních</t>
  </si>
  <si>
    <t>-1173411029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</si>
  <si>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</si>
  <si>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https://podminky.urs.cz/item/CS_URS_2025_01/979024443</t>
  </si>
  <si>
    <t>30</t>
  </si>
  <si>
    <t>979054451</t>
  </si>
  <si>
    <t>Očištění vybouraných zámkových dlaždic s původním spárováním z kameniva těženého</t>
  </si>
  <si>
    <t>-1289157860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</si>
  <si>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</si>
  <si>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https://podminky.urs.cz/item/CS_URS_2025_01/979054451</t>
  </si>
  <si>
    <t>31</t>
  </si>
  <si>
    <t>979071112</t>
  </si>
  <si>
    <t>Očištění dlažebních kostek velkých s původním spárováním živičnou směsí nebo MC</t>
  </si>
  <si>
    <t>808783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</si>
  <si>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živicí nebo cementovou maltou</t>
  </si>
  <si>
    <t>https://podminky.urs.cz/item/CS_URS_2025_01/979071112</t>
  </si>
  <si>
    <t>997</t>
  </si>
  <si>
    <t>Přesun sutě</t>
  </si>
  <si>
    <t>32</t>
  </si>
  <si>
    <t>997221551</t>
  </si>
  <si>
    <t>Vodorovná doprava suti ze sypkých materiálů do 1 km</t>
  </si>
  <si>
    <t>t</t>
  </si>
  <si>
    <t>-1006518849</t>
  </si>
  <si>
    <t>Vodorovná doprava suti bez naložení, ale se složením a s hrubým urovnáním ze sypkých materiálů, na vzdálenost do 1 km</t>
  </si>
  <si>
    <t>https://podminky.urs.cz/item/CS_URS_2025_01/997221551</t>
  </si>
  <si>
    <t>frézovaný asfalt</t>
  </si>
  <si>
    <t>9,66</t>
  </si>
  <si>
    <t>33</t>
  </si>
  <si>
    <t>997221559</t>
  </si>
  <si>
    <t>Příplatek ZKD 1 km u vodorovné dopravy suti ze sypkých materiálů</t>
  </si>
  <si>
    <t>-917209888</t>
  </si>
  <si>
    <t>Vodorovná doprava suti bez naložení, ale se složením a s hrubým urovnáním Příplatek k ceně za každý další i započatý 1 km přes 1 km</t>
  </si>
  <si>
    <t>https://podminky.urs.cz/item/CS_URS_2025_01/997221559</t>
  </si>
  <si>
    <t>9,66*29 'Přepočtené koeficientem množství</t>
  </si>
  <si>
    <t>34</t>
  </si>
  <si>
    <t>997221571</t>
  </si>
  <si>
    <t>Vodorovná doprava vybouraných hmot do 1 km</t>
  </si>
  <si>
    <t>2112690496</t>
  </si>
  <si>
    <t>Vodorovná doprava vybouraných hmot bez naložení, ale se složením a s hrubým urovnáním na vzdálenost do 1 km</t>
  </si>
  <si>
    <t>https://podminky.urs.cz/item/CS_URS_2025_01/997221571</t>
  </si>
  <si>
    <t>beton</t>
  </si>
  <si>
    <t>50</t>
  </si>
  <si>
    <t>kostky</t>
  </si>
  <si>
    <t>80,80</t>
  </si>
  <si>
    <t>Součet</t>
  </si>
  <si>
    <t>35</t>
  </si>
  <si>
    <t>997221579</t>
  </si>
  <si>
    <t>Příplatek ZKD 1 km u vodorovné dopravy vybouraných hmot</t>
  </si>
  <si>
    <t>-41158212</t>
  </si>
  <si>
    <t>Vodorovná doprava vybouraných hmot bez naložení, ale se složením a s hrubým urovnáním na vzdálenost Příplatek k ceně za každý další i započatý 1 km přes 1 km</t>
  </si>
  <si>
    <t>https://podminky.urs.cz/item/CS_URS_2025_01/997221579</t>
  </si>
  <si>
    <t>beton (skládka do 30km)</t>
  </si>
  <si>
    <t>37,50*29</t>
  </si>
  <si>
    <t>kostky Skládka Vochov 1 cesta 13,3km</t>
  </si>
  <si>
    <t>80,80*25</t>
  </si>
  <si>
    <t>36</t>
  </si>
  <si>
    <t>997221861</t>
  </si>
  <si>
    <t>Poplatek za uložení stavebního odpadu na recyklační skládce (skládkovné) z prostého betonu pod kódem 17 01 01</t>
  </si>
  <si>
    <t>-1558646883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</si>
  <si>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</si>
  <si>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</si>
  <si>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37</t>
  </si>
  <si>
    <t>997221873</t>
  </si>
  <si>
    <t>Poplatek za uložení stavebního odpadu na recyklační skládce (skládkovné) zeminy a kamení zatříděného do Katalogu odpadů pod kódem 17 05 04</t>
  </si>
  <si>
    <t>-1127889772</t>
  </si>
  <si>
    <t>https://podminky.urs.cz/item/CS_URS_2025_01/997221873</t>
  </si>
  <si>
    <t>20*1,9 'Přepočtené koeficientem množství</t>
  </si>
  <si>
    <t>38</t>
  </si>
  <si>
    <t>997221875</t>
  </si>
  <si>
    <t>Poplatek za uložení stavebního odpadu na recyklační skládce (skládkovné) asfaltového bez obsahu dehtu zatříděného do Katalogu odpadů pod kódem 17 03 02</t>
  </si>
  <si>
    <t>-1701074819</t>
  </si>
  <si>
    <t>https://podminky.urs.cz/item/CS_URS_2025_01/997221875</t>
  </si>
  <si>
    <t>998</t>
  </si>
  <si>
    <t>Přesun hmot</t>
  </si>
  <si>
    <t>39</t>
  </si>
  <si>
    <t>998223011</t>
  </si>
  <si>
    <t>Přesun hmot pro pozemní komunikace s krytem dlážděným</t>
  </si>
  <si>
    <t>-324349391</t>
  </si>
  <si>
    <t>Přesun hmot pro pozemní komunikace s krytem dlážděným dopravní vzdálenost do 200 m jakékoliv délky objektu</t>
  </si>
  <si>
    <t>https://podminky.urs.cz/item/CS_URS_2025_01/998223011</t>
  </si>
  <si>
    <t>VRN</t>
  </si>
  <si>
    <t>Vedlejší rozpočtové náklady</t>
  </si>
  <si>
    <t>VRN1</t>
  </si>
  <si>
    <t>Průzkumné, geodetické a projektové práce</t>
  </si>
  <si>
    <t>012103000.1</t>
  </si>
  <si>
    <t>Geodetické práce před výstavbou</t>
  </si>
  <si>
    <t>ks</t>
  </si>
  <si>
    <t>1024</t>
  </si>
  <si>
    <t>-1522565798</t>
  </si>
  <si>
    <t>Geodetické práce před výstavbou- vytyčení stavby</t>
  </si>
  <si>
    <t>https://podminky.urs.cz/item/CS_URS_2025_01/012103000.1</t>
  </si>
  <si>
    <t>41</t>
  </si>
  <si>
    <t>012303000</t>
  </si>
  <si>
    <t>Geodetické práce po výstavbě</t>
  </si>
  <si>
    <t>933955454</t>
  </si>
  <si>
    <t>Geodetické práce po výstavbě - zaměření skutečného provedení</t>
  </si>
  <si>
    <t>https://podminky.urs.cz/item/CS_URS_2025_01/012303000</t>
  </si>
  <si>
    <t>42</t>
  </si>
  <si>
    <t>013254000.1</t>
  </si>
  <si>
    <t>Dokumentace skutečného provedení stavby</t>
  </si>
  <si>
    <t>1707160397</t>
  </si>
  <si>
    <t>https://podminky.urs.cz/item/CS_URS_2025_01/013254000.1</t>
  </si>
  <si>
    <t>VRN3</t>
  </si>
  <si>
    <t>Zařízení staveniště</t>
  </si>
  <si>
    <t>43</t>
  </si>
  <si>
    <t>032803000</t>
  </si>
  <si>
    <t>Osazení informační tabule zadavatele dle SoD</t>
  </si>
  <si>
    <t>kpl</t>
  </si>
  <si>
    <t>-100817770</t>
  </si>
  <si>
    <t xml:space="preserve">Osazení informační tabule zadavatele dle SoD
</t>
  </si>
  <si>
    <t>https://podminky.urs.cz/item/CS_URS_2025_01/032803000</t>
  </si>
  <si>
    <t>44</t>
  </si>
  <si>
    <t>034303000</t>
  </si>
  <si>
    <t>Dopravní značení na staveništi</t>
  </si>
  <si>
    <t>1805058184</t>
  </si>
  <si>
    <t>https://podminky.urs.cz/item/CS_URS_2025_01/034303000</t>
  </si>
  <si>
    <t>102 - OPRAVA ZÁLIVU ZÁBĚLSKÁ</t>
  </si>
  <si>
    <t>-368076079</t>
  </si>
  <si>
    <t>-2028809125</t>
  </si>
  <si>
    <t>-1462804870</t>
  </si>
  <si>
    <t>-1416933216</t>
  </si>
  <si>
    <t>32*2</t>
  </si>
  <si>
    <t>760779815</t>
  </si>
  <si>
    <t>-258204674</t>
  </si>
  <si>
    <t>70*0,25</t>
  </si>
  <si>
    <t>-175113923</t>
  </si>
  <si>
    <t>17,5</t>
  </si>
  <si>
    <t>596169795</t>
  </si>
  <si>
    <t>17,5*20 'Přepočtené koeficientem množství</t>
  </si>
  <si>
    <t>1707442321</t>
  </si>
  <si>
    <t>70+25</t>
  </si>
  <si>
    <t>-608346926</t>
  </si>
  <si>
    <t>2111883472</t>
  </si>
  <si>
    <t>1425844531</t>
  </si>
  <si>
    <t>1634599091</t>
  </si>
  <si>
    <t>833032842</t>
  </si>
  <si>
    <t>-1690801092</t>
  </si>
  <si>
    <t>-956226443</t>
  </si>
  <si>
    <t>899331111</t>
  </si>
  <si>
    <t>Výšková úprava uličního vstupu nebo vpusti do 200 mm zvýšením poklopu</t>
  </si>
  <si>
    <t>-698072976</t>
  </si>
  <si>
    <t>https://podminky.urs.cz/item/CS_URS_2025_01/899331111</t>
  </si>
  <si>
    <t>1363481922</t>
  </si>
  <si>
    <t>-1971007083</t>
  </si>
  <si>
    <t>-644543398</t>
  </si>
  <si>
    <t>71142814</t>
  </si>
  <si>
    <t>-485549284</t>
  </si>
  <si>
    <t>-1630363477</t>
  </si>
  <si>
    <t>-1606901224</t>
  </si>
  <si>
    <t>-263623018</t>
  </si>
  <si>
    <t>-386456903</t>
  </si>
  <si>
    <t>-1241513498</t>
  </si>
  <si>
    <t>-1113501320</t>
  </si>
  <si>
    <t>-685846554</t>
  </si>
  <si>
    <t>1967526155</t>
  </si>
  <si>
    <t>899357787</t>
  </si>
  <si>
    <t>-1582153254</t>
  </si>
  <si>
    <t>7,36</t>
  </si>
  <si>
    <t>914592628</t>
  </si>
  <si>
    <t>7,36*29 'Přepočtené koeficientem množství</t>
  </si>
  <si>
    <t>586971486</t>
  </si>
  <si>
    <t>43,75</t>
  </si>
  <si>
    <t>75,75</t>
  </si>
  <si>
    <t>1969713068</t>
  </si>
  <si>
    <t>43,75*29</t>
  </si>
  <si>
    <t>75,75*25</t>
  </si>
  <si>
    <t>-1361861195</t>
  </si>
  <si>
    <t>832663718</t>
  </si>
  <si>
    <t>17,5*1,9 'Přepočtené koeficientem množství</t>
  </si>
  <si>
    <t>1903113653</t>
  </si>
  <si>
    <t>-1453260064</t>
  </si>
  <si>
    <t>2128064908</t>
  </si>
  <si>
    <t>701199053</t>
  </si>
  <si>
    <t>-1161708203</t>
  </si>
  <si>
    <t>-1511763263</t>
  </si>
  <si>
    <t>-955706402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</si>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</sst>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212" TargetMode="External" /><Relationship Id="rId3" Type="http://schemas.openxmlformats.org/officeDocument/2006/relationships/hyperlink" Target="https://podminky.urs.cz/item/CS_URS_2025_01/113107132" TargetMode="External" /><Relationship Id="rId4" Type="http://schemas.openxmlformats.org/officeDocument/2006/relationships/hyperlink" Target="https://podminky.urs.cz/item/CS_URS_2025_01/113154123" TargetMode="External" /><Relationship Id="rId5" Type="http://schemas.openxmlformats.org/officeDocument/2006/relationships/hyperlink" Target="https://podminky.urs.cz/item/CS_URS_2025_01/113202111" TargetMode="External" /><Relationship Id="rId6" Type="http://schemas.openxmlformats.org/officeDocument/2006/relationships/hyperlink" Target="https://podminky.urs.cz/item/CS_URS_2025_01/122151101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564871111" TargetMode="External" /><Relationship Id="rId11" Type="http://schemas.openxmlformats.org/officeDocument/2006/relationships/hyperlink" Target="https://podminky.urs.cz/item/CS_URS_2025_01/565155101" TargetMode="External" /><Relationship Id="rId12" Type="http://schemas.openxmlformats.org/officeDocument/2006/relationships/hyperlink" Target="https://podminky.urs.cz/item/CS_URS_2025_01/567122114" TargetMode="External" /><Relationship Id="rId13" Type="http://schemas.openxmlformats.org/officeDocument/2006/relationships/hyperlink" Target="https://podminky.urs.cz/item/CS_URS_2025_01/573211112" TargetMode="External" /><Relationship Id="rId14" Type="http://schemas.openxmlformats.org/officeDocument/2006/relationships/hyperlink" Target="https://podminky.urs.cz/item/CS_URS_2025_01/577144111" TargetMode="External" /><Relationship Id="rId15" Type="http://schemas.openxmlformats.org/officeDocument/2006/relationships/hyperlink" Target="https://podminky.urs.cz/item/CS_URS_2025_01/581141112" TargetMode="External" /><Relationship Id="rId16" Type="http://schemas.openxmlformats.org/officeDocument/2006/relationships/hyperlink" Target="https://podminky.urs.cz/item/CS_URS_2025_01/596211253" TargetMode="External" /><Relationship Id="rId17" Type="http://schemas.openxmlformats.org/officeDocument/2006/relationships/hyperlink" Target="https://podminky.urs.cz/item/CS_URS_2025_01/899231111" TargetMode="External" /><Relationship Id="rId18" Type="http://schemas.openxmlformats.org/officeDocument/2006/relationships/hyperlink" Target="https://podminky.urs.cz/item/CS_URS_2025_01/915121111" TargetMode="External" /><Relationship Id="rId19" Type="http://schemas.openxmlformats.org/officeDocument/2006/relationships/hyperlink" Target="https://podminky.urs.cz/item/CS_URS_2025_01/915121121" TargetMode="External" /><Relationship Id="rId20" Type="http://schemas.openxmlformats.org/officeDocument/2006/relationships/hyperlink" Target="https://podminky.urs.cz/item/CS_URS_2025_01/915221112" TargetMode="External" /><Relationship Id="rId21" Type="http://schemas.openxmlformats.org/officeDocument/2006/relationships/hyperlink" Target="https://podminky.urs.cz/item/CS_URS_2025_01/915221122" TargetMode="External" /><Relationship Id="rId22" Type="http://schemas.openxmlformats.org/officeDocument/2006/relationships/hyperlink" Target="https://podminky.urs.cz/item/CS_URS_2025_01/916241213" TargetMode="External" /><Relationship Id="rId23" Type="http://schemas.openxmlformats.org/officeDocument/2006/relationships/hyperlink" Target="https://podminky.urs.cz/item/CS_URS_2025_01/919111112" TargetMode="External" /><Relationship Id="rId24" Type="http://schemas.openxmlformats.org/officeDocument/2006/relationships/hyperlink" Target="https://podminky.urs.cz/item/CS_URS_2025_01/919121213" TargetMode="External" /><Relationship Id="rId25" Type="http://schemas.openxmlformats.org/officeDocument/2006/relationships/hyperlink" Target="https://podminky.urs.cz/item/CS_URS_2025_01/919124121" TargetMode="External" /><Relationship Id="rId26" Type="http://schemas.openxmlformats.org/officeDocument/2006/relationships/hyperlink" Target="https://podminky.urs.cz/item/CS_URS_2025_01/919131111" TargetMode="External" /><Relationship Id="rId27" Type="http://schemas.openxmlformats.org/officeDocument/2006/relationships/hyperlink" Target="https://podminky.urs.cz/item/CS_URS_2025_01/919732211" TargetMode="External" /><Relationship Id="rId28" Type="http://schemas.openxmlformats.org/officeDocument/2006/relationships/hyperlink" Target="https://podminky.urs.cz/item/CS_URS_2025_01/919735113" TargetMode="External" /><Relationship Id="rId29" Type="http://schemas.openxmlformats.org/officeDocument/2006/relationships/hyperlink" Target="https://podminky.urs.cz/item/CS_URS_2025_01/979024443" TargetMode="External" /><Relationship Id="rId30" Type="http://schemas.openxmlformats.org/officeDocument/2006/relationships/hyperlink" Target="https://podminky.urs.cz/item/CS_URS_2025_01/979054451" TargetMode="External" /><Relationship Id="rId31" Type="http://schemas.openxmlformats.org/officeDocument/2006/relationships/hyperlink" Target="https://podminky.urs.cz/item/CS_URS_2025_01/979071112" TargetMode="External" /><Relationship Id="rId32" Type="http://schemas.openxmlformats.org/officeDocument/2006/relationships/hyperlink" Target="https://podminky.urs.cz/item/CS_URS_2025_01/997221551" TargetMode="External" /><Relationship Id="rId33" Type="http://schemas.openxmlformats.org/officeDocument/2006/relationships/hyperlink" Target="https://podminky.urs.cz/item/CS_URS_2025_01/997221559" TargetMode="External" /><Relationship Id="rId34" Type="http://schemas.openxmlformats.org/officeDocument/2006/relationships/hyperlink" Target="https://podminky.urs.cz/item/CS_URS_2025_01/997221571" TargetMode="External" /><Relationship Id="rId35" Type="http://schemas.openxmlformats.org/officeDocument/2006/relationships/hyperlink" Target="https://podminky.urs.cz/item/CS_URS_2025_01/997221579" TargetMode="External" /><Relationship Id="rId36" Type="http://schemas.openxmlformats.org/officeDocument/2006/relationships/hyperlink" Target="https://podminky.urs.cz/item/CS_URS_2025_01/997221861" TargetMode="External" /><Relationship Id="rId37" Type="http://schemas.openxmlformats.org/officeDocument/2006/relationships/hyperlink" Target="https://podminky.urs.cz/item/CS_URS_2025_01/997221873" TargetMode="External" /><Relationship Id="rId38" Type="http://schemas.openxmlformats.org/officeDocument/2006/relationships/hyperlink" Target="https://podminky.urs.cz/item/CS_URS_2025_01/997221875" TargetMode="External" /><Relationship Id="rId39" Type="http://schemas.openxmlformats.org/officeDocument/2006/relationships/hyperlink" Target="https://podminky.urs.cz/item/CS_URS_2025_01/998223011" TargetMode="External" /><Relationship Id="rId40" Type="http://schemas.openxmlformats.org/officeDocument/2006/relationships/hyperlink" Target="https://podminky.urs.cz/item/CS_URS_2025_01/012103000.1" TargetMode="External" /><Relationship Id="rId41" Type="http://schemas.openxmlformats.org/officeDocument/2006/relationships/hyperlink" Target="https://podminky.urs.cz/item/CS_URS_2025_01/012303000" TargetMode="External" /><Relationship Id="rId42" Type="http://schemas.openxmlformats.org/officeDocument/2006/relationships/hyperlink" Target="https://podminky.urs.cz/item/CS_URS_2025_01/013254000.1" TargetMode="External" /><Relationship Id="rId43" Type="http://schemas.openxmlformats.org/officeDocument/2006/relationships/hyperlink" Target="https://podminky.urs.cz/item/CS_URS_2025_01/032803000" TargetMode="External" /><Relationship Id="rId44" Type="http://schemas.openxmlformats.org/officeDocument/2006/relationships/hyperlink" Target="https://podminky.urs.cz/item/CS_URS_2025_01/034303000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6212" TargetMode="External" /><Relationship Id="rId3" Type="http://schemas.openxmlformats.org/officeDocument/2006/relationships/hyperlink" Target="https://podminky.urs.cz/item/CS_URS_2025_01/113107132" TargetMode="External" /><Relationship Id="rId4" Type="http://schemas.openxmlformats.org/officeDocument/2006/relationships/hyperlink" Target="https://podminky.urs.cz/item/CS_URS_2025_01/113154123" TargetMode="External" /><Relationship Id="rId5" Type="http://schemas.openxmlformats.org/officeDocument/2006/relationships/hyperlink" Target="https://podminky.urs.cz/item/CS_URS_2025_01/113202111" TargetMode="External" /><Relationship Id="rId6" Type="http://schemas.openxmlformats.org/officeDocument/2006/relationships/hyperlink" Target="https://podminky.urs.cz/item/CS_URS_2025_01/122151101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81951112" TargetMode="External" /><Relationship Id="rId10" Type="http://schemas.openxmlformats.org/officeDocument/2006/relationships/hyperlink" Target="https://podminky.urs.cz/item/CS_URS_2025_01/564871111" TargetMode="External" /><Relationship Id="rId11" Type="http://schemas.openxmlformats.org/officeDocument/2006/relationships/hyperlink" Target="https://podminky.urs.cz/item/CS_URS_2025_01/565155101" TargetMode="External" /><Relationship Id="rId12" Type="http://schemas.openxmlformats.org/officeDocument/2006/relationships/hyperlink" Target="https://podminky.urs.cz/item/CS_URS_2025_01/567122114" TargetMode="External" /><Relationship Id="rId13" Type="http://schemas.openxmlformats.org/officeDocument/2006/relationships/hyperlink" Target="https://podminky.urs.cz/item/CS_URS_2025_01/573211112" TargetMode="External" /><Relationship Id="rId14" Type="http://schemas.openxmlformats.org/officeDocument/2006/relationships/hyperlink" Target="https://podminky.urs.cz/item/CS_URS_2025_01/577144111" TargetMode="External" /><Relationship Id="rId15" Type="http://schemas.openxmlformats.org/officeDocument/2006/relationships/hyperlink" Target="https://podminky.urs.cz/item/CS_URS_2025_01/581141112" TargetMode="External" /><Relationship Id="rId16" Type="http://schemas.openxmlformats.org/officeDocument/2006/relationships/hyperlink" Target="https://podminky.urs.cz/item/CS_URS_2025_01/596211253" TargetMode="External" /><Relationship Id="rId17" Type="http://schemas.openxmlformats.org/officeDocument/2006/relationships/hyperlink" Target="https://podminky.urs.cz/item/CS_URS_2025_01/899331111" TargetMode="External" /><Relationship Id="rId18" Type="http://schemas.openxmlformats.org/officeDocument/2006/relationships/hyperlink" Target="https://podminky.urs.cz/item/CS_URS_2025_01/915121111" TargetMode="External" /><Relationship Id="rId19" Type="http://schemas.openxmlformats.org/officeDocument/2006/relationships/hyperlink" Target="https://podminky.urs.cz/item/CS_URS_2025_01/915121121" TargetMode="External" /><Relationship Id="rId20" Type="http://schemas.openxmlformats.org/officeDocument/2006/relationships/hyperlink" Target="https://podminky.urs.cz/item/CS_URS_2025_01/915221112" TargetMode="External" /><Relationship Id="rId21" Type="http://schemas.openxmlformats.org/officeDocument/2006/relationships/hyperlink" Target="https://podminky.urs.cz/item/CS_URS_2025_01/915221122" TargetMode="External" /><Relationship Id="rId22" Type="http://schemas.openxmlformats.org/officeDocument/2006/relationships/hyperlink" Target="https://podminky.urs.cz/item/CS_URS_2025_01/916241213" TargetMode="External" /><Relationship Id="rId23" Type="http://schemas.openxmlformats.org/officeDocument/2006/relationships/hyperlink" Target="https://podminky.urs.cz/item/CS_URS_2025_01/919111112" TargetMode="External" /><Relationship Id="rId24" Type="http://schemas.openxmlformats.org/officeDocument/2006/relationships/hyperlink" Target="https://podminky.urs.cz/item/CS_URS_2025_01/919121213" TargetMode="External" /><Relationship Id="rId25" Type="http://schemas.openxmlformats.org/officeDocument/2006/relationships/hyperlink" Target="https://podminky.urs.cz/item/CS_URS_2025_01/919124121" TargetMode="External" /><Relationship Id="rId26" Type="http://schemas.openxmlformats.org/officeDocument/2006/relationships/hyperlink" Target="https://podminky.urs.cz/item/CS_URS_2025_01/919131111" TargetMode="External" /><Relationship Id="rId27" Type="http://schemas.openxmlformats.org/officeDocument/2006/relationships/hyperlink" Target="https://podminky.urs.cz/item/CS_URS_2025_01/919732211" TargetMode="External" /><Relationship Id="rId28" Type="http://schemas.openxmlformats.org/officeDocument/2006/relationships/hyperlink" Target="https://podminky.urs.cz/item/CS_URS_2025_01/919735113" TargetMode="External" /><Relationship Id="rId29" Type="http://schemas.openxmlformats.org/officeDocument/2006/relationships/hyperlink" Target="https://podminky.urs.cz/item/CS_URS_2025_01/979024443" TargetMode="External" /><Relationship Id="rId30" Type="http://schemas.openxmlformats.org/officeDocument/2006/relationships/hyperlink" Target="https://podminky.urs.cz/item/CS_URS_2025_01/979054451" TargetMode="External" /><Relationship Id="rId31" Type="http://schemas.openxmlformats.org/officeDocument/2006/relationships/hyperlink" Target="https://podminky.urs.cz/item/CS_URS_2025_01/979071112" TargetMode="External" /><Relationship Id="rId32" Type="http://schemas.openxmlformats.org/officeDocument/2006/relationships/hyperlink" Target="https://podminky.urs.cz/item/CS_URS_2025_01/997221551" TargetMode="External" /><Relationship Id="rId33" Type="http://schemas.openxmlformats.org/officeDocument/2006/relationships/hyperlink" Target="https://podminky.urs.cz/item/CS_URS_2025_01/997221559" TargetMode="External" /><Relationship Id="rId34" Type="http://schemas.openxmlformats.org/officeDocument/2006/relationships/hyperlink" Target="https://podminky.urs.cz/item/CS_URS_2025_01/997221571" TargetMode="External" /><Relationship Id="rId35" Type="http://schemas.openxmlformats.org/officeDocument/2006/relationships/hyperlink" Target="https://podminky.urs.cz/item/CS_URS_2025_01/997221579" TargetMode="External" /><Relationship Id="rId36" Type="http://schemas.openxmlformats.org/officeDocument/2006/relationships/hyperlink" Target="https://podminky.urs.cz/item/CS_URS_2025_01/997221861" TargetMode="External" /><Relationship Id="rId37" Type="http://schemas.openxmlformats.org/officeDocument/2006/relationships/hyperlink" Target="https://podminky.urs.cz/item/CS_URS_2025_01/997221873" TargetMode="External" /><Relationship Id="rId38" Type="http://schemas.openxmlformats.org/officeDocument/2006/relationships/hyperlink" Target="https://podminky.urs.cz/item/CS_URS_2025_01/997221875" TargetMode="External" /><Relationship Id="rId39" Type="http://schemas.openxmlformats.org/officeDocument/2006/relationships/hyperlink" Target="https://podminky.urs.cz/item/CS_URS_2025_01/998223011" TargetMode="External" /><Relationship Id="rId40" Type="http://schemas.openxmlformats.org/officeDocument/2006/relationships/hyperlink" Target="https://podminky.urs.cz/item/CS_URS_2025_01/012103000.1" TargetMode="External" /><Relationship Id="rId41" Type="http://schemas.openxmlformats.org/officeDocument/2006/relationships/hyperlink" Target="https://podminky.urs.cz/item/CS_URS_2025_01/012303000" TargetMode="External" /><Relationship Id="rId42" Type="http://schemas.openxmlformats.org/officeDocument/2006/relationships/hyperlink" Target="https://podminky.urs.cz/item/CS_URS_2025_01/013254000.1" TargetMode="External" /><Relationship Id="rId43" Type="http://schemas.openxmlformats.org/officeDocument/2006/relationships/hyperlink" Target="https://podminky.urs.cz/item/CS_URS_2025_01/032803000" TargetMode="External" /><Relationship Id="rId44" Type="http://schemas.openxmlformats.org/officeDocument/2006/relationships/hyperlink" Target="https://podminky.urs.cz/item/CS_URS_2025_01/034303000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0260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II/233 MASARYKOVA ULICE - OPRAVA HAVARIJNÍCH ZÁLIVŮ MHD (POLIKLINIKA A HABRMANNOVO NÁMĚSTÍ) PLZEŇ- DOUBRAVKA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 OPRAVA ZÁLIVU POLI...'!J30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'101 -  OPRAVA ZÁLIVU POLI...'!P89</f>
        <v>0</v>
      </c>
      <c r="AV55" s="122">
        <f>'101 -  OPRAVA ZÁLIVU POLI...'!J33</f>
        <v>0</v>
      </c>
      <c r="AW55" s="122">
        <f>'101 -  OPRAVA ZÁLIVU POLI...'!J34</f>
        <v>0</v>
      </c>
      <c r="AX55" s="122">
        <f>'101 -  OPRAVA ZÁLIVU POLI...'!J35</f>
        <v>0</v>
      </c>
      <c r="AY55" s="122">
        <f>'101 -  OPRAVA ZÁLIVU POLI...'!J36</f>
        <v>0</v>
      </c>
      <c r="AZ55" s="122">
        <f>'101 -  OPRAVA ZÁLIVU POLI...'!F33</f>
        <v>0</v>
      </c>
      <c r="BA55" s="122">
        <f>'101 -  OPRAVA ZÁLIVU POLI...'!F34</f>
        <v>0</v>
      </c>
      <c r="BB55" s="122">
        <f>'101 -  OPRAVA ZÁLIVU POLI...'!F35</f>
        <v>0</v>
      </c>
      <c r="BC55" s="122">
        <f>'101 -  OPRAVA ZÁLIVU POLI...'!F36</f>
        <v>0</v>
      </c>
      <c r="BD55" s="124">
        <f>'101 -  OPRAVA ZÁLIVU POLI...'!F37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'102 - OPRAVA ZÁLIVU ZÁBĚLSKÁ'!J30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6">
        <v>0</v>
      </c>
      <c r="AT56" s="127">
        <f>ROUND(SUM(AV56:AW56),2)</f>
        <v>0</v>
      </c>
      <c r="AU56" s="128">
        <f>'102 - OPRAVA ZÁLIVU ZÁBĚLSKÁ'!P89</f>
        <v>0</v>
      </c>
      <c r="AV56" s="127">
        <f>'102 - OPRAVA ZÁLIVU ZÁBĚLSKÁ'!J33</f>
        <v>0</v>
      </c>
      <c r="AW56" s="127">
        <f>'102 - OPRAVA ZÁLIVU ZÁBĚLSKÁ'!J34</f>
        <v>0</v>
      </c>
      <c r="AX56" s="127">
        <f>'102 - OPRAVA ZÁLIVU ZÁBĚLSKÁ'!J35</f>
        <v>0</v>
      </c>
      <c r="AY56" s="127">
        <f>'102 - OPRAVA ZÁLIVU ZÁBĚLSKÁ'!J36</f>
        <v>0</v>
      </c>
      <c r="AZ56" s="127">
        <f>'102 - OPRAVA ZÁLIVU ZÁBĚLSKÁ'!F33</f>
        <v>0</v>
      </c>
      <c r="BA56" s="127">
        <f>'102 - OPRAVA ZÁLIVU ZÁBĚLSKÁ'!F34</f>
        <v>0</v>
      </c>
      <c r="BB56" s="127">
        <f>'102 - OPRAVA ZÁLIVU ZÁBĚLSKÁ'!F35</f>
        <v>0</v>
      </c>
      <c r="BC56" s="127">
        <f>'102 - OPRAVA ZÁLIVU ZÁBĚLSKÁ'!F36</f>
        <v>0</v>
      </c>
      <c r="BD56" s="129">
        <f>'102 - OPRAVA ZÁLIVU ZÁBĚLSKÁ'!F37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QnyQyNCtwISfut/4ZsC5gKBPvr78w9QiTQlO6svyncDRX46GIxfXZ70ElCDXnCZ8H8hB/micDnXo1Y4yYmmBIg==" hashValue="SO1L1JXnnQARbnI/favBjJcd2SfVzUsiQ0bBcBO50VcMLIms4lMzupdnKTh9qfmlhjnk+fC2cFxjSdEc3O1kJ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01 -  OPRAVA ZÁLIVU POLI...'!C2" display="/"/>
    <hyperlink ref="A56" location="'102 - OPRAVA ZÁLIVU ZÁBĚLSKÁ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II/233 MASARYKOVA ULICE - OPRAVA HAVARIJNÍCH ZÁLIVŮ MHD (POLIKLINIKA A HABRMANNOVO NÁMĚSTÍ) PLZEŇ- DOUBRAVKA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ROUND((SUM(BE89:BE261)),  2)</f>
        <v>0</v>
      </c>
      <c r="G33" s="40"/>
      <c r="H33" s="40"/>
      <c r="I33" s="150">
        <v>0.20999999999999999</v>
      </c>
      <c r="J33" s="149">
        <f>ROUND(((SUM(BE89:BE261))*I33),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ROUND((SUM(BF89:BF261)),  2)</f>
        <v>0</v>
      </c>
      <c r="G34" s="40"/>
      <c r="H34" s="40"/>
      <c r="I34" s="150">
        <v>0.12</v>
      </c>
      <c r="J34" s="149">
        <f>ROUND(((SUM(BF89:BF261))*I34),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ROUND((SUM(BG89:BG261)),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ROUND((SUM(BH89:BH261)),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ROUND((SUM(BI89:BI261)),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II/233 MASARYKOVA ULICE - OPRAVA HAVARIJNÍCH ZÁLIVŮ MHD (POLIKLINIKA A HABRMANNOVO NÁMĚSTÍ) PLZEŇ- DOUBRAVKA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101 -  OPRAVA ZÁLIVU POLIKLINIKA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90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92</v>
      </c>
      <c r="E62" s="176"/>
      <c r="F62" s="176"/>
      <c r="G62" s="176"/>
      <c r="H62" s="176"/>
      <c r="I62" s="176"/>
      <c r="J62" s="177">
        <f>J128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93</v>
      </c>
      <c r="E63" s="176"/>
      <c r="F63" s="176"/>
      <c r="G63" s="176"/>
      <c r="H63" s="176"/>
      <c r="I63" s="176"/>
      <c r="J63" s="177">
        <f>J152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94</v>
      </c>
      <c r="E64" s="176"/>
      <c r="F64" s="176"/>
      <c r="G64" s="176"/>
      <c r="H64" s="176"/>
      <c r="I64" s="176"/>
      <c r="J64" s="177">
        <f>J156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95</v>
      </c>
      <c r="E65" s="176"/>
      <c r="F65" s="176"/>
      <c r="G65" s="176"/>
      <c r="H65" s="176"/>
      <c r="I65" s="176"/>
      <c r="J65" s="177">
        <f>J203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96</v>
      </c>
      <c r="E66" s="176"/>
      <c r="F66" s="176"/>
      <c r="G66" s="176"/>
      <c r="H66" s="176"/>
      <c r="I66" s="176"/>
      <c r="J66" s="177">
        <f>J240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97</v>
      </c>
      <c r="E67" s="170"/>
      <c r="F67" s="170"/>
      <c r="G67" s="170"/>
      <c r="H67" s="170"/>
      <c r="I67" s="170"/>
      <c r="J67" s="171">
        <f>J244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98</v>
      </c>
      <c r="E68" s="176"/>
      <c r="F68" s="176"/>
      <c r="G68" s="176"/>
      <c r="H68" s="176"/>
      <c r="I68" s="176"/>
      <c r="J68" s="177">
        <f>J245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99</v>
      </c>
      <c r="E69" s="176"/>
      <c r="F69" s="176"/>
      <c r="G69" s="176"/>
      <c r="H69" s="176"/>
      <c r="I69" s="176"/>
      <c r="J69" s="177">
        <f>J255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II/233 MASARYKOVA ULICE - OPRAVA HAVARIJNÍCH ZÁLIVŮ MHD (POLIKLINIKA A HABRMANNOVO NÁMĚSTÍ) PLZEŇ- DOUBRAVKA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 xml:space="preserve">101 -  OPRAVA ZÁLIVU POLIKLINIKA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27. 11. 2023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101</v>
      </c>
      <c r="D88" s="182" t="s">
        <v>54</v>
      </c>
      <c r="E88" s="182" t="s">
        <v>50</v>
      </c>
      <c r="F88" s="182" t="s">
        <v>51</v>
      </c>
      <c r="G88" s="182" t="s">
        <v>102</v>
      </c>
      <c r="H88" s="182" t="s">
        <v>103</v>
      </c>
      <c r="I88" s="182" t="s">
        <v>104</v>
      </c>
      <c r="J88" s="182" t="s">
        <v>88</v>
      </c>
      <c r="K88" s="183" t="s">
        <v>105</v>
      </c>
      <c r="L88" s="184"/>
      <c r="M88" s="94" t="s">
        <v>19</v>
      </c>
      <c r="N88" s="95" t="s">
        <v>39</v>
      </c>
      <c r="O88" s="95" t="s">
        <v>106</v>
      </c>
      <c r="P88" s="95" t="s">
        <v>107</v>
      </c>
      <c r="Q88" s="95" t="s">
        <v>108</v>
      </c>
      <c r="R88" s="95" t="s">
        <v>109</v>
      </c>
      <c r="S88" s="95" t="s">
        <v>110</v>
      </c>
      <c r="T88" s="96" t="s">
        <v>111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112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P90+P244</f>
        <v>0</v>
      </c>
      <c r="Q89" s="98"/>
      <c r="R89" s="187">
        <f>R90+R244</f>
        <v>5.3946699999999996</v>
      </c>
      <c r="S89" s="98"/>
      <c r="T89" s="188">
        <f>T90+T244</f>
        <v>150.035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89</v>
      </c>
      <c r="BK89" s="189">
        <f>BK90+BK244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113</v>
      </c>
      <c r="F90" s="193" t="s">
        <v>114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P91+P128+P152+P156+P203+P240</f>
        <v>0</v>
      </c>
      <c r="Q90" s="198"/>
      <c r="R90" s="199">
        <f>R91+R128+R152+R156+R203+R240</f>
        <v>5.3946699999999996</v>
      </c>
      <c r="S90" s="198"/>
      <c r="T90" s="200">
        <f>T91+T128+T152+T156+T203+T240</f>
        <v>150.035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115</v>
      </c>
      <c r="BK90" s="203">
        <f>BK91+BK128+BK152+BK156+BK203+BK240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116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SUM(P92:P127)</f>
        <v>0</v>
      </c>
      <c r="Q91" s="198"/>
      <c r="R91" s="199">
        <f>SUM(R92:R127)</f>
        <v>0.0042000000000000006</v>
      </c>
      <c r="S91" s="198"/>
      <c r="T91" s="200">
        <f>SUM(T92:T127)</f>
        <v>150.035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115</v>
      </c>
      <c r="BK91" s="203">
        <f>SUM(BK92:BK127)</f>
        <v>0</v>
      </c>
    </row>
    <row r="92" s="2" customFormat="1" ht="16.5" customHeight="1">
      <c r="A92" s="40"/>
      <c r="B92" s="41"/>
      <c r="C92" s="206" t="s">
        <v>77</v>
      </c>
      <c r="D92" s="206" t="s">
        <v>117</v>
      </c>
      <c r="E92" s="207" t="s">
        <v>118</v>
      </c>
      <c r="F92" s="208" t="s">
        <v>119</v>
      </c>
      <c r="G92" s="209" t="s">
        <v>120</v>
      </c>
      <c r="H92" s="210">
        <v>25</v>
      </c>
      <c r="I92" s="211"/>
      <c r="J92" s="212">
        <f>ROUND(I92*H92,2)</f>
        <v>0</v>
      </c>
      <c r="K92" s="208" t="s">
        <v>121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0.26000000000000001</v>
      </c>
      <c r="T92" s="216">
        <f>S92*H92</f>
        <v>6.5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122</v>
      </c>
      <c r="AT92" s="217" t="s">
        <v>117</v>
      </c>
      <c r="AU92" s="217" t="s">
        <v>79</v>
      </c>
      <c r="AY92" s="19" t="s">
        <v>115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122</v>
      </c>
      <c r="BM92" s="217" t="s">
        <v>123</v>
      </c>
    </row>
    <row r="93" s="2" customFormat="1">
      <c r="A93" s="40"/>
      <c r="B93" s="41"/>
      <c r="C93" s="42"/>
      <c r="D93" s="219" t="s">
        <v>124</v>
      </c>
      <c r="E93" s="42"/>
      <c r="F93" s="220" t="s">
        <v>125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124</v>
      </c>
      <c r="AU93" s="19" t="s">
        <v>79</v>
      </c>
    </row>
    <row r="94" s="2" customFormat="1">
      <c r="A94" s="40"/>
      <c r="B94" s="41"/>
      <c r="C94" s="42"/>
      <c r="D94" s="224" t="s">
        <v>126</v>
      </c>
      <c r="E94" s="42"/>
      <c r="F94" s="225" t="s">
        <v>127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126</v>
      </c>
      <c r="AU94" s="19" t="s">
        <v>79</v>
      </c>
    </row>
    <row r="95" s="2" customFormat="1" ht="16.5" customHeight="1">
      <c r="A95" s="40"/>
      <c r="B95" s="41"/>
      <c r="C95" s="206" t="s">
        <v>79</v>
      </c>
      <c r="D95" s="206" t="s">
        <v>117</v>
      </c>
      <c r="E95" s="207" t="s">
        <v>128</v>
      </c>
      <c r="F95" s="208" t="s">
        <v>129</v>
      </c>
      <c r="G95" s="209" t="s">
        <v>120</v>
      </c>
      <c r="H95" s="210">
        <v>160</v>
      </c>
      <c r="I95" s="211"/>
      <c r="J95" s="212">
        <f>ROUND(I95*H95,2)</f>
        <v>0</v>
      </c>
      <c r="K95" s="208" t="s">
        <v>121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0.505</v>
      </c>
      <c r="T95" s="216">
        <f>S95*H95</f>
        <v>80.799999999999997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122</v>
      </c>
      <c r="AT95" s="217" t="s">
        <v>117</v>
      </c>
      <c r="AU95" s="217" t="s">
        <v>79</v>
      </c>
      <c r="AY95" s="19" t="s">
        <v>115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122</v>
      </c>
      <c r="BM95" s="217" t="s">
        <v>130</v>
      </c>
    </row>
    <row r="96" s="2" customFormat="1">
      <c r="A96" s="40"/>
      <c r="B96" s="41"/>
      <c r="C96" s="42"/>
      <c r="D96" s="219" t="s">
        <v>124</v>
      </c>
      <c r="E96" s="42"/>
      <c r="F96" s="220" t="s">
        <v>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124</v>
      </c>
      <c r="AU96" s="19" t="s">
        <v>79</v>
      </c>
    </row>
    <row r="97" s="2" customFormat="1">
      <c r="A97" s="40"/>
      <c r="B97" s="41"/>
      <c r="C97" s="42"/>
      <c r="D97" s="224" t="s">
        <v>126</v>
      </c>
      <c r="E97" s="42"/>
      <c r="F97" s="225" t="s">
        <v>132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126</v>
      </c>
      <c r="AU97" s="19" t="s">
        <v>79</v>
      </c>
    </row>
    <row r="98" s="2" customFormat="1" ht="16.5" customHeight="1">
      <c r="A98" s="40"/>
      <c r="B98" s="41"/>
      <c r="C98" s="206" t="s">
        <v>133</v>
      </c>
      <c r="D98" s="206" t="s">
        <v>117</v>
      </c>
      <c r="E98" s="207" t="s">
        <v>134</v>
      </c>
      <c r="F98" s="208" t="s">
        <v>135</v>
      </c>
      <c r="G98" s="209" t="s">
        <v>120</v>
      </c>
      <c r="H98" s="210">
        <v>80</v>
      </c>
      <c r="I98" s="211"/>
      <c r="J98" s="212">
        <f>ROUND(I98*H98,2)</f>
        <v>0</v>
      </c>
      <c r="K98" s="208" t="s">
        <v>121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0.625</v>
      </c>
      <c r="T98" s="216">
        <f>S98*H98</f>
        <v>50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122</v>
      </c>
      <c r="AT98" s="217" t="s">
        <v>117</v>
      </c>
      <c r="AU98" s="217" t="s">
        <v>79</v>
      </c>
      <c r="AY98" s="19" t="s">
        <v>115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122</v>
      </c>
      <c r="BM98" s="217" t="s">
        <v>136</v>
      </c>
    </row>
    <row r="99" s="2" customFormat="1">
      <c r="A99" s="40"/>
      <c r="B99" s="41"/>
      <c r="C99" s="42"/>
      <c r="D99" s="219" t="s">
        <v>124</v>
      </c>
      <c r="E99" s="42"/>
      <c r="F99" s="220" t="s">
        <v>137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124</v>
      </c>
      <c r="AU99" s="19" t="s">
        <v>79</v>
      </c>
    </row>
    <row r="100" s="2" customFormat="1">
      <c r="A100" s="40"/>
      <c r="B100" s="41"/>
      <c r="C100" s="42"/>
      <c r="D100" s="224" t="s">
        <v>126</v>
      </c>
      <c r="E100" s="42"/>
      <c r="F100" s="225" t="s">
        <v>138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126</v>
      </c>
      <c r="AU100" s="19" t="s">
        <v>79</v>
      </c>
    </row>
    <row r="101" s="2" customFormat="1">
      <c r="A101" s="40"/>
      <c r="B101" s="41"/>
      <c r="C101" s="42"/>
      <c r="D101" s="219" t="s">
        <v>139</v>
      </c>
      <c r="E101" s="42"/>
      <c r="F101" s="226" t="s">
        <v>140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79</v>
      </c>
    </row>
    <row r="102" s="2" customFormat="1" ht="21.75" customHeight="1">
      <c r="A102" s="40"/>
      <c r="B102" s="41"/>
      <c r="C102" s="206" t="s">
        <v>122</v>
      </c>
      <c r="D102" s="206" t="s">
        <v>117</v>
      </c>
      <c r="E102" s="207" t="s">
        <v>141</v>
      </c>
      <c r="F102" s="208" t="s">
        <v>142</v>
      </c>
      <c r="G102" s="209" t="s">
        <v>120</v>
      </c>
      <c r="H102" s="210">
        <v>84</v>
      </c>
      <c r="I102" s="211"/>
      <c r="J102" s="212">
        <f>ROUND(I102*H102,2)</f>
        <v>0</v>
      </c>
      <c r="K102" s="208" t="s">
        <v>121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5.0000000000000002E-05</v>
      </c>
      <c r="R102" s="215">
        <f>Q102*H102</f>
        <v>0.0042000000000000006</v>
      </c>
      <c r="S102" s="215">
        <v>0.11500000000000001</v>
      </c>
      <c r="T102" s="216">
        <f>S102*H102</f>
        <v>9.6600000000000001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122</v>
      </c>
      <c r="AT102" s="217" t="s">
        <v>117</v>
      </c>
      <c r="AU102" s="217" t="s">
        <v>79</v>
      </c>
      <c r="AY102" s="19" t="s">
        <v>115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122</v>
      </c>
      <c r="BM102" s="217" t="s">
        <v>143</v>
      </c>
    </row>
    <row r="103" s="2" customFormat="1">
      <c r="A103" s="40"/>
      <c r="B103" s="41"/>
      <c r="C103" s="42"/>
      <c r="D103" s="219" t="s">
        <v>124</v>
      </c>
      <c r="E103" s="42"/>
      <c r="F103" s="220" t="s">
        <v>144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124</v>
      </c>
      <c r="AU103" s="19" t="s">
        <v>79</v>
      </c>
    </row>
    <row r="104" s="2" customFormat="1">
      <c r="A104" s="40"/>
      <c r="B104" s="41"/>
      <c r="C104" s="42"/>
      <c r="D104" s="224" t="s">
        <v>126</v>
      </c>
      <c r="E104" s="42"/>
      <c r="F104" s="225" t="s">
        <v>145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126</v>
      </c>
      <c r="AU104" s="19" t="s">
        <v>79</v>
      </c>
    </row>
    <row r="105" s="13" customFormat="1">
      <c r="A105" s="13"/>
      <c r="B105" s="227"/>
      <c r="C105" s="228"/>
      <c r="D105" s="219" t="s">
        <v>146</v>
      </c>
      <c r="E105" s="229" t="s">
        <v>19</v>
      </c>
      <c r="F105" s="230" t="s">
        <v>147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146</v>
      </c>
      <c r="AU105" s="236" t="s">
        <v>79</v>
      </c>
      <c r="AV105" s="13" t="s">
        <v>77</v>
      </c>
      <c r="AW105" s="13" t="s">
        <v>31</v>
      </c>
      <c r="AX105" s="13" t="s">
        <v>69</v>
      </c>
      <c r="AY105" s="236" t="s">
        <v>115</v>
      </c>
    </row>
    <row r="106" s="14" customFormat="1">
      <c r="A106" s="14"/>
      <c r="B106" s="237"/>
      <c r="C106" s="238"/>
      <c r="D106" s="219" t="s">
        <v>146</v>
      </c>
      <c r="E106" s="239" t="s">
        <v>19</v>
      </c>
      <c r="F106" s="240" t="s">
        <v>148</v>
      </c>
      <c r="G106" s="238"/>
      <c r="H106" s="241">
        <v>84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146</v>
      </c>
      <c r="AU106" s="247" t="s">
        <v>79</v>
      </c>
      <c r="AV106" s="14" t="s">
        <v>79</v>
      </c>
      <c r="AW106" s="14" t="s">
        <v>31</v>
      </c>
      <c r="AX106" s="14" t="s">
        <v>77</v>
      </c>
      <c r="AY106" s="247" t="s">
        <v>115</v>
      </c>
    </row>
    <row r="107" s="2" customFormat="1" ht="16.5" customHeight="1">
      <c r="A107" s="40"/>
      <c r="B107" s="41"/>
      <c r="C107" s="206" t="s">
        <v>149</v>
      </c>
      <c r="D107" s="206" t="s">
        <v>117</v>
      </c>
      <c r="E107" s="207" t="s">
        <v>150</v>
      </c>
      <c r="F107" s="208" t="s">
        <v>151</v>
      </c>
      <c r="G107" s="209" t="s">
        <v>152</v>
      </c>
      <c r="H107" s="210">
        <v>15</v>
      </c>
      <c r="I107" s="211"/>
      <c r="J107" s="212">
        <f>ROUND(I107*H107,2)</f>
        <v>0</v>
      </c>
      <c r="K107" s="208" t="s">
        <v>121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0.20499999999999999</v>
      </c>
      <c r="T107" s="216">
        <f>S107*H107</f>
        <v>3.0749999999999997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122</v>
      </c>
      <c r="AT107" s="217" t="s">
        <v>117</v>
      </c>
      <c r="AU107" s="217" t="s">
        <v>79</v>
      </c>
      <c r="AY107" s="19" t="s">
        <v>115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122</v>
      </c>
      <c r="BM107" s="217" t="s">
        <v>153</v>
      </c>
    </row>
    <row r="108" s="2" customFormat="1">
      <c r="A108" s="40"/>
      <c r="B108" s="41"/>
      <c r="C108" s="42"/>
      <c r="D108" s="219" t="s">
        <v>124</v>
      </c>
      <c r="E108" s="42"/>
      <c r="F108" s="220" t="s">
        <v>154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124</v>
      </c>
      <c r="AU108" s="19" t="s">
        <v>79</v>
      </c>
    </row>
    <row r="109" s="2" customFormat="1">
      <c r="A109" s="40"/>
      <c r="B109" s="41"/>
      <c r="C109" s="42"/>
      <c r="D109" s="224" t="s">
        <v>126</v>
      </c>
      <c r="E109" s="42"/>
      <c r="F109" s="225" t="s">
        <v>155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126</v>
      </c>
      <c r="AU109" s="19" t="s">
        <v>79</v>
      </c>
    </row>
    <row r="110" s="2" customFormat="1">
      <c r="A110" s="40"/>
      <c r="B110" s="41"/>
      <c r="C110" s="42"/>
      <c r="D110" s="219" t="s">
        <v>139</v>
      </c>
      <c r="E110" s="42"/>
      <c r="F110" s="226" t="s">
        <v>156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79</v>
      </c>
    </row>
    <row r="111" s="2" customFormat="1" ht="21.75" customHeight="1">
      <c r="A111" s="40"/>
      <c r="B111" s="41"/>
      <c r="C111" s="206" t="s">
        <v>157</v>
      </c>
      <c r="D111" s="206" t="s">
        <v>117</v>
      </c>
      <c r="E111" s="207" t="s">
        <v>158</v>
      </c>
      <c r="F111" s="208" t="s">
        <v>159</v>
      </c>
      <c r="G111" s="209" t="s">
        <v>160</v>
      </c>
      <c r="H111" s="210">
        <v>20</v>
      </c>
      <c r="I111" s="211"/>
      <c r="J111" s="212">
        <f>ROUND(I111*H111,2)</f>
        <v>0</v>
      </c>
      <c r="K111" s="208" t="s">
        <v>121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122</v>
      </c>
      <c r="AT111" s="217" t="s">
        <v>117</v>
      </c>
      <c r="AU111" s="217" t="s">
        <v>79</v>
      </c>
      <c r="AY111" s="19" t="s">
        <v>115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122</v>
      </c>
      <c r="BM111" s="217" t="s">
        <v>161</v>
      </c>
    </row>
    <row r="112" s="2" customFormat="1">
      <c r="A112" s="40"/>
      <c r="B112" s="41"/>
      <c r="C112" s="42"/>
      <c r="D112" s="219" t="s">
        <v>124</v>
      </c>
      <c r="E112" s="42"/>
      <c r="F112" s="220" t="s">
        <v>162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124</v>
      </c>
      <c r="AU112" s="19" t="s">
        <v>79</v>
      </c>
    </row>
    <row r="113" s="2" customFormat="1">
      <c r="A113" s="40"/>
      <c r="B113" s="41"/>
      <c r="C113" s="42"/>
      <c r="D113" s="224" t="s">
        <v>126</v>
      </c>
      <c r="E113" s="42"/>
      <c r="F113" s="225" t="s">
        <v>163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126</v>
      </c>
      <c r="AU113" s="19" t="s">
        <v>79</v>
      </c>
    </row>
    <row r="114" s="2" customFormat="1">
      <c r="A114" s="40"/>
      <c r="B114" s="41"/>
      <c r="C114" s="42"/>
      <c r="D114" s="219" t="s">
        <v>139</v>
      </c>
      <c r="E114" s="42"/>
      <c r="F114" s="226" t="s">
        <v>164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139</v>
      </c>
      <c r="AU114" s="19" t="s">
        <v>79</v>
      </c>
    </row>
    <row r="115" s="14" customFormat="1">
      <c r="A115" s="14"/>
      <c r="B115" s="237"/>
      <c r="C115" s="238"/>
      <c r="D115" s="219" t="s">
        <v>146</v>
      </c>
      <c r="E115" s="239" t="s">
        <v>19</v>
      </c>
      <c r="F115" s="240" t="s">
        <v>165</v>
      </c>
      <c r="G115" s="238"/>
      <c r="H115" s="241">
        <v>20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146</v>
      </c>
      <c r="AU115" s="247" t="s">
        <v>79</v>
      </c>
      <c r="AV115" s="14" t="s">
        <v>79</v>
      </c>
      <c r="AW115" s="14" t="s">
        <v>31</v>
      </c>
      <c r="AX115" s="14" t="s">
        <v>77</v>
      </c>
      <c r="AY115" s="247" t="s">
        <v>115</v>
      </c>
    </row>
    <row r="116" s="2" customFormat="1" ht="21.75" customHeight="1">
      <c r="A116" s="40"/>
      <c r="B116" s="41"/>
      <c r="C116" s="206" t="s">
        <v>166</v>
      </c>
      <c r="D116" s="206" t="s">
        <v>117</v>
      </c>
      <c r="E116" s="207" t="s">
        <v>167</v>
      </c>
      <c r="F116" s="208" t="s">
        <v>168</v>
      </c>
      <c r="G116" s="209" t="s">
        <v>160</v>
      </c>
      <c r="H116" s="210">
        <v>20</v>
      </c>
      <c r="I116" s="211"/>
      <c r="J116" s="212">
        <f>ROUND(I116*H116,2)</f>
        <v>0</v>
      </c>
      <c r="K116" s="208" t="s">
        <v>121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122</v>
      </c>
      <c r="AT116" s="217" t="s">
        <v>117</v>
      </c>
      <c r="AU116" s="217" t="s">
        <v>79</v>
      </c>
      <c r="AY116" s="19" t="s">
        <v>115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122</v>
      </c>
      <c r="BM116" s="217" t="s">
        <v>169</v>
      </c>
    </row>
    <row r="117" s="2" customFormat="1">
      <c r="A117" s="40"/>
      <c r="B117" s="41"/>
      <c r="C117" s="42"/>
      <c r="D117" s="219" t="s">
        <v>124</v>
      </c>
      <c r="E117" s="42"/>
      <c r="F117" s="220" t="s">
        <v>170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124</v>
      </c>
      <c r="AU117" s="19" t="s">
        <v>79</v>
      </c>
    </row>
    <row r="118" s="2" customFormat="1">
      <c r="A118" s="40"/>
      <c r="B118" s="41"/>
      <c r="C118" s="42"/>
      <c r="D118" s="224" t="s">
        <v>126</v>
      </c>
      <c r="E118" s="42"/>
      <c r="F118" s="225" t="s">
        <v>171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126</v>
      </c>
      <c r="AU118" s="19" t="s">
        <v>79</v>
      </c>
    </row>
    <row r="119" s="2" customFormat="1" ht="24.15" customHeight="1">
      <c r="A119" s="40"/>
      <c r="B119" s="41"/>
      <c r="C119" s="206" t="s">
        <v>172</v>
      </c>
      <c r="D119" s="206" t="s">
        <v>117</v>
      </c>
      <c r="E119" s="207" t="s">
        <v>173</v>
      </c>
      <c r="F119" s="208" t="s">
        <v>174</v>
      </c>
      <c r="G119" s="209" t="s">
        <v>160</v>
      </c>
      <c r="H119" s="210">
        <v>400</v>
      </c>
      <c r="I119" s="211"/>
      <c r="J119" s="212">
        <f>ROUND(I119*H119,2)</f>
        <v>0</v>
      </c>
      <c r="K119" s="208" t="s">
        <v>121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122</v>
      </c>
      <c r="AT119" s="217" t="s">
        <v>117</v>
      </c>
      <c r="AU119" s="217" t="s">
        <v>79</v>
      </c>
      <c r="AY119" s="19" t="s">
        <v>115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122</v>
      </c>
      <c r="BM119" s="217" t="s">
        <v>175</v>
      </c>
    </row>
    <row r="120" s="2" customFormat="1">
      <c r="A120" s="40"/>
      <c r="B120" s="41"/>
      <c r="C120" s="42"/>
      <c r="D120" s="219" t="s">
        <v>124</v>
      </c>
      <c r="E120" s="42"/>
      <c r="F120" s="220" t="s">
        <v>176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124</v>
      </c>
      <c r="AU120" s="19" t="s">
        <v>79</v>
      </c>
    </row>
    <row r="121" s="2" customFormat="1">
      <c r="A121" s="40"/>
      <c r="B121" s="41"/>
      <c r="C121" s="42"/>
      <c r="D121" s="224" t="s">
        <v>126</v>
      </c>
      <c r="E121" s="42"/>
      <c r="F121" s="225" t="s">
        <v>177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126</v>
      </c>
      <c r="AU121" s="19" t="s">
        <v>79</v>
      </c>
    </row>
    <row r="122" s="2" customFormat="1">
      <c r="A122" s="40"/>
      <c r="B122" s="41"/>
      <c r="C122" s="42"/>
      <c r="D122" s="219" t="s">
        <v>139</v>
      </c>
      <c r="E122" s="42"/>
      <c r="F122" s="226" t="s">
        <v>178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139</v>
      </c>
      <c r="AU122" s="19" t="s">
        <v>79</v>
      </c>
    </row>
    <row r="123" s="14" customFormat="1">
      <c r="A123" s="14"/>
      <c r="B123" s="237"/>
      <c r="C123" s="238"/>
      <c r="D123" s="219" t="s">
        <v>146</v>
      </c>
      <c r="E123" s="238"/>
      <c r="F123" s="240" t="s">
        <v>179</v>
      </c>
      <c r="G123" s="238"/>
      <c r="H123" s="241">
        <v>400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146</v>
      </c>
      <c r="AU123" s="247" t="s">
        <v>79</v>
      </c>
      <c r="AV123" s="14" t="s">
        <v>79</v>
      </c>
      <c r="AW123" s="14" t="s">
        <v>4</v>
      </c>
      <c r="AX123" s="14" t="s">
        <v>77</v>
      </c>
      <c r="AY123" s="247" t="s">
        <v>115</v>
      </c>
    </row>
    <row r="124" s="2" customFormat="1" ht="16.5" customHeight="1">
      <c r="A124" s="40"/>
      <c r="B124" s="41"/>
      <c r="C124" s="206" t="s">
        <v>180</v>
      </c>
      <c r="D124" s="206" t="s">
        <v>117</v>
      </c>
      <c r="E124" s="207" t="s">
        <v>181</v>
      </c>
      <c r="F124" s="208" t="s">
        <v>182</v>
      </c>
      <c r="G124" s="209" t="s">
        <v>120</v>
      </c>
      <c r="H124" s="210">
        <v>105</v>
      </c>
      <c r="I124" s="211"/>
      <c r="J124" s="212">
        <f>ROUND(I124*H124,2)</f>
        <v>0</v>
      </c>
      <c r="K124" s="208" t="s">
        <v>121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122</v>
      </c>
      <c r="AT124" s="217" t="s">
        <v>117</v>
      </c>
      <c r="AU124" s="217" t="s">
        <v>79</v>
      </c>
      <c r="AY124" s="19" t="s">
        <v>115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122</v>
      </c>
      <c r="BM124" s="217" t="s">
        <v>183</v>
      </c>
    </row>
    <row r="125" s="2" customFormat="1">
      <c r="A125" s="40"/>
      <c r="B125" s="41"/>
      <c r="C125" s="42"/>
      <c r="D125" s="219" t="s">
        <v>124</v>
      </c>
      <c r="E125" s="42"/>
      <c r="F125" s="220" t="s">
        <v>184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124</v>
      </c>
      <c r="AU125" s="19" t="s">
        <v>79</v>
      </c>
    </row>
    <row r="126" s="2" customFormat="1">
      <c r="A126" s="40"/>
      <c r="B126" s="41"/>
      <c r="C126" s="42"/>
      <c r="D126" s="224" t="s">
        <v>126</v>
      </c>
      <c r="E126" s="42"/>
      <c r="F126" s="225" t="s">
        <v>185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126</v>
      </c>
      <c r="AU126" s="19" t="s">
        <v>79</v>
      </c>
    </row>
    <row r="127" s="14" customFormat="1">
      <c r="A127" s="14"/>
      <c r="B127" s="237"/>
      <c r="C127" s="238"/>
      <c r="D127" s="219" t="s">
        <v>146</v>
      </c>
      <c r="E127" s="239" t="s">
        <v>19</v>
      </c>
      <c r="F127" s="240" t="s">
        <v>186</v>
      </c>
      <c r="G127" s="238"/>
      <c r="H127" s="241">
        <v>105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146</v>
      </c>
      <c r="AU127" s="247" t="s">
        <v>79</v>
      </c>
      <c r="AV127" s="14" t="s">
        <v>79</v>
      </c>
      <c r="AW127" s="14" t="s">
        <v>31</v>
      </c>
      <c r="AX127" s="14" t="s">
        <v>77</v>
      </c>
      <c r="AY127" s="247" t="s">
        <v>115</v>
      </c>
    </row>
    <row r="128" s="12" customFormat="1" ht="22.8" customHeight="1">
      <c r="A128" s="12"/>
      <c r="B128" s="190"/>
      <c r="C128" s="191"/>
      <c r="D128" s="192" t="s">
        <v>68</v>
      </c>
      <c r="E128" s="204" t="s">
        <v>149</v>
      </c>
      <c r="F128" s="204" t="s">
        <v>187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SUM(P129:P151)</f>
        <v>0</v>
      </c>
      <c r="Q128" s="198"/>
      <c r="R128" s="199">
        <f>SUM(R129:R151)</f>
        <v>2.2304999999999997</v>
      </c>
      <c r="S128" s="198"/>
      <c r="T128" s="200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77</v>
      </c>
      <c r="AT128" s="202" t="s">
        <v>68</v>
      </c>
      <c r="AU128" s="202" t="s">
        <v>77</v>
      </c>
      <c r="AY128" s="201" t="s">
        <v>115</v>
      </c>
      <c r="BK128" s="203">
        <f>SUM(BK129:BK151)</f>
        <v>0</v>
      </c>
    </row>
    <row r="129" s="2" customFormat="1" ht="16.5" customHeight="1">
      <c r="A129" s="40"/>
      <c r="B129" s="41"/>
      <c r="C129" s="206" t="s">
        <v>188</v>
      </c>
      <c r="D129" s="206" t="s">
        <v>117</v>
      </c>
      <c r="E129" s="207" t="s">
        <v>189</v>
      </c>
      <c r="F129" s="208" t="s">
        <v>190</v>
      </c>
      <c r="G129" s="209" t="s">
        <v>120</v>
      </c>
      <c r="H129" s="210">
        <v>80</v>
      </c>
      <c r="I129" s="211"/>
      <c r="J129" s="212">
        <f>ROUND(I129*H129,2)</f>
        <v>0</v>
      </c>
      <c r="K129" s="208" t="s">
        <v>121</v>
      </c>
      <c r="L129" s="46"/>
      <c r="M129" s="213" t="s">
        <v>19</v>
      </c>
      <c r="N129" s="214" t="s">
        <v>40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122</v>
      </c>
      <c r="AT129" s="217" t="s">
        <v>117</v>
      </c>
      <c r="AU129" s="217" t="s">
        <v>79</v>
      </c>
      <c r="AY129" s="19" t="s">
        <v>115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77</v>
      </c>
      <c r="BK129" s="218">
        <f>ROUND(I129*H129,2)</f>
        <v>0</v>
      </c>
      <c r="BL129" s="19" t="s">
        <v>122</v>
      </c>
      <c r="BM129" s="217" t="s">
        <v>191</v>
      </c>
    </row>
    <row r="130" s="2" customFormat="1">
      <c r="A130" s="40"/>
      <c r="B130" s="41"/>
      <c r="C130" s="42"/>
      <c r="D130" s="219" t="s">
        <v>124</v>
      </c>
      <c r="E130" s="42"/>
      <c r="F130" s="220" t="s">
        <v>192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124</v>
      </c>
      <c r="AU130" s="19" t="s">
        <v>79</v>
      </c>
    </row>
    <row r="131" s="2" customFormat="1">
      <c r="A131" s="40"/>
      <c r="B131" s="41"/>
      <c r="C131" s="42"/>
      <c r="D131" s="224" t="s">
        <v>126</v>
      </c>
      <c r="E131" s="42"/>
      <c r="F131" s="225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126</v>
      </c>
      <c r="AU131" s="19" t="s">
        <v>79</v>
      </c>
    </row>
    <row r="132" s="14" customFormat="1">
      <c r="A132" s="14"/>
      <c r="B132" s="237"/>
      <c r="C132" s="238"/>
      <c r="D132" s="219" t="s">
        <v>146</v>
      </c>
      <c r="E132" s="239" t="s">
        <v>19</v>
      </c>
      <c r="F132" s="240" t="s">
        <v>194</v>
      </c>
      <c r="G132" s="238"/>
      <c r="H132" s="241">
        <v>80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146</v>
      </c>
      <c r="AU132" s="247" t="s">
        <v>79</v>
      </c>
      <c r="AV132" s="14" t="s">
        <v>79</v>
      </c>
      <c r="AW132" s="14" t="s">
        <v>31</v>
      </c>
      <c r="AX132" s="14" t="s">
        <v>77</v>
      </c>
      <c r="AY132" s="247" t="s">
        <v>115</v>
      </c>
    </row>
    <row r="133" s="2" customFormat="1" ht="16.5" customHeight="1">
      <c r="A133" s="40"/>
      <c r="B133" s="41"/>
      <c r="C133" s="206" t="s">
        <v>195</v>
      </c>
      <c r="D133" s="206" t="s">
        <v>117</v>
      </c>
      <c r="E133" s="207" t="s">
        <v>196</v>
      </c>
      <c r="F133" s="208" t="s">
        <v>197</v>
      </c>
      <c r="G133" s="209" t="s">
        <v>120</v>
      </c>
      <c r="H133" s="210">
        <v>42</v>
      </c>
      <c r="I133" s="211"/>
      <c r="J133" s="212">
        <f>ROUND(I133*H133,2)</f>
        <v>0</v>
      </c>
      <c r="K133" s="208" t="s">
        <v>121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122</v>
      </c>
      <c r="AT133" s="217" t="s">
        <v>117</v>
      </c>
      <c r="AU133" s="217" t="s">
        <v>79</v>
      </c>
      <c r="AY133" s="19" t="s">
        <v>115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122</v>
      </c>
      <c r="BM133" s="217" t="s">
        <v>198</v>
      </c>
    </row>
    <row r="134" s="2" customFormat="1">
      <c r="A134" s="40"/>
      <c r="B134" s="41"/>
      <c r="C134" s="42"/>
      <c r="D134" s="219" t="s">
        <v>124</v>
      </c>
      <c r="E134" s="42"/>
      <c r="F134" s="220" t="s">
        <v>199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79</v>
      </c>
    </row>
    <row r="135" s="2" customFormat="1">
      <c r="A135" s="40"/>
      <c r="B135" s="41"/>
      <c r="C135" s="42"/>
      <c r="D135" s="224" t="s">
        <v>126</v>
      </c>
      <c r="E135" s="42"/>
      <c r="F135" s="225" t="s">
        <v>200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126</v>
      </c>
      <c r="AU135" s="19" t="s">
        <v>79</v>
      </c>
    </row>
    <row r="136" s="2" customFormat="1" ht="16.5" customHeight="1">
      <c r="A136" s="40"/>
      <c r="B136" s="41"/>
      <c r="C136" s="206" t="s">
        <v>8</v>
      </c>
      <c r="D136" s="206" t="s">
        <v>117</v>
      </c>
      <c r="E136" s="207" t="s">
        <v>201</v>
      </c>
      <c r="F136" s="208" t="s">
        <v>202</v>
      </c>
      <c r="G136" s="209" t="s">
        <v>120</v>
      </c>
      <c r="H136" s="210">
        <v>80</v>
      </c>
      <c r="I136" s="211"/>
      <c r="J136" s="212">
        <f>ROUND(I136*H136,2)</f>
        <v>0</v>
      </c>
      <c r="K136" s="208" t="s">
        <v>121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122</v>
      </c>
      <c r="AT136" s="217" t="s">
        <v>117</v>
      </c>
      <c r="AU136" s="217" t="s">
        <v>79</v>
      </c>
      <c r="AY136" s="19" t="s">
        <v>115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122</v>
      </c>
      <c r="BM136" s="217" t="s">
        <v>203</v>
      </c>
    </row>
    <row r="137" s="2" customFormat="1">
      <c r="A137" s="40"/>
      <c r="B137" s="41"/>
      <c r="C137" s="42"/>
      <c r="D137" s="219" t="s">
        <v>124</v>
      </c>
      <c r="E137" s="42"/>
      <c r="F137" s="220" t="s">
        <v>204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124</v>
      </c>
      <c r="AU137" s="19" t="s">
        <v>79</v>
      </c>
    </row>
    <row r="138" s="2" customFormat="1">
      <c r="A138" s="40"/>
      <c r="B138" s="41"/>
      <c r="C138" s="42"/>
      <c r="D138" s="224" t="s">
        <v>126</v>
      </c>
      <c r="E138" s="42"/>
      <c r="F138" s="225" t="s">
        <v>205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126</v>
      </c>
      <c r="AU138" s="19" t="s">
        <v>79</v>
      </c>
    </row>
    <row r="139" s="14" customFormat="1">
      <c r="A139" s="14"/>
      <c r="B139" s="237"/>
      <c r="C139" s="238"/>
      <c r="D139" s="219" t="s">
        <v>146</v>
      </c>
      <c r="E139" s="239" t="s">
        <v>19</v>
      </c>
      <c r="F139" s="240" t="s">
        <v>194</v>
      </c>
      <c r="G139" s="238"/>
      <c r="H139" s="241">
        <v>80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146</v>
      </c>
      <c r="AU139" s="247" t="s">
        <v>79</v>
      </c>
      <c r="AV139" s="14" t="s">
        <v>79</v>
      </c>
      <c r="AW139" s="14" t="s">
        <v>31</v>
      </c>
      <c r="AX139" s="14" t="s">
        <v>77</v>
      </c>
      <c r="AY139" s="247" t="s">
        <v>115</v>
      </c>
    </row>
    <row r="140" s="2" customFormat="1" ht="16.5" customHeight="1">
      <c r="A140" s="40"/>
      <c r="B140" s="41"/>
      <c r="C140" s="206" t="s">
        <v>206</v>
      </c>
      <c r="D140" s="206" t="s">
        <v>117</v>
      </c>
      <c r="E140" s="207" t="s">
        <v>207</v>
      </c>
      <c r="F140" s="208" t="s">
        <v>208</v>
      </c>
      <c r="G140" s="209" t="s">
        <v>120</v>
      </c>
      <c r="H140" s="210">
        <v>42</v>
      </c>
      <c r="I140" s="211"/>
      <c r="J140" s="212">
        <f>ROUND(I140*H140,2)</f>
        <v>0</v>
      </c>
      <c r="K140" s="208" t="s">
        <v>121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122</v>
      </c>
      <c r="AT140" s="217" t="s">
        <v>117</v>
      </c>
      <c r="AU140" s="217" t="s">
        <v>79</v>
      </c>
      <c r="AY140" s="19" t="s">
        <v>115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122</v>
      </c>
      <c r="BM140" s="217" t="s">
        <v>209</v>
      </c>
    </row>
    <row r="141" s="2" customFormat="1">
      <c r="A141" s="40"/>
      <c r="B141" s="41"/>
      <c r="C141" s="42"/>
      <c r="D141" s="219" t="s">
        <v>124</v>
      </c>
      <c r="E141" s="42"/>
      <c r="F141" s="220" t="s">
        <v>210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124</v>
      </c>
      <c r="AU141" s="19" t="s">
        <v>79</v>
      </c>
    </row>
    <row r="142" s="2" customFormat="1">
      <c r="A142" s="40"/>
      <c r="B142" s="41"/>
      <c r="C142" s="42"/>
      <c r="D142" s="224" t="s">
        <v>126</v>
      </c>
      <c r="E142" s="42"/>
      <c r="F142" s="225" t="s">
        <v>211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126</v>
      </c>
      <c r="AU142" s="19" t="s">
        <v>79</v>
      </c>
    </row>
    <row r="143" s="2" customFormat="1" ht="21.75" customHeight="1">
      <c r="A143" s="40"/>
      <c r="B143" s="41"/>
      <c r="C143" s="206" t="s">
        <v>212</v>
      </c>
      <c r="D143" s="206" t="s">
        <v>117</v>
      </c>
      <c r="E143" s="207" t="s">
        <v>213</v>
      </c>
      <c r="F143" s="208" t="s">
        <v>214</v>
      </c>
      <c r="G143" s="209" t="s">
        <v>120</v>
      </c>
      <c r="H143" s="210">
        <v>42</v>
      </c>
      <c r="I143" s="211"/>
      <c r="J143" s="212">
        <f>ROUND(I143*H143,2)</f>
        <v>0</v>
      </c>
      <c r="K143" s="208" t="s">
        <v>121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122</v>
      </c>
      <c r="AT143" s="217" t="s">
        <v>117</v>
      </c>
      <c r="AU143" s="217" t="s">
        <v>79</v>
      </c>
      <c r="AY143" s="19" t="s">
        <v>115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122</v>
      </c>
      <c r="BM143" s="217" t="s">
        <v>215</v>
      </c>
    </row>
    <row r="144" s="2" customFormat="1">
      <c r="A144" s="40"/>
      <c r="B144" s="41"/>
      <c r="C144" s="42"/>
      <c r="D144" s="219" t="s">
        <v>124</v>
      </c>
      <c r="E144" s="42"/>
      <c r="F144" s="220" t="s">
        <v>216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124</v>
      </c>
      <c r="AU144" s="19" t="s">
        <v>79</v>
      </c>
    </row>
    <row r="145" s="2" customFormat="1">
      <c r="A145" s="40"/>
      <c r="B145" s="41"/>
      <c r="C145" s="42"/>
      <c r="D145" s="224" t="s">
        <v>126</v>
      </c>
      <c r="E145" s="42"/>
      <c r="F145" s="225" t="s">
        <v>217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126</v>
      </c>
      <c r="AU145" s="19" t="s">
        <v>79</v>
      </c>
    </row>
    <row r="146" s="2" customFormat="1" ht="16.5" customHeight="1">
      <c r="A146" s="40"/>
      <c r="B146" s="41"/>
      <c r="C146" s="206" t="s">
        <v>218</v>
      </c>
      <c r="D146" s="206" t="s">
        <v>117</v>
      </c>
      <c r="E146" s="207" t="s">
        <v>219</v>
      </c>
      <c r="F146" s="208" t="s">
        <v>220</v>
      </c>
      <c r="G146" s="209" t="s">
        <v>120</v>
      </c>
      <c r="H146" s="210">
        <v>160</v>
      </c>
      <c r="I146" s="211"/>
      <c r="J146" s="212">
        <f>ROUND(I146*H146,2)</f>
        <v>0</v>
      </c>
      <c r="K146" s="208" t="s">
        <v>121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122</v>
      </c>
      <c r="AT146" s="217" t="s">
        <v>117</v>
      </c>
      <c r="AU146" s="217" t="s">
        <v>79</v>
      </c>
      <c r="AY146" s="19" t="s">
        <v>115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122</v>
      </c>
      <c r="BM146" s="217" t="s">
        <v>221</v>
      </c>
    </row>
    <row r="147" s="2" customFormat="1">
      <c r="A147" s="40"/>
      <c r="B147" s="41"/>
      <c r="C147" s="42"/>
      <c r="D147" s="219" t="s">
        <v>124</v>
      </c>
      <c r="E147" s="42"/>
      <c r="F147" s="220" t="s">
        <v>222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124</v>
      </c>
      <c r="AU147" s="19" t="s">
        <v>79</v>
      </c>
    </row>
    <row r="148" s="2" customFormat="1">
      <c r="A148" s="40"/>
      <c r="B148" s="41"/>
      <c r="C148" s="42"/>
      <c r="D148" s="224" t="s">
        <v>126</v>
      </c>
      <c r="E148" s="42"/>
      <c r="F148" s="225" t="s">
        <v>223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126</v>
      </c>
      <c r="AU148" s="19" t="s">
        <v>79</v>
      </c>
    </row>
    <row r="149" s="2" customFormat="1" ht="16.5" customHeight="1">
      <c r="A149" s="40"/>
      <c r="B149" s="41"/>
      <c r="C149" s="206" t="s">
        <v>224</v>
      </c>
      <c r="D149" s="206" t="s">
        <v>117</v>
      </c>
      <c r="E149" s="207" t="s">
        <v>225</v>
      </c>
      <c r="F149" s="208" t="s">
        <v>226</v>
      </c>
      <c r="G149" s="209" t="s">
        <v>120</v>
      </c>
      <c r="H149" s="210">
        <v>25</v>
      </c>
      <c r="I149" s="211"/>
      <c r="J149" s="212">
        <f>ROUND(I149*H149,2)</f>
        <v>0</v>
      </c>
      <c r="K149" s="208" t="s">
        <v>121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0.089219999999999994</v>
      </c>
      <c r="R149" s="215">
        <f>Q149*H149</f>
        <v>2.2304999999999997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122</v>
      </c>
      <c r="AT149" s="217" t="s">
        <v>117</v>
      </c>
      <c r="AU149" s="217" t="s">
        <v>79</v>
      </c>
      <c r="AY149" s="19" t="s">
        <v>115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122</v>
      </c>
      <c r="BM149" s="217" t="s">
        <v>227</v>
      </c>
    </row>
    <row r="150" s="2" customFormat="1">
      <c r="A150" s="40"/>
      <c r="B150" s="41"/>
      <c r="C150" s="42"/>
      <c r="D150" s="219" t="s">
        <v>124</v>
      </c>
      <c r="E150" s="42"/>
      <c r="F150" s="220" t="s">
        <v>228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124</v>
      </c>
      <c r="AU150" s="19" t="s">
        <v>79</v>
      </c>
    </row>
    <row r="151" s="2" customFormat="1">
      <c r="A151" s="40"/>
      <c r="B151" s="41"/>
      <c r="C151" s="42"/>
      <c r="D151" s="224" t="s">
        <v>126</v>
      </c>
      <c r="E151" s="42"/>
      <c r="F151" s="225" t="s">
        <v>229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126</v>
      </c>
      <c r="AU151" s="19" t="s">
        <v>79</v>
      </c>
    </row>
    <row r="152" s="12" customFormat="1" ht="22.8" customHeight="1">
      <c r="A152" s="12"/>
      <c r="B152" s="190"/>
      <c r="C152" s="191"/>
      <c r="D152" s="192" t="s">
        <v>68</v>
      </c>
      <c r="E152" s="204" t="s">
        <v>172</v>
      </c>
      <c r="F152" s="204" t="s">
        <v>230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SUM(P153:P155)</f>
        <v>0</v>
      </c>
      <c r="Q152" s="198"/>
      <c r="R152" s="199">
        <f>SUM(R153:R155)</f>
        <v>0.42368</v>
      </c>
      <c r="S152" s="198"/>
      <c r="T152" s="200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77</v>
      </c>
      <c r="AT152" s="202" t="s">
        <v>68</v>
      </c>
      <c r="AU152" s="202" t="s">
        <v>77</v>
      </c>
      <c r="AY152" s="201" t="s">
        <v>115</v>
      </c>
      <c r="BK152" s="203">
        <f>SUM(BK153:BK155)</f>
        <v>0</v>
      </c>
    </row>
    <row r="153" s="2" customFormat="1" ht="16.5" customHeight="1">
      <c r="A153" s="40"/>
      <c r="B153" s="41"/>
      <c r="C153" s="206" t="s">
        <v>231</v>
      </c>
      <c r="D153" s="206" t="s">
        <v>117</v>
      </c>
      <c r="E153" s="207" t="s">
        <v>232</v>
      </c>
      <c r="F153" s="208" t="s">
        <v>233</v>
      </c>
      <c r="G153" s="209" t="s">
        <v>234</v>
      </c>
      <c r="H153" s="210">
        <v>1</v>
      </c>
      <c r="I153" s="211"/>
      <c r="J153" s="212">
        <f>ROUND(I153*H153,2)</f>
        <v>0</v>
      </c>
      <c r="K153" s="208" t="s">
        <v>121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0.42368</v>
      </c>
      <c r="R153" s="215">
        <f>Q153*H153</f>
        <v>0.42368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122</v>
      </c>
      <c r="AT153" s="217" t="s">
        <v>117</v>
      </c>
      <c r="AU153" s="217" t="s">
        <v>79</v>
      </c>
      <c r="AY153" s="19" t="s">
        <v>115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122</v>
      </c>
      <c r="BM153" s="217" t="s">
        <v>235</v>
      </c>
    </row>
    <row r="154" s="2" customFormat="1">
      <c r="A154" s="40"/>
      <c r="B154" s="41"/>
      <c r="C154" s="42"/>
      <c r="D154" s="219" t="s">
        <v>124</v>
      </c>
      <c r="E154" s="42"/>
      <c r="F154" s="220" t="s">
        <v>233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124</v>
      </c>
      <c r="AU154" s="19" t="s">
        <v>79</v>
      </c>
    </row>
    <row r="155" s="2" customFormat="1">
      <c r="A155" s="40"/>
      <c r="B155" s="41"/>
      <c r="C155" s="42"/>
      <c r="D155" s="224" t="s">
        <v>126</v>
      </c>
      <c r="E155" s="42"/>
      <c r="F155" s="225" t="s">
        <v>236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126</v>
      </c>
      <c r="AU155" s="19" t="s">
        <v>79</v>
      </c>
    </row>
    <row r="156" s="12" customFormat="1" ht="22.8" customHeight="1">
      <c r="A156" s="12"/>
      <c r="B156" s="190"/>
      <c r="C156" s="191"/>
      <c r="D156" s="192" t="s">
        <v>68</v>
      </c>
      <c r="E156" s="204" t="s">
        <v>180</v>
      </c>
      <c r="F156" s="204" t="s">
        <v>237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SUM(P157:P202)</f>
        <v>0</v>
      </c>
      <c r="Q156" s="198"/>
      <c r="R156" s="199">
        <f>SUM(R157:R202)</f>
        <v>2.7362899999999999</v>
      </c>
      <c r="S156" s="198"/>
      <c r="T156" s="200">
        <f>SUM(T157:T202)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77</v>
      </c>
      <c r="AT156" s="202" t="s">
        <v>68</v>
      </c>
      <c r="AU156" s="202" t="s">
        <v>77</v>
      </c>
      <c r="AY156" s="201" t="s">
        <v>115</v>
      </c>
      <c r="BK156" s="203">
        <f>SUM(BK157:BK202)</f>
        <v>0</v>
      </c>
    </row>
    <row r="157" s="2" customFormat="1" ht="16.5" customHeight="1">
      <c r="A157" s="40"/>
      <c r="B157" s="41"/>
      <c r="C157" s="206" t="s">
        <v>238</v>
      </c>
      <c r="D157" s="206" t="s">
        <v>117</v>
      </c>
      <c r="E157" s="207" t="s">
        <v>239</v>
      </c>
      <c r="F157" s="208" t="s">
        <v>240</v>
      </c>
      <c r="G157" s="209" t="s">
        <v>152</v>
      </c>
      <c r="H157" s="210">
        <v>36</v>
      </c>
      <c r="I157" s="211"/>
      <c r="J157" s="212">
        <f>ROUND(I157*H157,2)</f>
        <v>0</v>
      </c>
      <c r="K157" s="208" t="s">
        <v>121</v>
      </c>
      <c r="L157" s="46"/>
      <c r="M157" s="213" t="s">
        <v>19</v>
      </c>
      <c r="N157" s="214" t="s">
        <v>40</v>
      </c>
      <c r="O157" s="86"/>
      <c r="P157" s="215">
        <f>O157*H157</f>
        <v>0</v>
      </c>
      <c r="Q157" s="215">
        <v>0.00020000000000000001</v>
      </c>
      <c r="R157" s="215">
        <f>Q157*H157</f>
        <v>0.0072000000000000007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122</v>
      </c>
      <c r="AT157" s="217" t="s">
        <v>117</v>
      </c>
      <c r="AU157" s="217" t="s">
        <v>79</v>
      </c>
      <c r="AY157" s="19" t="s">
        <v>115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122</v>
      </c>
      <c r="BM157" s="217" t="s">
        <v>241</v>
      </c>
    </row>
    <row r="158" s="2" customFormat="1">
      <c r="A158" s="40"/>
      <c r="B158" s="41"/>
      <c r="C158" s="42"/>
      <c r="D158" s="219" t="s">
        <v>124</v>
      </c>
      <c r="E158" s="42"/>
      <c r="F158" s="220" t="s">
        <v>242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124</v>
      </c>
      <c r="AU158" s="19" t="s">
        <v>79</v>
      </c>
    </row>
    <row r="159" s="2" customFormat="1">
      <c r="A159" s="40"/>
      <c r="B159" s="41"/>
      <c r="C159" s="42"/>
      <c r="D159" s="224" t="s">
        <v>126</v>
      </c>
      <c r="E159" s="42"/>
      <c r="F159" s="225" t="s">
        <v>243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126</v>
      </c>
      <c r="AU159" s="19" t="s">
        <v>79</v>
      </c>
    </row>
    <row r="160" s="2" customFormat="1" ht="16.5" customHeight="1">
      <c r="A160" s="40"/>
      <c r="B160" s="41"/>
      <c r="C160" s="206" t="s">
        <v>244</v>
      </c>
      <c r="D160" s="206" t="s">
        <v>117</v>
      </c>
      <c r="E160" s="207" t="s">
        <v>245</v>
      </c>
      <c r="F160" s="208" t="s">
        <v>246</v>
      </c>
      <c r="G160" s="209" t="s">
        <v>152</v>
      </c>
      <c r="H160" s="210">
        <v>40</v>
      </c>
      <c r="I160" s="211"/>
      <c r="J160" s="212">
        <f>ROUND(I160*H160,2)</f>
        <v>0</v>
      </c>
      <c r="K160" s="208" t="s">
        <v>121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0.00010000000000000001</v>
      </c>
      <c r="R160" s="215">
        <f>Q160*H160</f>
        <v>0.0040000000000000001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122</v>
      </c>
      <c r="AT160" s="217" t="s">
        <v>117</v>
      </c>
      <c r="AU160" s="217" t="s">
        <v>79</v>
      </c>
      <c r="AY160" s="19" t="s">
        <v>115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122</v>
      </c>
      <c r="BM160" s="217" t="s">
        <v>247</v>
      </c>
    </row>
    <row r="161" s="2" customFormat="1">
      <c r="A161" s="40"/>
      <c r="B161" s="41"/>
      <c r="C161" s="42"/>
      <c r="D161" s="219" t="s">
        <v>124</v>
      </c>
      <c r="E161" s="42"/>
      <c r="F161" s="220" t="s">
        <v>248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124</v>
      </c>
      <c r="AU161" s="19" t="s">
        <v>79</v>
      </c>
    </row>
    <row r="162" s="2" customFormat="1">
      <c r="A162" s="40"/>
      <c r="B162" s="41"/>
      <c r="C162" s="42"/>
      <c r="D162" s="224" t="s">
        <v>126</v>
      </c>
      <c r="E162" s="42"/>
      <c r="F162" s="225" t="s">
        <v>249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126</v>
      </c>
      <c r="AU162" s="19" t="s">
        <v>79</v>
      </c>
    </row>
    <row r="163" s="13" customFormat="1">
      <c r="A163" s="13"/>
      <c r="B163" s="227"/>
      <c r="C163" s="228"/>
      <c r="D163" s="219" t="s">
        <v>146</v>
      </c>
      <c r="E163" s="229" t="s">
        <v>19</v>
      </c>
      <c r="F163" s="230" t="s">
        <v>250</v>
      </c>
      <c r="G163" s="228"/>
      <c r="H163" s="229" t="s">
        <v>19</v>
      </c>
      <c r="I163" s="231"/>
      <c r="J163" s="228"/>
      <c r="K163" s="228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146</v>
      </c>
      <c r="AU163" s="236" t="s">
        <v>79</v>
      </c>
      <c r="AV163" s="13" t="s">
        <v>77</v>
      </c>
      <c r="AW163" s="13" t="s">
        <v>31</v>
      </c>
      <c r="AX163" s="13" t="s">
        <v>69</v>
      </c>
      <c r="AY163" s="236" t="s">
        <v>115</v>
      </c>
    </row>
    <row r="164" s="14" customFormat="1">
      <c r="A164" s="14"/>
      <c r="B164" s="237"/>
      <c r="C164" s="238"/>
      <c r="D164" s="219" t="s">
        <v>146</v>
      </c>
      <c r="E164" s="239" t="s">
        <v>19</v>
      </c>
      <c r="F164" s="240" t="s">
        <v>251</v>
      </c>
      <c r="G164" s="238"/>
      <c r="H164" s="241">
        <v>40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146</v>
      </c>
      <c r="AU164" s="247" t="s">
        <v>79</v>
      </c>
      <c r="AV164" s="14" t="s">
        <v>79</v>
      </c>
      <c r="AW164" s="14" t="s">
        <v>31</v>
      </c>
      <c r="AX164" s="14" t="s">
        <v>77</v>
      </c>
      <c r="AY164" s="247" t="s">
        <v>115</v>
      </c>
    </row>
    <row r="165" s="2" customFormat="1" ht="16.5" customHeight="1">
      <c r="A165" s="40"/>
      <c r="B165" s="41"/>
      <c r="C165" s="206" t="s">
        <v>252</v>
      </c>
      <c r="D165" s="206" t="s">
        <v>117</v>
      </c>
      <c r="E165" s="207" t="s">
        <v>253</v>
      </c>
      <c r="F165" s="208" t="s">
        <v>254</v>
      </c>
      <c r="G165" s="209" t="s">
        <v>152</v>
      </c>
      <c r="H165" s="210">
        <v>36</v>
      </c>
      <c r="I165" s="211"/>
      <c r="J165" s="212">
        <f>ROUND(I165*H165,2)</f>
        <v>0</v>
      </c>
      <c r="K165" s="208" t="s">
        <v>121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0.00064999999999999997</v>
      </c>
      <c r="R165" s="215">
        <f>Q165*H165</f>
        <v>0.023399999999999997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122</v>
      </c>
      <c r="AT165" s="217" t="s">
        <v>117</v>
      </c>
      <c r="AU165" s="217" t="s">
        <v>79</v>
      </c>
      <c r="AY165" s="19" t="s">
        <v>115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122</v>
      </c>
      <c r="BM165" s="217" t="s">
        <v>255</v>
      </c>
    </row>
    <row r="166" s="2" customFormat="1">
      <c r="A166" s="40"/>
      <c r="B166" s="41"/>
      <c r="C166" s="42"/>
      <c r="D166" s="219" t="s">
        <v>124</v>
      </c>
      <c r="E166" s="42"/>
      <c r="F166" s="220" t="s">
        <v>256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124</v>
      </c>
      <c r="AU166" s="19" t="s">
        <v>79</v>
      </c>
    </row>
    <row r="167" s="2" customFormat="1">
      <c r="A167" s="40"/>
      <c r="B167" s="41"/>
      <c r="C167" s="42"/>
      <c r="D167" s="224" t="s">
        <v>126</v>
      </c>
      <c r="E167" s="42"/>
      <c r="F167" s="225" t="s">
        <v>257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126</v>
      </c>
      <c r="AU167" s="19" t="s">
        <v>79</v>
      </c>
    </row>
    <row r="168" s="2" customFormat="1" ht="16.5" customHeight="1">
      <c r="A168" s="40"/>
      <c r="B168" s="41"/>
      <c r="C168" s="206" t="s">
        <v>7</v>
      </c>
      <c r="D168" s="206" t="s">
        <v>117</v>
      </c>
      <c r="E168" s="207" t="s">
        <v>258</v>
      </c>
      <c r="F168" s="208" t="s">
        <v>259</v>
      </c>
      <c r="G168" s="209" t="s">
        <v>152</v>
      </c>
      <c r="H168" s="210">
        <v>40</v>
      </c>
      <c r="I168" s="211"/>
      <c r="J168" s="212">
        <f>ROUND(I168*H168,2)</f>
        <v>0</v>
      </c>
      <c r="K168" s="208" t="s">
        <v>121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0.00038000000000000002</v>
      </c>
      <c r="R168" s="215">
        <f>Q168*H168</f>
        <v>0.015200000000000002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122</v>
      </c>
      <c r="AT168" s="217" t="s">
        <v>117</v>
      </c>
      <c r="AU168" s="217" t="s">
        <v>79</v>
      </c>
      <c r="AY168" s="19" t="s">
        <v>115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122</v>
      </c>
      <c r="BM168" s="217" t="s">
        <v>260</v>
      </c>
    </row>
    <row r="169" s="2" customFormat="1">
      <c r="A169" s="40"/>
      <c r="B169" s="41"/>
      <c r="C169" s="42"/>
      <c r="D169" s="219" t="s">
        <v>124</v>
      </c>
      <c r="E169" s="42"/>
      <c r="F169" s="220" t="s">
        <v>261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124</v>
      </c>
      <c r="AU169" s="19" t="s">
        <v>79</v>
      </c>
    </row>
    <row r="170" s="2" customFormat="1">
      <c r="A170" s="40"/>
      <c r="B170" s="41"/>
      <c r="C170" s="42"/>
      <c r="D170" s="224" t="s">
        <v>126</v>
      </c>
      <c r="E170" s="42"/>
      <c r="F170" s="225" t="s">
        <v>262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126</v>
      </c>
      <c r="AU170" s="19" t="s">
        <v>79</v>
      </c>
    </row>
    <row r="171" s="13" customFormat="1">
      <c r="A171" s="13"/>
      <c r="B171" s="227"/>
      <c r="C171" s="228"/>
      <c r="D171" s="219" t="s">
        <v>146</v>
      </c>
      <c r="E171" s="229" t="s">
        <v>19</v>
      </c>
      <c r="F171" s="230" t="s">
        <v>250</v>
      </c>
      <c r="G171" s="228"/>
      <c r="H171" s="229" t="s">
        <v>19</v>
      </c>
      <c r="I171" s="231"/>
      <c r="J171" s="228"/>
      <c r="K171" s="228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146</v>
      </c>
      <c r="AU171" s="236" t="s">
        <v>79</v>
      </c>
      <c r="AV171" s="13" t="s">
        <v>77</v>
      </c>
      <c r="AW171" s="13" t="s">
        <v>31</v>
      </c>
      <c r="AX171" s="13" t="s">
        <v>69</v>
      </c>
      <c r="AY171" s="236" t="s">
        <v>115</v>
      </c>
    </row>
    <row r="172" s="14" customFormat="1">
      <c r="A172" s="14"/>
      <c r="B172" s="237"/>
      <c r="C172" s="238"/>
      <c r="D172" s="219" t="s">
        <v>146</v>
      </c>
      <c r="E172" s="239" t="s">
        <v>19</v>
      </c>
      <c r="F172" s="240" t="s">
        <v>251</v>
      </c>
      <c r="G172" s="238"/>
      <c r="H172" s="241">
        <v>40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146</v>
      </c>
      <c r="AU172" s="247" t="s">
        <v>79</v>
      </c>
      <c r="AV172" s="14" t="s">
        <v>79</v>
      </c>
      <c r="AW172" s="14" t="s">
        <v>31</v>
      </c>
      <c r="AX172" s="14" t="s">
        <v>77</v>
      </c>
      <c r="AY172" s="247" t="s">
        <v>115</v>
      </c>
    </row>
    <row r="173" s="2" customFormat="1" ht="16.5" customHeight="1">
      <c r="A173" s="40"/>
      <c r="B173" s="41"/>
      <c r="C173" s="206" t="s">
        <v>263</v>
      </c>
      <c r="D173" s="206" t="s">
        <v>117</v>
      </c>
      <c r="E173" s="207" t="s">
        <v>264</v>
      </c>
      <c r="F173" s="208" t="s">
        <v>265</v>
      </c>
      <c r="G173" s="209" t="s">
        <v>152</v>
      </c>
      <c r="H173" s="210">
        <v>15</v>
      </c>
      <c r="I173" s="211"/>
      <c r="J173" s="212">
        <f>ROUND(I173*H173,2)</f>
        <v>0</v>
      </c>
      <c r="K173" s="208" t="s">
        <v>121</v>
      </c>
      <c r="L173" s="46"/>
      <c r="M173" s="213" t="s">
        <v>19</v>
      </c>
      <c r="N173" s="214" t="s">
        <v>40</v>
      </c>
      <c r="O173" s="86"/>
      <c r="P173" s="215">
        <f>O173*H173</f>
        <v>0</v>
      </c>
      <c r="Q173" s="215">
        <v>0.14066999999999999</v>
      </c>
      <c r="R173" s="215">
        <f>Q173*H173</f>
        <v>2.1100499999999998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122</v>
      </c>
      <c r="AT173" s="217" t="s">
        <v>117</v>
      </c>
      <c r="AU173" s="217" t="s">
        <v>79</v>
      </c>
      <c r="AY173" s="19" t="s">
        <v>115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77</v>
      </c>
      <c r="BK173" s="218">
        <f>ROUND(I173*H173,2)</f>
        <v>0</v>
      </c>
      <c r="BL173" s="19" t="s">
        <v>122</v>
      </c>
      <c r="BM173" s="217" t="s">
        <v>266</v>
      </c>
    </row>
    <row r="174" s="2" customFormat="1">
      <c r="A174" s="40"/>
      <c r="B174" s="41"/>
      <c r="C174" s="42"/>
      <c r="D174" s="219" t="s">
        <v>124</v>
      </c>
      <c r="E174" s="42"/>
      <c r="F174" s="220" t="s">
        <v>267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124</v>
      </c>
      <c r="AU174" s="19" t="s">
        <v>79</v>
      </c>
    </row>
    <row r="175" s="2" customFormat="1">
      <c r="A175" s="40"/>
      <c r="B175" s="41"/>
      <c r="C175" s="42"/>
      <c r="D175" s="224" t="s">
        <v>126</v>
      </c>
      <c r="E175" s="42"/>
      <c r="F175" s="225" t="s">
        <v>268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126</v>
      </c>
      <c r="AU175" s="19" t="s">
        <v>79</v>
      </c>
    </row>
    <row r="176" s="2" customFormat="1" ht="21.75" customHeight="1">
      <c r="A176" s="40"/>
      <c r="B176" s="41"/>
      <c r="C176" s="206" t="s">
        <v>269</v>
      </c>
      <c r="D176" s="206" t="s">
        <v>117</v>
      </c>
      <c r="E176" s="207" t="s">
        <v>270</v>
      </c>
      <c r="F176" s="208" t="s">
        <v>271</v>
      </c>
      <c r="G176" s="209" t="s">
        <v>152</v>
      </c>
      <c r="H176" s="210">
        <v>31</v>
      </c>
      <c r="I176" s="211"/>
      <c r="J176" s="212">
        <f>ROUND(I176*H176,2)</f>
        <v>0</v>
      </c>
      <c r="K176" s="208" t="s">
        <v>121</v>
      </c>
      <c r="L176" s="46"/>
      <c r="M176" s="213" t="s">
        <v>19</v>
      </c>
      <c r="N176" s="214" t="s">
        <v>40</v>
      </c>
      <c r="O176" s="86"/>
      <c r="P176" s="215">
        <f>O176*H176</f>
        <v>0</v>
      </c>
      <c r="Q176" s="215">
        <v>1.0000000000000001E-05</v>
      </c>
      <c r="R176" s="215">
        <f>Q176*H176</f>
        <v>0.00031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122</v>
      </c>
      <c r="AT176" s="217" t="s">
        <v>117</v>
      </c>
      <c r="AU176" s="217" t="s">
        <v>79</v>
      </c>
      <c r="AY176" s="19" t="s">
        <v>115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77</v>
      </c>
      <c r="BK176" s="218">
        <f>ROUND(I176*H176,2)</f>
        <v>0</v>
      </c>
      <c r="BL176" s="19" t="s">
        <v>122</v>
      </c>
      <c r="BM176" s="217" t="s">
        <v>272</v>
      </c>
    </row>
    <row r="177" s="2" customFormat="1">
      <c r="A177" s="40"/>
      <c r="B177" s="41"/>
      <c r="C177" s="42"/>
      <c r="D177" s="219" t="s">
        <v>124</v>
      </c>
      <c r="E177" s="42"/>
      <c r="F177" s="220" t="s">
        <v>273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124</v>
      </c>
      <c r="AU177" s="19" t="s">
        <v>79</v>
      </c>
    </row>
    <row r="178" s="2" customFormat="1">
      <c r="A178" s="40"/>
      <c r="B178" s="41"/>
      <c r="C178" s="42"/>
      <c r="D178" s="224" t="s">
        <v>126</v>
      </c>
      <c r="E178" s="42"/>
      <c r="F178" s="225" t="s">
        <v>274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126</v>
      </c>
      <c r="AU178" s="19" t="s">
        <v>79</v>
      </c>
    </row>
    <row r="179" s="2" customFormat="1" ht="16.5" customHeight="1">
      <c r="A179" s="40"/>
      <c r="B179" s="41"/>
      <c r="C179" s="206" t="s">
        <v>275</v>
      </c>
      <c r="D179" s="206" t="s">
        <v>117</v>
      </c>
      <c r="E179" s="207" t="s">
        <v>276</v>
      </c>
      <c r="F179" s="208" t="s">
        <v>277</v>
      </c>
      <c r="G179" s="209" t="s">
        <v>152</v>
      </c>
      <c r="H179" s="210">
        <v>31</v>
      </c>
      <c r="I179" s="211"/>
      <c r="J179" s="212">
        <f>ROUND(I179*H179,2)</f>
        <v>0</v>
      </c>
      <c r="K179" s="208" t="s">
        <v>121</v>
      </c>
      <c r="L179" s="46"/>
      <c r="M179" s="213" t="s">
        <v>19</v>
      </c>
      <c r="N179" s="214" t="s">
        <v>40</v>
      </c>
      <c r="O179" s="86"/>
      <c r="P179" s="215">
        <f>O179*H179</f>
        <v>0</v>
      </c>
      <c r="Q179" s="215">
        <v>0.00027999999999999998</v>
      </c>
      <c r="R179" s="215">
        <f>Q179*H179</f>
        <v>0.0086799999999999985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122</v>
      </c>
      <c r="AT179" s="217" t="s">
        <v>117</v>
      </c>
      <c r="AU179" s="217" t="s">
        <v>79</v>
      </c>
      <c r="AY179" s="19" t="s">
        <v>115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77</v>
      </c>
      <c r="BK179" s="218">
        <f>ROUND(I179*H179,2)</f>
        <v>0</v>
      </c>
      <c r="BL179" s="19" t="s">
        <v>122</v>
      </c>
      <c r="BM179" s="217" t="s">
        <v>278</v>
      </c>
    </row>
    <row r="180" s="2" customFormat="1">
      <c r="A180" s="40"/>
      <c r="B180" s="41"/>
      <c r="C180" s="42"/>
      <c r="D180" s="219" t="s">
        <v>124</v>
      </c>
      <c r="E180" s="42"/>
      <c r="F180" s="220" t="s">
        <v>279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124</v>
      </c>
      <c r="AU180" s="19" t="s">
        <v>79</v>
      </c>
    </row>
    <row r="181" s="2" customFormat="1">
      <c r="A181" s="40"/>
      <c r="B181" s="41"/>
      <c r="C181" s="42"/>
      <c r="D181" s="224" t="s">
        <v>126</v>
      </c>
      <c r="E181" s="42"/>
      <c r="F181" s="225" t="s">
        <v>280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126</v>
      </c>
      <c r="AU181" s="19" t="s">
        <v>79</v>
      </c>
    </row>
    <row r="182" s="2" customFormat="1" ht="16.5" customHeight="1">
      <c r="A182" s="40"/>
      <c r="B182" s="41"/>
      <c r="C182" s="206" t="s">
        <v>281</v>
      </c>
      <c r="D182" s="206" t="s">
        <v>117</v>
      </c>
      <c r="E182" s="207" t="s">
        <v>282</v>
      </c>
      <c r="F182" s="208" t="s">
        <v>283</v>
      </c>
      <c r="G182" s="209" t="s">
        <v>152</v>
      </c>
      <c r="H182" s="210">
        <v>72</v>
      </c>
      <c r="I182" s="211"/>
      <c r="J182" s="212">
        <f>ROUND(I182*H182,2)</f>
        <v>0</v>
      </c>
      <c r="K182" s="208" t="s">
        <v>121</v>
      </c>
      <c r="L182" s="46"/>
      <c r="M182" s="213" t="s">
        <v>19</v>
      </c>
      <c r="N182" s="214" t="s">
        <v>40</v>
      </c>
      <c r="O182" s="86"/>
      <c r="P182" s="215">
        <f>O182*H182</f>
        <v>0</v>
      </c>
      <c r="Q182" s="215">
        <v>0.0043</v>
      </c>
      <c r="R182" s="215">
        <f>Q182*H182</f>
        <v>0.30959999999999999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122</v>
      </c>
      <c r="AT182" s="217" t="s">
        <v>117</v>
      </c>
      <c r="AU182" s="217" t="s">
        <v>79</v>
      </c>
      <c r="AY182" s="19" t="s">
        <v>115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77</v>
      </c>
      <c r="BK182" s="218">
        <f>ROUND(I182*H182,2)</f>
        <v>0</v>
      </c>
      <c r="BL182" s="19" t="s">
        <v>122</v>
      </c>
      <c r="BM182" s="217" t="s">
        <v>284</v>
      </c>
    </row>
    <row r="183" s="2" customFormat="1">
      <c r="A183" s="40"/>
      <c r="B183" s="41"/>
      <c r="C183" s="42"/>
      <c r="D183" s="219" t="s">
        <v>124</v>
      </c>
      <c r="E183" s="42"/>
      <c r="F183" s="220" t="s">
        <v>285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124</v>
      </c>
      <c r="AU183" s="19" t="s">
        <v>79</v>
      </c>
    </row>
    <row r="184" s="2" customFormat="1">
      <c r="A184" s="40"/>
      <c r="B184" s="41"/>
      <c r="C184" s="42"/>
      <c r="D184" s="224" t="s">
        <v>126</v>
      </c>
      <c r="E184" s="42"/>
      <c r="F184" s="225" t="s">
        <v>286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126</v>
      </c>
      <c r="AU184" s="19" t="s">
        <v>79</v>
      </c>
    </row>
    <row r="185" s="2" customFormat="1" ht="16.5" customHeight="1">
      <c r="A185" s="40"/>
      <c r="B185" s="41"/>
      <c r="C185" s="206" t="s">
        <v>287</v>
      </c>
      <c r="D185" s="206" t="s">
        <v>117</v>
      </c>
      <c r="E185" s="207" t="s">
        <v>288</v>
      </c>
      <c r="F185" s="208" t="s">
        <v>289</v>
      </c>
      <c r="G185" s="209" t="s">
        <v>234</v>
      </c>
      <c r="H185" s="210">
        <v>105</v>
      </c>
      <c r="I185" s="211"/>
      <c r="J185" s="212">
        <f>ROUND(I185*H185,2)</f>
        <v>0</v>
      </c>
      <c r="K185" s="208" t="s">
        <v>121</v>
      </c>
      <c r="L185" s="46"/>
      <c r="M185" s="213" t="s">
        <v>19</v>
      </c>
      <c r="N185" s="214" t="s">
        <v>40</v>
      </c>
      <c r="O185" s="86"/>
      <c r="P185" s="215">
        <f>O185*H185</f>
        <v>0</v>
      </c>
      <c r="Q185" s="215">
        <v>0.0020200000000000001</v>
      </c>
      <c r="R185" s="215">
        <f>Q185*H185</f>
        <v>0.21210000000000001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122</v>
      </c>
      <c r="AT185" s="217" t="s">
        <v>117</v>
      </c>
      <c r="AU185" s="217" t="s">
        <v>79</v>
      </c>
      <c r="AY185" s="19" t="s">
        <v>115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77</v>
      </c>
      <c r="BK185" s="218">
        <f>ROUND(I185*H185,2)</f>
        <v>0</v>
      </c>
      <c r="BL185" s="19" t="s">
        <v>122</v>
      </c>
      <c r="BM185" s="217" t="s">
        <v>290</v>
      </c>
    </row>
    <row r="186" s="2" customFormat="1">
      <c r="A186" s="40"/>
      <c r="B186" s="41"/>
      <c r="C186" s="42"/>
      <c r="D186" s="219" t="s">
        <v>124</v>
      </c>
      <c r="E186" s="42"/>
      <c r="F186" s="220" t="s">
        <v>291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124</v>
      </c>
      <c r="AU186" s="19" t="s">
        <v>79</v>
      </c>
    </row>
    <row r="187" s="2" customFormat="1">
      <c r="A187" s="40"/>
      <c r="B187" s="41"/>
      <c r="C187" s="42"/>
      <c r="D187" s="224" t="s">
        <v>126</v>
      </c>
      <c r="E187" s="42"/>
      <c r="F187" s="225" t="s">
        <v>292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126</v>
      </c>
      <c r="AU187" s="19" t="s">
        <v>79</v>
      </c>
    </row>
    <row r="188" s="2" customFormat="1" ht="21.75" customHeight="1">
      <c r="A188" s="40"/>
      <c r="B188" s="41"/>
      <c r="C188" s="206" t="s">
        <v>293</v>
      </c>
      <c r="D188" s="206" t="s">
        <v>117</v>
      </c>
      <c r="E188" s="207" t="s">
        <v>294</v>
      </c>
      <c r="F188" s="208" t="s">
        <v>295</v>
      </c>
      <c r="G188" s="209" t="s">
        <v>152</v>
      </c>
      <c r="H188" s="210">
        <v>75</v>
      </c>
      <c r="I188" s="211"/>
      <c r="J188" s="212">
        <f>ROUND(I188*H188,2)</f>
        <v>0</v>
      </c>
      <c r="K188" s="208" t="s">
        <v>121</v>
      </c>
      <c r="L188" s="46"/>
      <c r="M188" s="213" t="s">
        <v>19</v>
      </c>
      <c r="N188" s="214" t="s">
        <v>40</v>
      </c>
      <c r="O188" s="86"/>
      <c r="P188" s="215">
        <f>O188*H188</f>
        <v>0</v>
      </c>
      <c r="Q188" s="215">
        <v>0.00060999999999999997</v>
      </c>
      <c r="R188" s="215">
        <f>Q188*H188</f>
        <v>0.045749999999999999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122</v>
      </c>
      <c r="AT188" s="217" t="s">
        <v>117</v>
      </c>
      <c r="AU188" s="217" t="s">
        <v>79</v>
      </c>
      <c r="AY188" s="19" t="s">
        <v>115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77</v>
      </c>
      <c r="BK188" s="218">
        <f>ROUND(I188*H188,2)</f>
        <v>0</v>
      </c>
      <c r="BL188" s="19" t="s">
        <v>122</v>
      </c>
      <c r="BM188" s="217" t="s">
        <v>296</v>
      </c>
    </row>
    <row r="189" s="2" customFormat="1">
      <c r="A189" s="40"/>
      <c r="B189" s="41"/>
      <c r="C189" s="42"/>
      <c r="D189" s="219" t="s">
        <v>124</v>
      </c>
      <c r="E189" s="42"/>
      <c r="F189" s="220" t="s">
        <v>297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124</v>
      </c>
      <c r="AU189" s="19" t="s">
        <v>79</v>
      </c>
    </row>
    <row r="190" s="2" customFormat="1">
      <c r="A190" s="40"/>
      <c r="B190" s="41"/>
      <c r="C190" s="42"/>
      <c r="D190" s="224" t="s">
        <v>126</v>
      </c>
      <c r="E190" s="42"/>
      <c r="F190" s="225" t="s">
        <v>298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126</v>
      </c>
      <c r="AU190" s="19" t="s">
        <v>79</v>
      </c>
    </row>
    <row r="191" s="2" customFormat="1" ht="16.5" customHeight="1">
      <c r="A191" s="40"/>
      <c r="B191" s="41"/>
      <c r="C191" s="206" t="s">
        <v>299</v>
      </c>
      <c r="D191" s="206" t="s">
        <v>117</v>
      </c>
      <c r="E191" s="207" t="s">
        <v>300</v>
      </c>
      <c r="F191" s="208" t="s">
        <v>301</v>
      </c>
      <c r="G191" s="209" t="s">
        <v>152</v>
      </c>
      <c r="H191" s="210">
        <v>75</v>
      </c>
      <c r="I191" s="211"/>
      <c r="J191" s="212">
        <f>ROUND(I191*H191,2)</f>
        <v>0</v>
      </c>
      <c r="K191" s="208" t="s">
        <v>121</v>
      </c>
      <c r="L191" s="46"/>
      <c r="M191" s="213" t="s">
        <v>19</v>
      </c>
      <c r="N191" s="214" t="s">
        <v>40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122</v>
      </c>
      <c r="AT191" s="217" t="s">
        <v>117</v>
      </c>
      <c r="AU191" s="217" t="s">
        <v>79</v>
      </c>
      <c r="AY191" s="19" t="s">
        <v>115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77</v>
      </c>
      <c r="BK191" s="218">
        <f>ROUND(I191*H191,2)</f>
        <v>0</v>
      </c>
      <c r="BL191" s="19" t="s">
        <v>122</v>
      </c>
      <c r="BM191" s="217" t="s">
        <v>302</v>
      </c>
    </row>
    <row r="192" s="2" customFormat="1">
      <c r="A192" s="40"/>
      <c r="B192" s="41"/>
      <c r="C192" s="42"/>
      <c r="D192" s="219" t="s">
        <v>124</v>
      </c>
      <c r="E192" s="42"/>
      <c r="F192" s="220" t="s">
        <v>303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124</v>
      </c>
      <c r="AU192" s="19" t="s">
        <v>79</v>
      </c>
    </row>
    <row r="193" s="2" customFormat="1">
      <c r="A193" s="40"/>
      <c r="B193" s="41"/>
      <c r="C193" s="42"/>
      <c r="D193" s="224" t="s">
        <v>126</v>
      </c>
      <c r="E193" s="42"/>
      <c r="F193" s="225" t="s">
        <v>304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126</v>
      </c>
      <c r="AU193" s="19" t="s">
        <v>79</v>
      </c>
    </row>
    <row r="194" s="2" customFormat="1" ht="16.5" customHeight="1">
      <c r="A194" s="40"/>
      <c r="B194" s="41"/>
      <c r="C194" s="206" t="s">
        <v>305</v>
      </c>
      <c r="D194" s="206" t="s">
        <v>117</v>
      </c>
      <c r="E194" s="207" t="s">
        <v>306</v>
      </c>
      <c r="F194" s="208" t="s">
        <v>307</v>
      </c>
      <c r="G194" s="209" t="s">
        <v>152</v>
      </c>
      <c r="H194" s="210">
        <v>15</v>
      </c>
      <c r="I194" s="211"/>
      <c r="J194" s="212">
        <f>ROUND(I194*H194,2)</f>
        <v>0</v>
      </c>
      <c r="K194" s="208" t="s">
        <v>121</v>
      </c>
      <c r="L194" s="46"/>
      <c r="M194" s="213" t="s">
        <v>19</v>
      </c>
      <c r="N194" s="214" t="s">
        <v>40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122</v>
      </c>
      <c r="AT194" s="217" t="s">
        <v>117</v>
      </c>
      <c r="AU194" s="217" t="s">
        <v>79</v>
      </c>
      <c r="AY194" s="19" t="s">
        <v>115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77</v>
      </c>
      <c r="BK194" s="218">
        <f>ROUND(I194*H194,2)</f>
        <v>0</v>
      </c>
      <c r="BL194" s="19" t="s">
        <v>122</v>
      </c>
      <c r="BM194" s="217" t="s">
        <v>308</v>
      </c>
    </row>
    <row r="195" s="2" customFormat="1">
      <c r="A195" s="40"/>
      <c r="B195" s="41"/>
      <c r="C195" s="42"/>
      <c r="D195" s="219" t="s">
        <v>124</v>
      </c>
      <c r="E195" s="42"/>
      <c r="F195" s="220" t="s">
        <v>309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124</v>
      </c>
      <c r="AU195" s="19" t="s">
        <v>79</v>
      </c>
    </row>
    <row r="196" s="2" customFormat="1">
      <c r="A196" s="40"/>
      <c r="B196" s="41"/>
      <c r="C196" s="42"/>
      <c r="D196" s="224" t="s">
        <v>126</v>
      </c>
      <c r="E196" s="42"/>
      <c r="F196" s="225" t="s">
        <v>310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126</v>
      </c>
      <c r="AU196" s="19" t="s">
        <v>79</v>
      </c>
    </row>
    <row r="197" s="2" customFormat="1" ht="16.5" customHeight="1">
      <c r="A197" s="40"/>
      <c r="B197" s="41"/>
      <c r="C197" s="206" t="s">
        <v>311</v>
      </c>
      <c r="D197" s="206" t="s">
        <v>117</v>
      </c>
      <c r="E197" s="207" t="s">
        <v>312</v>
      </c>
      <c r="F197" s="208" t="s">
        <v>313</v>
      </c>
      <c r="G197" s="209" t="s">
        <v>120</v>
      </c>
      <c r="H197" s="210">
        <v>25</v>
      </c>
      <c r="I197" s="211"/>
      <c r="J197" s="212">
        <f>ROUND(I197*H197,2)</f>
        <v>0</v>
      </c>
      <c r="K197" s="208" t="s">
        <v>121</v>
      </c>
      <c r="L197" s="46"/>
      <c r="M197" s="213" t="s">
        <v>19</v>
      </c>
      <c r="N197" s="214" t="s">
        <v>40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122</v>
      </c>
      <c r="AT197" s="217" t="s">
        <v>117</v>
      </c>
      <c r="AU197" s="217" t="s">
        <v>79</v>
      </c>
      <c r="AY197" s="19" t="s">
        <v>115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77</v>
      </c>
      <c r="BK197" s="218">
        <f>ROUND(I197*H197,2)</f>
        <v>0</v>
      </c>
      <c r="BL197" s="19" t="s">
        <v>122</v>
      </c>
      <c r="BM197" s="217" t="s">
        <v>314</v>
      </c>
    </row>
    <row r="198" s="2" customFormat="1">
      <c r="A198" s="40"/>
      <c r="B198" s="41"/>
      <c r="C198" s="42"/>
      <c r="D198" s="219" t="s">
        <v>124</v>
      </c>
      <c r="E198" s="42"/>
      <c r="F198" s="220" t="s">
        <v>315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124</v>
      </c>
      <c r="AU198" s="19" t="s">
        <v>79</v>
      </c>
    </row>
    <row r="199" s="2" customFormat="1">
      <c r="A199" s="40"/>
      <c r="B199" s="41"/>
      <c r="C199" s="42"/>
      <c r="D199" s="224" t="s">
        <v>126</v>
      </c>
      <c r="E199" s="42"/>
      <c r="F199" s="225" t="s">
        <v>316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126</v>
      </c>
      <c r="AU199" s="19" t="s">
        <v>79</v>
      </c>
    </row>
    <row r="200" s="2" customFormat="1" ht="16.5" customHeight="1">
      <c r="A200" s="40"/>
      <c r="B200" s="41"/>
      <c r="C200" s="206" t="s">
        <v>317</v>
      </c>
      <c r="D200" s="206" t="s">
        <v>117</v>
      </c>
      <c r="E200" s="207" t="s">
        <v>318</v>
      </c>
      <c r="F200" s="208" t="s">
        <v>319</v>
      </c>
      <c r="G200" s="209" t="s">
        <v>120</v>
      </c>
      <c r="H200" s="210">
        <v>160</v>
      </c>
      <c r="I200" s="211"/>
      <c r="J200" s="212">
        <f>ROUND(I200*H200,2)</f>
        <v>0</v>
      </c>
      <c r="K200" s="208" t="s">
        <v>121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122</v>
      </c>
      <c r="AT200" s="217" t="s">
        <v>117</v>
      </c>
      <c r="AU200" s="217" t="s">
        <v>79</v>
      </c>
      <c r="AY200" s="19" t="s">
        <v>115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122</v>
      </c>
      <c r="BM200" s="217" t="s">
        <v>320</v>
      </c>
    </row>
    <row r="201" s="2" customFormat="1">
      <c r="A201" s="40"/>
      <c r="B201" s="41"/>
      <c r="C201" s="42"/>
      <c r="D201" s="219" t="s">
        <v>124</v>
      </c>
      <c r="E201" s="42"/>
      <c r="F201" s="220" t="s">
        <v>321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124</v>
      </c>
      <c r="AU201" s="19" t="s">
        <v>79</v>
      </c>
    </row>
    <row r="202" s="2" customFormat="1">
      <c r="A202" s="40"/>
      <c r="B202" s="41"/>
      <c r="C202" s="42"/>
      <c r="D202" s="224" t="s">
        <v>126</v>
      </c>
      <c r="E202" s="42"/>
      <c r="F202" s="225" t="s">
        <v>322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126</v>
      </c>
      <c r="AU202" s="19" t="s">
        <v>79</v>
      </c>
    </row>
    <row r="203" s="12" customFormat="1" ht="22.8" customHeight="1">
      <c r="A203" s="12"/>
      <c r="B203" s="190"/>
      <c r="C203" s="191"/>
      <c r="D203" s="192" t="s">
        <v>68</v>
      </c>
      <c r="E203" s="204" t="s">
        <v>323</v>
      </c>
      <c r="F203" s="204" t="s">
        <v>324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SUM(P204:P239)</f>
        <v>0</v>
      </c>
      <c r="Q203" s="198"/>
      <c r="R203" s="199">
        <f>SUM(R204:R239)</f>
        <v>0</v>
      </c>
      <c r="S203" s="198"/>
      <c r="T203" s="200">
        <f>SUM(T204:T239)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77</v>
      </c>
      <c r="AT203" s="202" t="s">
        <v>68</v>
      </c>
      <c r="AU203" s="202" t="s">
        <v>77</v>
      </c>
      <c r="AY203" s="201" t="s">
        <v>115</v>
      </c>
      <c r="BK203" s="203">
        <f>SUM(BK204:BK239)</f>
        <v>0</v>
      </c>
    </row>
    <row r="204" s="2" customFormat="1" ht="16.5" customHeight="1">
      <c r="A204" s="40"/>
      <c r="B204" s="41"/>
      <c r="C204" s="206" t="s">
        <v>325</v>
      </c>
      <c r="D204" s="206" t="s">
        <v>117</v>
      </c>
      <c r="E204" s="207" t="s">
        <v>326</v>
      </c>
      <c r="F204" s="208" t="s">
        <v>327</v>
      </c>
      <c r="G204" s="209" t="s">
        <v>328</v>
      </c>
      <c r="H204" s="210">
        <v>9.6600000000000001</v>
      </c>
      <c r="I204" s="211"/>
      <c r="J204" s="212">
        <f>ROUND(I204*H204,2)</f>
        <v>0</v>
      </c>
      <c r="K204" s="208" t="s">
        <v>121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122</v>
      </c>
      <c r="AT204" s="217" t="s">
        <v>117</v>
      </c>
      <c r="AU204" s="217" t="s">
        <v>79</v>
      </c>
      <c r="AY204" s="19" t="s">
        <v>115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122</v>
      </c>
      <c r="BM204" s="217" t="s">
        <v>329</v>
      </c>
    </row>
    <row r="205" s="2" customFormat="1">
      <c r="A205" s="40"/>
      <c r="B205" s="41"/>
      <c r="C205" s="42"/>
      <c r="D205" s="219" t="s">
        <v>124</v>
      </c>
      <c r="E205" s="42"/>
      <c r="F205" s="220" t="s">
        <v>330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124</v>
      </c>
      <c r="AU205" s="19" t="s">
        <v>79</v>
      </c>
    </row>
    <row r="206" s="2" customFormat="1">
      <c r="A206" s="40"/>
      <c r="B206" s="41"/>
      <c r="C206" s="42"/>
      <c r="D206" s="224" t="s">
        <v>126</v>
      </c>
      <c r="E206" s="42"/>
      <c r="F206" s="225" t="s">
        <v>331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126</v>
      </c>
      <c r="AU206" s="19" t="s">
        <v>79</v>
      </c>
    </row>
    <row r="207" s="13" customFormat="1">
      <c r="A207" s="13"/>
      <c r="B207" s="227"/>
      <c r="C207" s="228"/>
      <c r="D207" s="219" t="s">
        <v>146</v>
      </c>
      <c r="E207" s="229" t="s">
        <v>19</v>
      </c>
      <c r="F207" s="230" t="s">
        <v>332</v>
      </c>
      <c r="G207" s="228"/>
      <c r="H207" s="229" t="s">
        <v>19</v>
      </c>
      <c r="I207" s="231"/>
      <c r="J207" s="228"/>
      <c r="K207" s="228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146</v>
      </c>
      <c r="AU207" s="236" t="s">
        <v>79</v>
      </c>
      <c r="AV207" s="13" t="s">
        <v>77</v>
      </c>
      <c r="AW207" s="13" t="s">
        <v>31</v>
      </c>
      <c r="AX207" s="13" t="s">
        <v>69</v>
      </c>
      <c r="AY207" s="236" t="s">
        <v>115</v>
      </c>
    </row>
    <row r="208" s="14" customFormat="1">
      <c r="A208" s="14"/>
      <c r="B208" s="237"/>
      <c r="C208" s="238"/>
      <c r="D208" s="219" t="s">
        <v>146</v>
      </c>
      <c r="E208" s="239" t="s">
        <v>19</v>
      </c>
      <c r="F208" s="240" t="s">
        <v>333</v>
      </c>
      <c r="G208" s="238"/>
      <c r="H208" s="241">
        <v>9.6600000000000001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146</v>
      </c>
      <c r="AU208" s="247" t="s">
        <v>79</v>
      </c>
      <c r="AV208" s="14" t="s">
        <v>79</v>
      </c>
      <c r="AW208" s="14" t="s">
        <v>31</v>
      </c>
      <c r="AX208" s="14" t="s">
        <v>77</v>
      </c>
      <c r="AY208" s="247" t="s">
        <v>115</v>
      </c>
    </row>
    <row r="209" s="2" customFormat="1" ht="16.5" customHeight="1">
      <c r="A209" s="40"/>
      <c r="B209" s="41"/>
      <c r="C209" s="206" t="s">
        <v>334</v>
      </c>
      <c r="D209" s="206" t="s">
        <v>117</v>
      </c>
      <c r="E209" s="207" t="s">
        <v>335</v>
      </c>
      <c r="F209" s="208" t="s">
        <v>336</v>
      </c>
      <c r="G209" s="209" t="s">
        <v>328</v>
      </c>
      <c r="H209" s="210">
        <v>280.13999999999999</v>
      </c>
      <c r="I209" s="211"/>
      <c r="J209" s="212">
        <f>ROUND(I209*H209,2)</f>
        <v>0</v>
      </c>
      <c r="K209" s="208" t="s">
        <v>121</v>
      </c>
      <c r="L209" s="46"/>
      <c r="M209" s="213" t="s">
        <v>19</v>
      </c>
      <c r="N209" s="214" t="s">
        <v>40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122</v>
      </c>
      <c r="AT209" s="217" t="s">
        <v>117</v>
      </c>
      <c r="AU209" s="217" t="s">
        <v>79</v>
      </c>
      <c r="AY209" s="19" t="s">
        <v>115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77</v>
      </c>
      <c r="BK209" s="218">
        <f>ROUND(I209*H209,2)</f>
        <v>0</v>
      </c>
      <c r="BL209" s="19" t="s">
        <v>122</v>
      </c>
      <c r="BM209" s="217" t="s">
        <v>337</v>
      </c>
    </row>
    <row r="210" s="2" customFormat="1">
      <c r="A210" s="40"/>
      <c r="B210" s="41"/>
      <c r="C210" s="42"/>
      <c r="D210" s="219" t="s">
        <v>124</v>
      </c>
      <c r="E210" s="42"/>
      <c r="F210" s="220" t="s">
        <v>338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124</v>
      </c>
      <c r="AU210" s="19" t="s">
        <v>79</v>
      </c>
    </row>
    <row r="211" s="2" customFormat="1">
      <c r="A211" s="40"/>
      <c r="B211" s="41"/>
      <c r="C211" s="42"/>
      <c r="D211" s="224" t="s">
        <v>126</v>
      </c>
      <c r="E211" s="42"/>
      <c r="F211" s="225" t="s">
        <v>339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126</v>
      </c>
      <c r="AU211" s="19" t="s">
        <v>79</v>
      </c>
    </row>
    <row r="212" s="14" customFormat="1">
      <c r="A212" s="14"/>
      <c r="B212" s="237"/>
      <c r="C212" s="238"/>
      <c r="D212" s="219" t="s">
        <v>146</v>
      </c>
      <c r="E212" s="238"/>
      <c r="F212" s="240" t="s">
        <v>340</v>
      </c>
      <c r="G212" s="238"/>
      <c r="H212" s="241">
        <v>280.13999999999999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146</v>
      </c>
      <c r="AU212" s="247" t="s">
        <v>79</v>
      </c>
      <c r="AV212" s="14" t="s">
        <v>79</v>
      </c>
      <c r="AW212" s="14" t="s">
        <v>4</v>
      </c>
      <c r="AX212" s="14" t="s">
        <v>77</v>
      </c>
      <c r="AY212" s="247" t="s">
        <v>115</v>
      </c>
    </row>
    <row r="213" s="2" customFormat="1" ht="16.5" customHeight="1">
      <c r="A213" s="40"/>
      <c r="B213" s="41"/>
      <c r="C213" s="206" t="s">
        <v>341</v>
      </c>
      <c r="D213" s="206" t="s">
        <v>117</v>
      </c>
      <c r="E213" s="207" t="s">
        <v>342</v>
      </c>
      <c r="F213" s="208" t="s">
        <v>343</v>
      </c>
      <c r="G213" s="209" t="s">
        <v>328</v>
      </c>
      <c r="H213" s="210">
        <v>130.80000000000001</v>
      </c>
      <c r="I213" s="211"/>
      <c r="J213" s="212">
        <f>ROUND(I213*H213,2)</f>
        <v>0</v>
      </c>
      <c r="K213" s="208" t="s">
        <v>121</v>
      </c>
      <c r="L213" s="46"/>
      <c r="M213" s="213" t="s">
        <v>19</v>
      </c>
      <c r="N213" s="214" t="s">
        <v>40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122</v>
      </c>
      <c r="AT213" s="217" t="s">
        <v>117</v>
      </c>
      <c r="AU213" s="217" t="s">
        <v>79</v>
      </c>
      <c r="AY213" s="19" t="s">
        <v>115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77</v>
      </c>
      <c r="BK213" s="218">
        <f>ROUND(I213*H213,2)</f>
        <v>0</v>
      </c>
      <c r="BL213" s="19" t="s">
        <v>122</v>
      </c>
      <c r="BM213" s="217" t="s">
        <v>344</v>
      </c>
    </row>
    <row r="214" s="2" customFormat="1">
      <c r="A214" s="40"/>
      <c r="B214" s="41"/>
      <c r="C214" s="42"/>
      <c r="D214" s="219" t="s">
        <v>124</v>
      </c>
      <c r="E214" s="42"/>
      <c r="F214" s="220" t="s">
        <v>345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124</v>
      </c>
      <c r="AU214" s="19" t="s">
        <v>79</v>
      </c>
    </row>
    <row r="215" s="2" customFormat="1">
      <c r="A215" s="40"/>
      <c r="B215" s="41"/>
      <c r="C215" s="42"/>
      <c r="D215" s="224" t="s">
        <v>126</v>
      </c>
      <c r="E215" s="42"/>
      <c r="F215" s="225" t="s">
        <v>346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126</v>
      </c>
      <c r="AU215" s="19" t="s">
        <v>79</v>
      </c>
    </row>
    <row r="216" s="13" customFormat="1">
      <c r="A216" s="13"/>
      <c r="B216" s="227"/>
      <c r="C216" s="228"/>
      <c r="D216" s="219" t="s">
        <v>146</v>
      </c>
      <c r="E216" s="229" t="s">
        <v>19</v>
      </c>
      <c r="F216" s="230" t="s">
        <v>347</v>
      </c>
      <c r="G216" s="228"/>
      <c r="H216" s="229" t="s">
        <v>19</v>
      </c>
      <c r="I216" s="231"/>
      <c r="J216" s="228"/>
      <c r="K216" s="228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146</v>
      </c>
      <c r="AU216" s="236" t="s">
        <v>79</v>
      </c>
      <c r="AV216" s="13" t="s">
        <v>77</v>
      </c>
      <c r="AW216" s="13" t="s">
        <v>31</v>
      </c>
      <c r="AX216" s="13" t="s">
        <v>69</v>
      </c>
      <c r="AY216" s="236" t="s">
        <v>115</v>
      </c>
    </row>
    <row r="217" s="14" customFormat="1">
      <c r="A217" s="14"/>
      <c r="B217" s="237"/>
      <c r="C217" s="238"/>
      <c r="D217" s="219" t="s">
        <v>146</v>
      </c>
      <c r="E217" s="239" t="s">
        <v>19</v>
      </c>
      <c r="F217" s="240" t="s">
        <v>348</v>
      </c>
      <c r="G217" s="238"/>
      <c r="H217" s="241">
        <v>50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146</v>
      </c>
      <c r="AU217" s="247" t="s">
        <v>79</v>
      </c>
      <c r="AV217" s="14" t="s">
        <v>79</v>
      </c>
      <c r="AW217" s="14" t="s">
        <v>31</v>
      </c>
      <c r="AX217" s="14" t="s">
        <v>69</v>
      </c>
      <c r="AY217" s="247" t="s">
        <v>115</v>
      </c>
    </row>
    <row r="218" s="13" customFormat="1">
      <c r="A218" s="13"/>
      <c r="B218" s="227"/>
      <c r="C218" s="228"/>
      <c r="D218" s="219" t="s">
        <v>146</v>
      </c>
      <c r="E218" s="229" t="s">
        <v>19</v>
      </c>
      <c r="F218" s="230" t="s">
        <v>349</v>
      </c>
      <c r="G218" s="228"/>
      <c r="H218" s="229" t="s">
        <v>19</v>
      </c>
      <c r="I218" s="231"/>
      <c r="J218" s="228"/>
      <c r="K218" s="228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146</v>
      </c>
      <c r="AU218" s="236" t="s">
        <v>79</v>
      </c>
      <c r="AV218" s="13" t="s">
        <v>77</v>
      </c>
      <c r="AW218" s="13" t="s">
        <v>31</v>
      </c>
      <c r="AX218" s="13" t="s">
        <v>69</v>
      </c>
      <c r="AY218" s="236" t="s">
        <v>115</v>
      </c>
    </row>
    <row r="219" s="14" customFormat="1">
      <c r="A219" s="14"/>
      <c r="B219" s="237"/>
      <c r="C219" s="238"/>
      <c r="D219" s="219" t="s">
        <v>146</v>
      </c>
      <c r="E219" s="239" t="s">
        <v>19</v>
      </c>
      <c r="F219" s="240" t="s">
        <v>350</v>
      </c>
      <c r="G219" s="238"/>
      <c r="H219" s="241">
        <v>80.799999999999997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146</v>
      </c>
      <c r="AU219" s="247" t="s">
        <v>79</v>
      </c>
      <c r="AV219" s="14" t="s">
        <v>79</v>
      </c>
      <c r="AW219" s="14" t="s">
        <v>31</v>
      </c>
      <c r="AX219" s="14" t="s">
        <v>69</v>
      </c>
      <c r="AY219" s="247" t="s">
        <v>115</v>
      </c>
    </row>
    <row r="220" s="15" customFormat="1">
      <c r="A220" s="15"/>
      <c r="B220" s="248"/>
      <c r="C220" s="249"/>
      <c r="D220" s="219" t="s">
        <v>146</v>
      </c>
      <c r="E220" s="250" t="s">
        <v>19</v>
      </c>
      <c r="F220" s="251" t="s">
        <v>351</v>
      </c>
      <c r="G220" s="249"/>
      <c r="H220" s="252">
        <v>130.80000000000001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8" t="s">
        <v>146</v>
      </c>
      <c r="AU220" s="258" t="s">
        <v>79</v>
      </c>
      <c r="AV220" s="15" t="s">
        <v>122</v>
      </c>
      <c r="AW220" s="15" t="s">
        <v>31</v>
      </c>
      <c r="AX220" s="15" t="s">
        <v>77</v>
      </c>
      <c r="AY220" s="258" t="s">
        <v>115</v>
      </c>
    </row>
    <row r="221" s="2" customFormat="1" ht="16.5" customHeight="1">
      <c r="A221" s="40"/>
      <c r="B221" s="41"/>
      <c r="C221" s="206" t="s">
        <v>352</v>
      </c>
      <c r="D221" s="206" t="s">
        <v>117</v>
      </c>
      <c r="E221" s="207" t="s">
        <v>353</v>
      </c>
      <c r="F221" s="208" t="s">
        <v>354</v>
      </c>
      <c r="G221" s="209" t="s">
        <v>328</v>
      </c>
      <c r="H221" s="210">
        <v>3107.5</v>
      </c>
      <c r="I221" s="211"/>
      <c r="J221" s="212">
        <f>ROUND(I221*H221,2)</f>
        <v>0</v>
      </c>
      <c r="K221" s="208" t="s">
        <v>121</v>
      </c>
      <c r="L221" s="46"/>
      <c r="M221" s="213" t="s">
        <v>19</v>
      </c>
      <c r="N221" s="214" t="s">
        <v>40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122</v>
      </c>
      <c r="AT221" s="217" t="s">
        <v>117</v>
      </c>
      <c r="AU221" s="217" t="s">
        <v>79</v>
      </c>
      <c r="AY221" s="19" t="s">
        <v>115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122</v>
      </c>
      <c r="BM221" s="217" t="s">
        <v>355</v>
      </c>
    </row>
    <row r="222" s="2" customFormat="1">
      <c r="A222" s="40"/>
      <c r="B222" s="41"/>
      <c r="C222" s="42"/>
      <c r="D222" s="219" t="s">
        <v>124</v>
      </c>
      <c r="E222" s="42"/>
      <c r="F222" s="220" t="s">
        <v>356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124</v>
      </c>
      <c r="AU222" s="19" t="s">
        <v>79</v>
      </c>
    </row>
    <row r="223" s="2" customFormat="1">
      <c r="A223" s="40"/>
      <c r="B223" s="41"/>
      <c r="C223" s="42"/>
      <c r="D223" s="224" t="s">
        <v>126</v>
      </c>
      <c r="E223" s="42"/>
      <c r="F223" s="225" t="s">
        <v>357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126</v>
      </c>
      <c r="AU223" s="19" t="s">
        <v>79</v>
      </c>
    </row>
    <row r="224" s="13" customFormat="1">
      <c r="A224" s="13"/>
      <c r="B224" s="227"/>
      <c r="C224" s="228"/>
      <c r="D224" s="219" t="s">
        <v>146</v>
      </c>
      <c r="E224" s="229" t="s">
        <v>19</v>
      </c>
      <c r="F224" s="230" t="s">
        <v>358</v>
      </c>
      <c r="G224" s="228"/>
      <c r="H224" s="229" t="s">
        <v>19</v>
      </c>
      <c r="I224" s="231"/>
      <c r="J224" s="228"/>
      <c r="K224" s="228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146</v>
      </c>
      <c r="AU224" s="236" t="s">
        <v>79</v>
      </c>
      <c r="AV224" s="13" t="s">
        <v>77</v>
      </c>
      <c r="AW224" s="13" t="s">
        <v>31</v>
      </c>
      <c r="AX224" s="13" t="s">
        <v>69</v>
      </c>
      <c r="AY224" s="236" t="s">
        <v>115</v>
      </c>
    </row>
    <row r="225" s="14" customFormat="1">
      <c r="A225" s="14"/>
      <c r="B225" s="237"/>
      <c r="C225" s="238"/>
      <c r="D225" s="219" t="s">
        <v>146</v>
      </c>
      <c r="E225" s="239" t="s">
        <v>19</v>
      </c>
      <c r="F225" s="240" t="s">
        <v>359</v>
      </c>
      <c r="G225" s="238"/>
      <c r="H225" s="241">
        <v>1087.5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146</v>
      </c>
      <c r="AU225" s="247" t="s">
        <v>79</v>
      </c>
      <c r="AV225" s="14" t="s">
        <v>79</v>
      </c>
      <c r="AW225" s="14" t="s">
        <v>31</v>
      </c>
      <c r="AX225" s="14" t="s">
        <v>69</v>
      </c>
      <c r="AY225" s="247" t="s">
        <v>115</v>
      </c>
    </row>
    <row r="226" s="13" customFormat="1">
      <c r="A226" s="13"/>
      <c r="B226" s="227"/>
      <c r="C226" s="228"/>
      <c r="D226" s="219" t="s">
        <v>146</v>
      </c>
      <c r="E226" s="229" t="s">
        <v>19</v>
      </c>
      <c r="F226" s="230" t="s">
        <v>360</v>
      </c>
      <c r="G226" s="228"/>
      <c r="H226" s="229" t="s">
        <v>19</v>
      </c>
      <c r="I226" s="231"/>
      <c r="J226" s="228"/>
      <c r="K226" s="228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146</v>
      </c>
      <c r="AU226" s="236" t="s">
        <v>79</v>
      </c>
      <c r="AV226" s="13" t="s">
        <v>77</v>
      </c>
      <c r="AW226" s="13" t="s">
        <v>31</v>
      </c>
      <c r="AX226" s="13" t="s">
        <v>69</v>
      </c>
      <c r="AY226" s="236" t="s">
        <v>115</v>
      </c>
    </row>
    <row r="227" s="14" customFormat="1">
      <c r="A227" s="14"/>
      <c r="B227" s="237"/>
      <c r="C227" s="238"/>
      <c r="D227" s="219" t="s">
        <v>146</v>
      </c>
      <c r="E227" s="239" t="s">
        <v>19</v>
      </c>
      <c r="F227" s="240" t="s">
        <v>361</v>
      </c>
      <c r="G227" s="238"/>
      <c r="H227" s="241">
        <v>2020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146</v>
      </c>
      <c r="AU227" s="247" t="s">
        <v>79</v>
      </c>
      <c r="AV227" s="14" t="s">
        <v>79</v>
      </c>
      <c r="AW227" s="14" t="s">
        <v>31</v>
      </c>
      <c r="AX227" s="14" t="s">
        <v>69</v>
      </c>
      <c r="AY227" s="247" t="s">
        <v>115</v>
      </c>
    </row>
    <row r="228" s="15" customFormat="1">
      <c r="A228" s="15"/>
      <c r="B228" s="248"/>
      <c r="C228" s="249"/>
      <c r="D228" s="219" t="s">
        <v>146</v>
      </c>
      <c r="E228" s="250" t="s">
        <v>19</v>
      </c>
      <c r="F228" s="251" t="s">
        <v>351</v>
      </c>
      <c r="G228" s="249"/>
      <c r="H228" s="252">
        <v>3107.5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146</v>
      </c>
      <c r="AU228" s="258" t="s">
        <v>79</v>
      </c>
      <c r="AV228" s="15" t="s">
        <v>122</v>
      </c>
      <c r="AW228" s="15" t="s">
        <v>31</v>
      </c>
      <c r="AX228" s="15" t="s">
        <v>77</v>
      </c>
      <c r="AY228" s="258" t="s">
        <v>115</v>
      </c>
    </row>
    <row r="229" s="2" customFormat="1" ht="24.15" customHeight="1">
      <c r="A229" s="40"/>
      <c r="B229" s="41"/>
      <c r="C229" s="206" t="s">
        <v>362</v>
      </c>
      <c r="D229" s="206" t="s">
        <v>117</v>
      </c>
      <c r="E229" s="207" t="s">
        <v>363</v>
      </c>
      <c r="F229" s="208" t="s">
        <v>364</v>
      </c>
      <c r="G229" s="209" t="s">
        <v>328</v>
      </c>
      <c r="H229" s="210">
        <v>50</v>
      </c>
      <c r="I229" s="211"/>
      <c r="J229" s="212">
        <f>ROUND(I229*H229,2)</f>
        <v>0</v>
      </c>
      <c r="K229" s="208" t="s">
        <v>121</v>
      </c>
      <c r="L229" s="46"/>
      <c r="M229" s="213" t="s">
        <v>19</v>
      </c>
      <c r="N229" s="214" t="s">
        <v>40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122</v>
      </c>
      <c r="AT229" s="217" t="s">
        <v>117</v>
      </c>
      <c r="AU229" s="217" t="s">
        <v>79</v>
      </c>
      <c r="AY229" s="19" t="s">
        <v>115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77</v>
      </c>
      <c r="BK229" s="218">
        <f>ROUND(I229*H229,2)</f>
        <v>0</v>
      </c>
      <c r="BL229" s="19" t="s">
        <v>122</v>
      </c>
      <c r="BM229" s="217" t="s">
        <v>365</v>
      </c>
    </row>
    <row r="230" s="2" customFormat="1">
      <c r="A230" s="40"/>
      <c r="B230" s="41"/>
      <c r="C230" s="42"/>
      <c r="D230" s="219" t="s">
        <v>124</v>
      </c>
      <c r="E230" s="42"/>
      <c r="F230" s="220" t="s">
        <v>366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124</v>
      </c>
      <c r="AU230" s="19" t="s">
        <v>79</v>
      </c>
    </row>
    <row r="231" s="2" customFormat="1">
      <c r="A231" s="40"/>
      <c r="B231" s="41"/>
      <c r="C231" s="42"/>
      <c r="D231" s="224" t="s">
        <v>126</v>
      </c>
      <c r="E231" s="42"/>
      <c r="F231" s="225" t="s">
        <v>367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126</v>
      </c>
      <c r="AU231" s="19" t="s">
        <v>79</v>
      </c>
    </row>
    <row r="232" s="14" customFormat="1">
      <c r="A232" s="14"/>
      <c r="B232" s="237"/>
      <c r="C232" s="238"/>
      <c r="D232" s="219" t="s">
        <v>146</v>
      </c>
      <c r="E232" s="239" t="s">
        <v>19</v>
      </c>
      <c r="F232" s="240" t="s">
        <v>348</v>
      </c>
      <c r="G232" s="238"/>
      <c r="H232" s="241">
        <v>50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146</v>
      </c>
      <c r="AU232" s="247" t="s">
        <v>79</v>
      </c>
      <c r="AV232" s="14" t="s">
        <v>79</v>
      </c>
      <c r="AW232" s="14" t="s">
        <v>31</v>
      </c>
      <c r="AX232" s="14" t="s">
        <v>77</v>
      </c>
      <c r="AY232" s="247" t="s">
        <v>115</v>
      </c>
    </row>
    <row r="233" s="2" customFormat="1" ht="24.15" customHeight="1">
      <c r="A233" s="40"/>
      <c r="B233" s="41"/>
      <c r="C233" s="206" t="s">
        <v>368</v>
      </c>
      <c r="D233" s="206" t="s">
        <v>117</v>
      </c>
      <c r="E233" s="207" t="s">
        <v>369</v>
      </c>
      <c r="F233" s="208" t="s">
        <v>370</v>
      </c>
      <c r="G233" s="209" t="s">
        <v>328</v>
      </c>
      <c r="H233" s="210">
        <v>38</v>
      </c>
      <c r="I233" s="211"/>
      <c r="J233" s="212">
        <f>ROUND(I233*H233,2)</f>
        <v>0</v>
      </c>
      <c r="K233" s="208" t="s">
        <v>121</v>
      </c>
      <c r="L233" s="46"/>
      <c r="M233" s="213" t="s">
        <v>19</v>
      </c>
      <c r="N233" s="214" t="s">
        <v>40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122</v>
      </c>
      <c r="AT233" s="217" t="s">
        <v>117</v>
      </c>
      <c r="AU233" s="217" t="s">
        <v>79</v>
      </c>
      <c r="AY233" s="19" t="s">
        <v>115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77</v>
      </c>
      <c r="BK233" s="218">
        <f>ROUND(I233*H233,2)</f>
        <v>0</v>
      </c>
      <c r="BL233" s="19" t="s">
        <v>122</v>
      </c>
      <c r="BM233" s="217" t="s">
        <v>371</v>
      </c>
    </row>
    <row r="234" s="2" customFormat="1">
      <c r="A234" s="40"/>
      <c r="B234" s="41"/>
      <c r="C234" s="42"/>
      <c r="D234" s="219" t="s">
        <v>124</v>
      </c>
      <c r="E234" s="42"/>
      <c r="F234" s="220" t="s">
        <v>370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124</v>
      </c>
      <c r="AU234" s="19" t="s">
        <v>79</v>
      </c>
    </row>
    <row r="235" s="2" customFormat="1">
      <c r="A235" s="40"/>
      <c r="B235" s="41"/>
      <c r="C235" s="42"/>
      <c r="D235" s="224" t="s">
        <v>126</v>
      </c>
      <c r="E235" s="42"/>
      <c r="F235" s="225" t="s">
        <v>372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126</v>
      </c>
      <c r="AU235" s="19" t="s">
        <v>79</v>
      </c>
    </row>
    <row r="236" s="14" customFormat="1">
      <c r="A236" s="14"/>
      <c r="B236" s="237"/>
      <c r="C236" s="238"/>
      <c r="D236" s="219" t="s">
        <v>146</v>
      </c>
      <c r="E236" s="238"/>
      <c r="F236" s="240" t="s">
        <v>373</v>
      </c>
      <c r="G236" s="238"/>
      <c r="H236" s="241">
        <v>38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146</v>
      </c>
      <c r="AU236" s="247" t="s">
        <v>79</v>
      </c>
      <c r="AV236" s="14" t="s">
        <v>79</v>
      </c>
      <c r="AW236" s="14" t="s">
        <v>4</v>
      </c>
      <c r="AX236" s="14" t="s">
        <v>77</v>
      </c>
      <c r="AY236" s="247" t="s">
        <v>115</v>
      </c>
    </row>
    <row r="237" s="2" customFormat="1" ht="24.15" customHeight="1">
      <c r="A237" s="40"/>
      <c r="B237" s="41"/>
      <c r="C237" s="206" t="s">
        <v>374</v>
      </c>
      <c r="D237" s="206" t="s">
        <v>117</v>
      </c>
      <c r="E237" s="207" t="s">
        <v>375</v>
      </c>
      <c r="F237" s="208" t="s">
        <v>376</v>
      </c>
      <c r="G237" s="209" t="s">
        <v>328</v>
      </c>
      <c r="H237" s="210">
        <v>9.6600000000000001</v>
      </c>
      <c r="I237" s="211"/>
      <c r="J237" s="212">
        <f>ROUND(I237*H237,2)</f>
        <v>0</v>
      </c>
      <c r="K237" s="208" t="s">
        <v>121</v>
      </c>
      <c r="L237" s="46"/>
      <c r="M237" s="213" t="s">
        <v>19</v>
      </c>
      <c r="N237" s="214" t="s">
        <v>40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122</v>
      </c>
      <c r="AT237" s="217" t="s">
        <v>117</v>
      </c>
      <c r="AU237" s="217" t="s">
        <v>79</v>
      </c>
      <c r="AY237" s="19" t="s">
        <v>115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122</v>
      </c>
      <c r="BM237" s="217" t="s">
        <v>377</v>
      </c>
    </row>
    <row r="238" s="2" customFormat="1">
      <c r="A238" s="40"/>
      <c r="B238" s="41"/>
      <c r="C238" s="42"/>
      <c r="D238" s="219" t="s">
        <v>124</v>
      </c>
      <c r="E238" s="42"/>
      <c r="F238" s="220" t="s">
        <v>376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124</v>
      </c>
      <c r="AU238" s="19" t="s">
        <v>79</v>
      </c>
    </row>
    <row r="239" s="2" customFormat="1">
      <c r="A239" s="40"/>
      <c r="B239" s="41"/>
      <c r="C239" s="42"/>
      <c r="D239" s="224" t="s">
        <v>126</v>
      </c>
      <c r="E239" s="42"/>
      <c r="F239" s="225" t="s">
        <v>378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126</v>
      </c>
      <c r="AU239" s="19" t="s">
        <v>79</v>
      </c>
    </row>
    <row r="240" s="12" customFormat="1" ht="22.8" customHeight="1">
      <c r="A240" s="12"/>
      <c r="B240" s="190"/>
      <c r="C240" s="191"/>
      <c r="D240" s="192" t="s">
        <v>68</v>
      </c>
      <c r="E240" s="204" t="s">
        <v>379</v>
      </c>
      <c r="F240" s="204" t="s">
        <v>380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SUM(P241:P243)</f>
        <v>0</v>
      </c>
      <c r="Q240" s="198"/>
      <c r="R240" s="199">
        <f>SUM(R241:R243)</f>
        <v>0</v>
      </c>
      <c r="S240" s="198"/>
      <c r="T240" s="200">
        <f>SUM(T241:T243)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77</v>
      </c>
      <c r="AT240" s="202" t="s">
        <v>68</v>
      </c>
      <c r="AU240" s="202" t="s">
        <v>77</v>
      </c>
      <c r="AY240" s="201" t="s">
        <v>115</v>
      </c>
      <c r="BK240" s="203">
        <f>SUM(BK241:BK243)</f>
        <v>0</v>
      </c>
    </row>
    <row r="241" s="2" customFormat="1" ht="16.5" customHeight="1">
      <c r="A241" s="40"/>
      <c r="B241" s="41"/>
      <c r="C241" s="206" t="s">
        <v>381</v>
      </c>
      <c r="D241" s="206" t="s">
        <v>117</v>
      </c>
      <c r="E241" s="207" t="s">
        <v>382</v>
      </c>
      <c r="F241" s="208" t="s">
        <v>383</v>
      </c>
      <c r="G241" s="209" t="s">
        <v>328</v>
      </c>
      <c r="H241" s="210">
        <v>5.3949999999999996</v>
      </c>
      <c r="I241" s="211"/>
      <c r="J241" s="212">
        <f>ROUND(I241*H241,2)</f>
        <v>0</v>
      </c>
      <c r="K241" s="208" t="s">
        <v>121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122</v>
      </c>
      <c r="AT241" s="217" t="s">
        <v>117</v>
      </c>
      <c r="AU241" s="217" t="s">
        <v>79</v>
      </c>
      <c r="AY241" s="19" t="s">
        <v>115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122</v>
      </c>
      <c r="BM241" s="217" t="s">
        <v>384</v>
      </c>
    </row>
    <row r="242" s="2" customFormat="1">
      <c r="A242" s="40"/>
      <c r="B242" s="41"/>
      <c r="C242" s="42"/>
      <c r="D242" s="219" t="s">
        <v>124</v>
      </c>
      <c r="E242" s="42"/>
      <c r="F242" s="220" t="s">
        <v>385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124</v>
      </c>
      <c r="AU242" s="19" t="s">
        <v>79</v>
      </c>
    </row>
    <row r="243" s="2" customFormat="1">
      <c r="A243" s="40"/>
      <c r="B243" s="41"/>
      <c r="C243" s="42"/>
      <c r="D243" s="224" t="s">
        <v>126</v>
      </c>
      <c r="E243" s="42"/>
      <c r="F243" s="225" t="s">
        <v>386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126</v>
      </c>
      <c r="AU243" s="19" t="s">
        <v>79</v>
      </c>
    </row>
    <row r="244" s="12" customFormat="1" ht="25.92" customHeight="1">
      <c r="A244" s="12"/>
      <c r="B244" s="190"/>
      <c r="C244" s="191"/>
      <c r="D244" s="192" t="s">
        <v>68</v>
      </c>
      <c r="E244" s="193" t="s">
        <v>387</v>
      </c>
      <c r="F244" s="193" t="s">
        <v>388</v>
      </c>
      <c r="G244" s="191"/>
      <c r="H244" s="191"/>
      <c r="I244" s="194"/>
      <c r="J244" s="195">
        <f>BK244</f>
        <v>0</v>
      </c>
      <c r="K244" s="191"/>
      <c r="L244" s="196"/>
      <c r="M244" s="197"/>
      <c r="N244" s="198"/>
      <c r="O244" s="198"/>
      <c r="P244" s="199">
        <f>P245</f>
        <v>0</v>
      </c>
      <c r="Q244" s="198"/>
      <c r="R244" s="199">
        <f>R245</f>
        <v>0</v>
      </c>
      <c r="S244" s="198"/>
      <c r="T244" s="200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149</v>
      </c>
      <c r="AT244" s="202" t="s">
        <v>68</v>
      </c>
      <c r="AU244" s="202" t="s">
        <v>69</v>
      </c>
      <c r="AY244" s="201" t="s">
        <v>115</v>
      </c>
      <c r="BK244" s="203">
        <f>BK245</f>
        <v>0</v>
      </c>
    </row>
    <row r="245" s="12" customFormat="1" ht="22.8" customHeight="1">
      <c r="A245" s="12"/>
      <c r="B245" s="190"/>
      <c r="C245" s="191"/>
      <c r="D245" s="192" t="s">
        <v>68</v>
      </c>
      <c r="E245" s="204" t="s">
        <v>389</v>
      </c>
      <c r="F245" s="204" t="s">
        <v>390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P246+SUM(P247:P255)</f>
        <v>0</v>
      </c>
      <c r="Q245" s="198"/>
      <c r="R245" s="199">
        <f>R246+SUM(R247:R255)</f>
        <v>0</v>
      </c>
      <c r="S245" s="198"/>
      <c r="T245" s="200">
        <f>T246+SUM(T247:T255)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149</v>
      </c>
      <c r="AT245" s="202" t="s">
        <v>68</v>
      </c>
      <c r="AU245" s="202" t="s">
        <v>77</v>
      </c>
      <c r="AY245" s="201" t="s">
        <v>115</v>
      </c>
      <c r="BK245" s="203">
        <f>BK246+SUM(BK247:BK255)</f>
        <v>0</v>
      </c>
    </row>
    <row r="246" s="2" customFormat="1" ht="16.5" customHeight="1">
      <c r="A246" s="40"/>
      <c r="B246" s="41"/>
      <c r="C246" s="206" t="s">
        <v>251</v>
      </c>
      <c r="D246" s="206" t="s">
        <v>117</v>
      </c>
      <c r="E246" s="207" t="s">
        <v>391</v>
      </c>
      <c r="F246" s="208" t="s">
        <v>392</v>
      </c>
      <c r="G246" s="209" t="s">
        <v>393</v>
      </c>
      <c r="H246" s="210">
        <v>1</v>
      </c>
      <c r="I246" s="211"/>
      <c r="J246" s="212">
        <f>ROUND(I246*H246,2)</f>
        <v>0</v>
      </c>
      <c r="K246" s="208" t="s">
        <v>121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394</v>
      </c>
      <c r="AT246" s="217" t="s">
        <v>117</v>
      </c>
      <c r="AU246" s="217" t="s">
        <v>79</v>
      </c>
      <c r="AY246" s="19" t="s">
        <v>115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394</v>
      </c>
      <c r="BM246" s="217" t="s">
        <v>395</v>
      </c>
    </row>
    <row r="247" s="2" customFormat="1">
      <c r="A247" s="40"/>
      <c r="B247" s="41"/>
      <c r="C247" s="42"/>
      <c r="D247" s="219" t="s">
        <v>124</v>
      </c>
      <c r="E247" s="42"/>
      <c r="F247" s="220" t="s">
        <v>396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124</v>
      </c>
      <c r="AU247" s="19" t="s">
        <v>79</v>
      </c>
    </row>
    <row r="248" s="2" customFormat="1">
      <c r="A248" s="40"/>
      <c r="B248" s="41"/>
      <c r="C248" s="42"/>
      <c r="D248" s="224" t="s">
        <v>126</v>
      </c>
      <c r="E248" s="42"/>
      <c r="F248" s="225" t="s">
        <v>397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126</v>
      </c>
      <c r="AU248" s="19" t="s">
        <v>79</v>
      </c>
    </row>
    <row r="249" s="2" customFormat="1" ht="16.5" customHeight="1">
      <c r="A249" s="40"/>
      <c r="B249" s="41"/>
      <c r="C249" s="206" t="s">
        <v>398</v>
      </c>
      <c r="D249" s="206" t="s">
        <v>117</v>
      </c>
      <c r="E249" s="207" t="s">
        <v>399</v>
      </c>
      <c r="F249" s="208" t="s">
        <v>400</v>
      </c>
      <c r="G249" s="209" t="s">
        <v>393</v>
      </c>
      <c r="H249" s="210">
        <v>1</v>
      </c>
      <c r="I249" s="211"/>
      <c r="J249" s="212">
        <f>ROUND(I249*H249,2)</f>
        <v>0</v>
      </c>
      <c r="K249" s="208" t="s">
        <v>121</v>
      </c>
      <c r="L249" s="46"/>
      <c r="M249" s="213" t="s">
        <v>19</v>
      </c>
      <c r="N249" s="214" t="s">
        <v>40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394</v>
      </c>
      <c r="AT249" s="217" t="s">
        <v>117</v>
      </c>
      <c r="AU249" s="217" t="s">
        <v>79</v>
      </c>
      <c r="AY249" s="19" t="s">
        <v>115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77</v>
      </c>
      <c r="BK249" s="218">
        <f>ROUND(I249*H249,2)</f>
        <v>0</v>
      </c>
      <c r="BL249" s="19" t="s">
        <v>394</v>
      </c>
      <c r="BM249" s="217" t="s">
        <v>401</v>
      </c>
    </row>
    <row r="250" s="2" customFormat="1">
      <c r="A250" s="40"/>
      <c r="B250" s="41"/>
      <c r="C250" s="42"/>
      <c r="D250" s="219" t="s">
        <v>124</v>
      </c>
      <c r="E250" s="42"/>
      <c r="F250" s="220" t="s">
        <v>402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124</v>
      </c>
      <c r="AU250" s="19" t="s">
        <v>79</v>
      </c>
    </row>
    <row r="251" s="2" customFormat="1">
      <c r="A251" s="40"/>
      <c r="B251" s="41"/>
      <c r="C251" s="42"/>
      <c r="D251" s="224" t="s">
        <v>126</v>
      </c>
      <c r="E251" s="42"/>
      <c r="F251" s="225" t="s">
        <v>403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126</v>
      </c>
      <c r="AU251" s="19" t="s">
        <v>79</v>
      </c>
    </row>
    <row r="252" s="2" customFormat="1" ht="16.5" customHeight="1">
      <c r="A252" s="40"/>
      <c r="B252" s="41"/>
      <c r="C252" s="206" t="s">
        <v>404</v>
      </c>
      <c r="D252" s="206" t="s">
        <v>117</v>
      </c>
      <c r="E252" s="207" t="s">
        <v>405</v>
      </c>
      <c r="F252" s="208" t="s">
        <v>406</v>
      </c>
      <c r="G252" s="209" t="s">
        <v>393</v>
      </c>
      <c r="H252" s="210">
        <v>1</v>
      </c>
      <c r="I252" s="211"/>
      <c r="J252" s="212">
        <f>ROUND(I252*H252,2)</f>
        <v>0</v>
      </c>
      <c r="K252" s="208" t="s">
        <v>121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394</v>
      </c>
      <c r="AT252" s="217" t="s">
        <v>117</v>
      </c>
      <c r="AU252" s="217" t="s">
        <v>79</v>
      </c>
      <c r="AY252" s="19" t="s">
        <v>115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394</v>
      </c>
      <c r="BM252" s="217" t="s">
        <v>407</v>
      </c>
    </row>
    <row r="253" s="2" customFormat="1">
      <c r="A253" s="40"/>
      <c r="B253" s="41"/>
      <c r="C253" s="42"/>
      <c r="D253" s="219" t="s">
        <v>124</v>
      </c>
      <c r="E253" s="42"/>
      <c r="F253" s="220" t="s">
        <v>406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124</v>
      </c>
      <c r="AU253" s="19" t="s">
        <v>79</v>
      </c>
    </row>
    <row r="254" s="2" customFormat="1">
      <c r="A254" s="40"/>
      <c r="B254" s="41"/>
      <c r="C254" s="42"/>
      <c r="D254" s="224" t="s">
        <v>126</v>
      </c>
      <c r="E254" s="42"/>
      <c r="F254" s="225" t="s">
        <v>408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126</v>
      </c>
      <c r="AU254" s="19" t="s">
        <v>79</v>
      </c>
    </row>
    <row r="255" s="12" customFormat="1" ht="20.88" customHeight="1">
      <c r="A255" s="12"/>
      <c r="B255" s="190"/>
      <c r="C255" s="191"/>
      <c r="D255" s="192" t="s">
        <v>68</v>
      </c>
      <c r="E255" s="204" t="s">
        <v>409</v>
      </c>
      <c r="F255" s="204" t="s">
        <v>410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SUM(P256:P261)</f>
        <v>0</v>
      </c>
      <c r="Q255" s="198"/>
      <c r="R255" s="199">
        <f>SUM(R256:R261)</f>
        <v>0</v>
      </c>
      <c r="S255" s="198"/>
      <c r="T255" s="200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149</v>
      </c>
      <c r="AT255" s="202" t="s">
        <v>68</v>
      </c>
      <c r="AU255" s="202" t="s">
        <v>79</v>
      </c>
      <c r="AY255" s="201" t="s">
        <v>115</v>
      </c>
      <c r="BK255" s="203">
        <f>SUM(BK256:BK261)</f>
        <v>0</v>
      </c>
    </row>
    <row r="256" s="2" customFormat="1" ht="16.5" customHeight="1">
      <c r="A256" s="40"/>
      <c r="B256" s="41"/>
      <c r="C256" s="206" t="s">
        <v>411</v>
      </c>
      <c r="D256" s="206" t="s">
        <v>117</v>
      </c>
      <c r="E256" s="207" t="s">
        <v>412</v>
      </c>
      <c r="F256" s="208" t="s">
        <v>413</v>
      </c>
      <c r="G256" s="209" t="s">
        <v>414</v>
      </c>
      <c r="H256" s="210">
        <v>1</v>
      </c>
      <c r="I256" s="211"/>
      <c r="J256" s="212">
        <f>ROUND(I256*H256,2)</f>
        <v>0</v>
      </c>
      <c r="K256" s="208" t="s">
        <v>121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394</v>
      </c>
      <c r="AT256" s="217" t="s">
        <v>117</v>
      </c>
      <c r="AU256" s="217" t="s">
        <v>133</v>
      </c>
      <c r="AY256" s="19" t="s">
        <v>115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394</v>
      </c>
      <c r="BM256" s="217" t="s">
        <v>415</v>
      </c>
    </row>
    <row r="257" s="2" customFormat="1">
      <c r="A257" s="40"/>
      <c r="B257" s="41"/>
      <c r="C257" s="42"/>
      <c r="D257" s="219" t="s">
        <v>124</v>
      </c>
      <c r="E257" s="42"/>
      <c r="F257" s="220" t="s">
        <v>416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124</v>
      </c>
      <c r="AU257" s="19" t="s">
        <v>133</v>
      </c>
    </row>
    <row r="258" s="2" customFormat="1">
      <c r="A258" s="40"/>
      <c r="B258" s="41"/>
      <c r="C258" s="42"/>
      <c r="D258" s="224" t="s">
        <v>126</v>
      </c>
      <c r="E258" s="42"/>
      <c r="F258" s="225" t="s">
        <v>417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126</v>
      </c>
      <c r="AU258" s="19" t="s">
        <v>133</v>
      </c>
    </row>
    <row r="259" s="2" customFormat="1" ht="16.5" customHeight="1">
      <c r="A259" s="40"/>
      <c r="B259" s="41"/>
      <c r="C259" s="206" t="s">
        <v>418</v>
      </c>
      <c r="D259" s="206" t="s">
        <v>117</v>
      </c>
      <c r="E259" s="207" t="s">
        <v>419</v>
      </c>
      <c r="F259" s="208" t="s">
        <v>420</v>
      </c>
      <c r="G259" s="209" t="s">
        <v>393</v>
      </c>
      <c r="H259" s="210">
        <v>1</v>
      </c>
      <c r="I259" s="211"/>
      <c r="J259" s="212">
        <f>ROUND(I259*H259,2)</f>
        <v>0</v>
      </c>
      <c r="K259" s="208" t="s">
        <v>121</v>
      </c>
      <c r="L259" s="46"/>
      <c r="M259" s="213" t="s">
        <v>19</v>
      </c>
      <c r="N259" s="214" t="s">
        <v>40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394</v>
      </c>
      <c r="AT259" s="217" t="s">
        <v>117</v>
      </c>
      <c r="AU259" s="217" t="s">
        <v>133</v>
      </c>
      <c r="AY259" s="19" t="s">
        <v>115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394</v>
      </c>
      <c r="BM259" s="217" t="s">
        <v>421</v>
      </c>
    </row>
    <row r="260" s="2" customFormat="1">
      <c r="A260" s="40"/>
      <c r="B260" s="41"/>
      <c r="C260" s="42"/>
      <c r="D260" s="219" t="s">
        <v>124</v>
      </c>
      <c r="E260" s="42"/>
      <c r="F260" s="220" t="s">
        <v>420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124</v>
      </c>
      <c r="AU260" s="19" t="s">
        <v>133</v>
      </c>
    </row>
    <row r="261" s="2" customFormat="1">
      <c r="A261" s="40"/>
      <c r="B261" s="41"/>
      <c r="C261" s="42"/>
      <c r="D261" s="224" t="s">
        <v>126</v>
      </c>
      <c r="E261" s="42"/>
      <c r="F261" s="225" t="s">
        <v>422</v>
      </c>
      <c r="G261" s="42"/>
      <c r="H261" s="42"/>
      <c r="I261" s="221"/>
      <c r="J261" s="42"/>
      <c r="K261" s="42"/>
      <c r="L261" s="46"/>
      <c r="M261" s="259"/>
      <c r="N261" s="260"/>
      <c r="O261" s="261"/>
      <c r="P261" s="261"/>
      <c r="Q261" s="261"/>
      <c r="R261" s="261"/>
      <c r="S261" s="261"/>
      <c r="T261" s="262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126</v>
      </c>
      <c r="AU261" s="19" t="s">
        <v>133</v>
      </c>
    </row>
    <row r="262" s="2" customFormat="1" ht="6.96" customHeight="1">
      <c r="A262" s="40"/>
      <c r="B262" s="61"/>
      <c r="C262" s="62"/>
      <c r="D262" s="62"/>
      <c r="E262" s="62"/>
      <c r="F262" s="62"/>
      <c r="G262" s="62"/>
      <c r="H262" s="62"/>
      <c r="I262" s="62"/>
      <c r="J262" s="62"/>
      <c r="K262" s="62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jNfXcpwNQ8ChIHoSLFzn1xZXIYPNXupSbKAfWHmFMJj6P3dQsLs9WWxJSmbXNyGQcPgxNa02ZRtrhjrpJfnJIQ==" hashValue="lPDNDzVMFmg1LyRm4OxovmTs8kugVTmh+UfaOfU9TJovGoZAwZy+caA6CWVotGVbgmc/tzH7shqK8l9AElG1Ag==" algorithmName="SHA-512" password="CC35"/>
  <autoFilter ref="C88:K26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1/113106123"/>
    <hyperlink ref="F97" r:id="rId2" display="https://podminky.urs.cz/item/CS_URS_2025_01/113106212"/>
    <hyperlink ref="F100" r:id="rId3" display="https://podminky.urs.cz/item/CS_URS_2025_01/113107132"/>
    <hyperlink ref="F104" r:id="rId4" display="https://podminky.urs.cz/item/CS_URS_2025_01/113154123"/>
    <hyperlink ref="F109" r:id="rId5" display="https://podminky.urs.cz/item/CS_URS_2025_01/113202111"/>
    <hyperlink ref="F113" r:id="rId6" display="https://podminky.urs.cz/item/CS_URS_2025_01/122151101"/>
    <hyperlink ref="F118" r:id="rId7" display="https://podminky.urs.cz/item/CS_URS_2025_01/162751117"/>
    <hyperlink ref="F121" r:id="rId8" display="https://podminky.urs.cz/item/CS_URS_2025_01/162751119"/>
    <hyperlink ref="F126" r:id="rId9" display="https://podminky.urs.cz/item/CS_URS_2025_01/181951112"/>
    <hyperlink ref="F131" r:id="rId10" display="https://podminky.urs.cz/item/CS_URS_2025_01/564871111"/>
    <hyperlink ref="F135" r:id="rId11" display="https://podminky.urs.cz/item/CS_URS_2025_01/565155101"/>
    <hyperlink ref="F138" r:id="rId12" display="https://podminky.urs.cz/item/CS_URS_2025_01/567122114"/>
    <hyperlink ref="F142" r:id="rId13" display="https://podminky.urs.cz/item/CS_URS_2025_01/573211112"/>
    <hyperlink ref="F145" r:id="rId14" display="https://podminky.urs.cz/item/CS_URS_2025_01/577144111"/>
    <hyperlink ref="F148" r:id="rId15" display="https://podminky.urs.cz/item/CS_URS_2025_01/581141112"/>
    <hyperlink ref="F151" r:id="rId16" display="https://podminky.urs.cz/item/CS_URS_2025_01/596211253"/>
    <hyperlink ref="F155" r:id="rId17" display="https://podminky.urs.cz/item/CS_URS_2025_01/899231111"/>
    <hyperlink ref="F159" r:id="rId18" display="https://podminky.urs.cz/item/CS_URS_2025_01/915121111"/>
    <hyperlink ref="F162" r:id="rId19" display="https://podminky.urs.cz/item/CS_URS_2025_01/915121121"/>
    <hyperlink ref="F167" r:id="rId20" display="https://podminky.urs.cz/item/CS_URS_2025_01/915221112"/>
    <hyperlink ref="F170" r:id="rId21" display="https://podminky.urs.cz/item/CS_URS_2025_01/915221122"/>
    <hyperlink ref="F175" r:id="rId22" display="https://podminky.urs.cz/item/CS_URS_2025_01/916241213"/>
    <hyperlink ref="F178" r:id="rId23" display="https://podminky.urs.cz/item/CS_URS_2025_01/919111112"/>
    <hyperlink ref="F181" r:id="rId24" display="https://podminky.urs.cz/item/CS_URS_2025_01/919121213"/>
    <hyperlink ref="F184" r:id="rId25" display="https://podminky.urs.cz/item/CS_URS_2025_01/919124121"/>
    <hyperlink ref="F187" r:id="rId26" display="https://podminky.urs.cz/item/CS_URS_2025_01/919131111"/>
    <hyperlink ref="F190" r:id="rId27" display="https://podminky.urs.cz/item/CS_URS_2025_01/919732211"/>
    <hyperlink ref="F193" r:id="rId28" display="https://podminky.urs.cz/item/CS_URS_2025_01/919735113"/>
    <hyperlink ref="F196" r:id="rId29" display="https://podminky.urs.cz/item/CS_URS_2025_01/979024443"/>
    <hyperlink ref="F199" r:id="rId30" display="https://podminky.urs.cz/item/CS_URS_2025_01/979054451"/>
    <hyperlink ref="F202" r:id="rId31" display="https://podminky.urs.cz/item/CS_URS_2025_01/979071112"/>
    <hyperlink ref="F206" r:id="rId32" display="https://podminky.urs.cz/item/CS_URS_2025_01/997221551"/>
    <hyperlink ref="F211" r:id="rId33" display="https://podminky.urs.cz/item/CS_URS_2025_01/997221559"/>
    <hyperlink ref="F215" r:id="rId34" display="https://podminky.urs.cz/item/CS_URS_2025_01/997221571"/>
    <hyperlink ref="F223" r:id="rId35" display="https://podminky.urs.cz/item/CS_URS_2025_01/997221579"/>
    <hyperlink ref="F231" r:id="rId36" display="https://podminky.urs.cz/item/CS_URS_2025_01/997221861"/>
    <hyperlink ref="F235" r:id="rId37" display="https://podminky.urs.cz/item/CS_URS_2025_01/997221873"/>
    <hyperlink ref="F239" r:id="rId38" display="https://podminky.urs.cz/item/CS_URS_2025_01/997221875"/>
    <hyperlink ref="F243" r:id="rId39" display="https://podminky.urs.cz/item/CS_URS_2025_01/998223011"/>
    <hyperlink ref="F248" r:id="rId40" display="https://podminky.urs.cz/item/CS_URS_2025_01/012103000.1"/>
    <hyperlink ref="F251" r:id="rId41" display="https://podminky.urs.cz/item/CS_URS_2025_01/012303000"/>
    <hyperlink ref="F254" r:id="rId42" display="https://podminky.urs.cz/item/CS_URS_2025_01/013254000.1"/>
    <hyperlink ref="F258" r:id="rId43" display="https://podminky.urs.cz/item/CS_URS_2025_01/032803000"/>
    <hyperlink ref="F261" r:id="rId44" display="https://podminky.urs.cz/item/CS_URS_2025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II/233 MASARYKOVA ULICE - OPRAVA HAVARIJNÍCH ZÁLIVŮ MHD (POLIKLINIKA A HABRMANNOVO NÁMĚSTÍ) PLZEŇ- DOUBRAVKA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ROUND((SUM(BE89:BE256)),  2)</f>
        <v>0</v>
      </c>
      <c r="G33" s="40"/>
      <c r="H33" s="40"/>
      <c r="I33" s="150">
        <v>0.20999999999999999</v>
      </c>
      <c r="J33" s="149">
        <f>ROUND(((SUM(BE89:BE256))*I33),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ROUND((SUM(BF89:BF256)),  2)</f>
        <v>0</v>
      </c>
      <c r="G34" s="40"/>
      <c r="H34" s="40"/>
      <c r="I34" s="150">
        <v>0.12</v>
      </c>
      <c r="J34" s="149">
        <f>ROUND(((SUM(BF89:BF256))*I34),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ROUND((SUM(BG89:BG256)),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ROUND((SUM(BH89:BH256)),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ROUND((SUM(BI89:BI256)),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II/233 MASARYKOVA ULICE - OPRAVA HAVARIJNÍCH ZÁLIVŮ MHD (POLIKLINIKA A HABRMANNOVO NÁMĚSTÍ) PLZEŇ- DOUBRAVKA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102 - OPRAVA ZÁLIVU ZÁBĚLSKÁ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27. 11. 2023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90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92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93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94</v>
      </c>
      <c r="E64" s="176"/>
      <c r="F64" s="176"/>
      <c r="G64" s="176"/>
      <c r="H64" s="176"/>
      <c r="I64" s="176"/>
      <c r="J64" s="177">
        <f>J155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95</v>
      </c>
      <c r="E65" s="176"/>
      <c r="F65" s="176"/>
      <c r="G65" s="176"/>
      <c r="H65" s="176"/>
      <c r="I65" s="176"/>
      <c r="J65" s="177">
        <f>J198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96</v>
      </c>
      <c r="E66" s="176"/>
      <c r="F66" s="176"/>
      <c r="G66" s="176"/>
      <c r="H66" s="176"/>
      <c r="I66" s="176"/>
      <c r="J66" s="177">
        <f>J235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97</v>
      </c>
      <c r="E67" s="170"/>
      <c r="F67" s="170"/>
      <c r="G67" s="170"/>
      <c r="H67" s="170"/>
      <c r="I67" s="170"/>
      <c r="J67" s="171">
        <f>J239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98</v>
      </c>
      <c r="E68" s="176"/>
      <c r="F68" s="176"/>
      <c r="G68" s="176"/>
      <c r="H68" s="176"/>
      <c r="I68" s="176"/>
      <c r="J68" s="177">
        <f>J240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3"/>
      <c r="C69" s="174"/>
      <c r="D69" s="175" t="s">
        <v>99</v>
      </c>
      <c r="E69" s="176"/>
      <c r="F69" s="176"/>
      <c r="G69" s="176"/>
      <c r="H69" s="176"/>
      <c r="I69" s="176"/>
      <c r="J69" s="177">
        <f>J250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II/233 MASARYKOVA ULICE - OPRAVA HAVARIJNÍCH ZÁLIVŮ MHD (POLIKLINIKA A HABRMANNOVO NÁMĚSTÍ) PLZEŇ- DOUBRAVKA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102 - OPRAVA ZÁLIVU ZÁBĚLSKÁ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 xml:space="preserve"> </v>
      </c>
      <c r="G83" s="42"/>
      <c r="H83" s="42"/>
      <c r="I83" s="34" t="s">
        <v>23</v>
      </c>
      <c r="J83" s="74" t="str">
        <f>IF(J12="","",J12)</f>
        <v>27. 11. 2023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 xml:space="preserve"> </v>
      </c>
      <c r="G85" s="42"/>
      <c r="H85" s="42"/>
      <c r="I85" s="34" t="s">
        <v>30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IF(E18="","",E18)</f>
        <v>Vyplň údaj</v>
      </c>
      <c r="G86" s="42"/>
      <c r="H86" s="42"/>
      <c r="I86" s="34" t="s">
        <v>32</v>
      </c>
      <c r="J86" s="38" t="str">
        <f>E24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101</v>
      </c>
      <c r="D88" s="182" t="s">
        <v>54</v>
      </c>
      <c r="E88" s="182" t="s">
        <v>50</v>
      </c>
      <c r="F88" s="182" t="s">
        <v>51</v>
      </c>
      <c r="G88" s="182" t="s">
        <v>102</v>
      </c>
      <c r="H88" s="182" t="s">
        <v>103</v>
      </c>
      <c r="I88" s="182" t="s">
        <v>104</v>
      </c>
      <c r="J88" s="182" t="s">
        <v>88</v>
      </c>
      <c r="K88" s="183" t="s">
        <v>105</v>
      </c>
      <c r="L88" s="184"/>
      <c r="M88" s="94" t="s">
        <v>19</v>
      </c>
      <c r="N88" s="95" t="s">
        <v>39</v>
      </c>
      <c r="O88" s="95" t="s">
        <v>106</v>
      </c>
      <c r="P88" s="95" t="s">
        <v>107</v>
      </c>
      <c r="Q88" s="95" t="s">
        <v>108</v>
      </c>
      <c r="R88" s="95" t="s">
        <v>109</v>
      </c>
      <c r="S88" s="95" t="s">
        <v>110</v>
      </c>
      <c r="T88" s="96" t="s">
        <v>111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112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P90+P239</f>
        <v>0</v>
      </c>
      <c r="Q89" s="98"/>
      <c r="R89" s="187">
        <f>R90+R239</f>
        <v>5.73414</v>
      </c>
      <c r="S89" s="98"/>
      <c r="T89" s="188">
        <f>T90+T239</f>
        <v>137.46000000000001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89</v>
      </c>
      <c r="BK89" s="189">
        <f>BK90+BK239</f>
        <v>0</v>
      </c>
    </row>
    <row r="90" s="12" customFormat="1" ht="25.92" customHeight="1">
      <c r="A90" s="12"/>
      <c r="B90" s="190"/>
      <c r="C90" s="191"/>
      <c r="D90" s="192" t="s">
        <v>68</v>
      </c>
      <c r="E90" s="193" t="s">
        <v>113</v>
      </c>
      <c r="F90" s="193" t="s">
        <v>114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P91+P129+P151+P155+P198+P235</f>
        <v>0</v>
      </c>
      <c r="Q90" s="198"/>
      <c r="R90" s="199">
        <f>R91+R129+R151+R155+R198+R235</f>
        <v>5.73414</v>
      </c>
      <c r="S90" s="198"/>
      <c r="T90" s="200">
        <f>T91+T129+T151+T155+T198+T235</f>
        <v>137.46000000000001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69</v>
      </c>
      <c r="AY90" s="201" t="s">
        <v>115</v>
      </c>
      <c r="BK90" s="203">
        <f>BK91+BK129+BK151+BK155+BK198+BK235</f>
        <v>0</v>
      </c>
    </row>
    <row r="91" s="12" customFormat="1" ht="22.8" customHeight="1">
      <c r="A91" s="12"/>
      <c r="B91" s="190"/>
      <c r="C91" s="191"/>
      <c r="D91" s="192" t="s">
        <v>68</v>
      </c>
      <c r="E91" s="204" t="s">
        <v>77</v>
      </c>
      <c r="F91" s="204" t="s">
        <v>116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SUM(P92:P128)</f>
        <v>0</v>
      </c>
      <c r="Q91" s="198"/>
      <c r="R91" s="199">
        <f>SUM(R92:R128)</f>
        <v>0.0032000000000000002</v>
      </c>
      <c r="S91" s="198"/>
      <c r="T91" s="200">
        <f>SUM(T92:T128)</f>
        <v>137.46000000000001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77</v>
      </c>
      <c r="AT91" s="202" t="s">
        <v>68</v>
      </c>
      <c r="AU91" s="202" t="s">
        <v>77</v>
      </c>
      <c r="AY91" s="201" t="s">
        <v>115</v>
      </c>
      <c r="BK91" s="203">
        <f>SUM(BK92:BK128)</f>
        <v>0</v>
      </c>
    </row>
    <row r="92" s="2" customFormat="1" ht="16.5" customHeight="1">
      <c r="A92" s="40"/>
      <c r="B92" s="41"/>
      <c r="C92" s="206" t="s">
        <v>77</v>
      </c>
      <c r="D92" s="206" t="s">
        <v>117</v>
      </c>
      <c r="E92" s="207" t="s">
        <v>118</v>
      </c>
      <c r="F92" s="208" t="s">
        <v>119</v>
      </c>
      <c r="G92" s="209" t="s">
        <v>120</v>
      </c>
      <c r="H92" s="210">
        <v>25</v>
      </c>
      <c r="I92" s="211"/>
      <c r="J92" s="212">
        <f>ROUND(I92*H92,2)</f>
        <v>0</v>
      </c>
      <c r="K92" s="208" t="s">
        <v>121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0.26000000000000001</v>
      </c>
      <c r="T92" s="216">
        <f>S92*H92</f>
        <v>6.5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122</v>
      </c>
      <c r="AT92" s="217" t="s">
        <v>117</v>
      </c>
      <c r="AU92" s="217" t="s">
        <v>79</v>
      </c>
      <c r="AY92" s="19" t="s">
        <v>115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122</v>
      </c>
      <c r="BM92" s="217" t="s">
        <v>424</v>
      </c>
    </row>
    <row r="93" s="2" customFormat="1">
      <c r="A93" s="40"/>
      <c r="B93" s="41"/>
      <c r="C93" s="42"/>
      <c r="D93" s="219" t="s">
        <v>124</v>
      </c>
      <c r="E93" s="42"/>
      <c r="F93" s="220" t="s">
        <v>125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124</v>
      </c>
      <c r="AU93" s="19" t="s">
        <v>79</v>
      </c>
    </row>
    <row r="94" s="2" customFormat="1">
      <c r="A94" s="40"/>
      <c r="B94" s="41"/>
      <c r="C94" s="42"/>
      <c r="D94" s="224" t="s">
        <v>126</v>
      </c>
      <c r="E94" s="42"/>
      <c r="F94" s="225" t="s">
        <v>127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126</v>
      </c>
      <c r="AU94" s="19" t="s">
        <v>79</v>
      </c>
    </row>
    <row r="95" s="2" customFormat="1" ht="16.5" customHeight="1">
      <c r="A95" s="40"/>
      <c r="B95" s="41"/>
      <c r="C95" s="206" t="s">
        <v>79</v>
      </c>
      <c r="D95" s="206" t="s">
        <v>117</v>
      </c>
      <c r="E95" s="207" t="s">
        <v>128</v>
      </c>
      <c r="F95" s="208" t="s">
        <v>129</v>
      </c>
      <c r="G95" s="209" t="s">
        <v>120</v>
      </c>
      <c r="H95" s="210">
        <v>150</v>
      </c>
      <c r="I95" s="211"/>
      <c r="J95" s="212">
        <f>ROUND(I95*H95,2)</f>
        <v>0</v>
      </c>
      <c r="K95" s="208" t="s">
        <v>121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0.505</v>
      </c>
      <c r="T95" s="216">
        <f>S95*H95</f>
        <v>75.75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122</v>
      </c>
      <c r="AT95" s="217" t="s">
        <v>117</v>
      </c>
      <c r="AU95" s="217" t="s">
        <v>79</v>
      </c>
      <c r="AY95" s="19" t="s">
        <v>115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122</v>
      </c>
      <c r="BM95" s="217" t="s">
        <v>425</v>
      </c>
    </row>
    <row r="96" s="2" customFormat="1">
      <c r="A96" s="40"/>
      <c r="B96" s="41"/>
      <c r="C96" s="42"/>
      <c r="D96" s="219" t="s">
        <v>124</v>
      </c>
      <c r="E96" s="42"/>
      <c r="F96" s="220" t="s">
        <v>131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124</v>
      </c>
      <c r="AU96" s="19" t="s">
        <v>79</v>
      </c>
    </row>
    <row r="97" s="2" customFormat="1">
      <c r="A97" s="40"/>
      <c r="B97" s="41"/>
      <c r="C97" s="42"/>
      <c r="D97" s="224" t="s">
        <v>126</v>
      </c>
      <c r="E97" s="42"/>
      <c r="F97" s="225" t="s">
        <v>132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126</v>
      </c>
      <c r="AU97" s="19" t="s">
        <v>79</v>
      </c>
    </row>
    <row r="98" s="2" customFormat="1" ht="16.5" customHeight="1">
      <c r="A98" s="40"/>
      <c r="B98" s="41"/>
      <c r="C98" s="206" t="s">
        <v>133</v>
      </c>
      <c r="D98" s="206" t="s">
        <v>117</v>
      </c>
      <c r="E98" s="207" t="s">
        <v>134</v>
      </c>
      <c r="F98" s="208" t="s">
        <v>135</v>
      </c>
      <c r="G98" s="209" t="s">
        <v>120</v>
      </c>
      <c r="H98" s="210">
        <v>70</v>
      </c>
      <c r="I98" s="211"/>
      <c r="J98" s="212">
        <f>ROUND(I98*H98,2)</f>
        <v>0</v>
      </c>
      <c r="K98" s="208" t="s">
        <v>121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0.625</v>
      </c>
      <c r="T98" s="216">
        <f>S98*H98</f>
        <v>43.75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122</v>
      </c>
      <c r="AT98" s="217" t="s">
        <v>117</v>
      </c>
      <c r="AU98" s="217" t="s">
        <v>79</v>
      </c>
      <c r="AY98" s="19" t="s">
        <v>115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122</v>
      </c>
      <c r="BM98" s="217" t="s">
        <v>426</v>
      </c>
    </row>
    <row r="99" s="2" customFormat="1">
      <c r="A99" s="40"/>
      <c r="B99" s="41"/>
      <c r="C99" s="42"/>
      <c r="D99" s="219" t="s">
        <v>124</v>
      </c>
      <c r="E99" s="42"/>
      <c r="F99" s="220" t="s">
        <v>137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124</v>
      </c>
      <c r="AU99" s="19" t="s">
        <v>79</v>
      </c>
    </row>
    <row r="100" s="2" customFormat="1">
      <c r="A100" s="40"/>
      <c r="B100" s="41"/>
      <c r="C100" s="42"/>
      <c r="D100" s="224" t="s">
        <v>126</v>
      </c>
      <c r="E100" s="42"/>
      <c r="F100" s="225" t="s">
        <v>138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126</v>
      </c>
      <c r="AU100" s="19" t="s">
        <v>79</v>
      </c>
    </row>
    <row r="101" s="2" customFormat="1">
      <c r="A101" s="40"/>
      <c r="B101" s="41"/>
      <c r="C101" s="42"/>
      <c r="D101" s="219" t="s">
        <v>139</v>
      </c>
      <c r="E101" s="42"/>
      <c r="F101" s="226" t="s">
        <v>140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139</v>
      </c>
      <c r="AU101" s="19" t="s">
        <v>79</v>
      </c>
    </row>
    <row r="102" s="2" customFormat="1" ht="21.75" customHeight="1">
      <c r="A102" s="40"/>
      <c r="B102" s="41"/>
      <c r="C102" s="206" t="s">
        <v>122</v>
      </c>
      <c r="D102" s="206" t="s">
        <v>117</v>
      </c>
      <c r="E102" s="207" t="s">
        <v>141</v>
      </c>
      <c r="F102" s="208" t="s">
        <v>142</v>
      </c>
      <c r="G102" s="209" t="s">
        <v>120</v>
      </c>
      <c r="H102" s="210">
        <v>64</v>
      </c>
      <c r="I102" s="211"/>
      <c r="J102" s="212">
        <f>ROUND(I102*H102,2)</f>
        <v>0</v>
      </c>
      <c r="K102" s="208" t="s">
        <v>121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5.0000000000000002E-05</v>
      </c>
      <c r="R102" s="215">
        <f>Q102*H102</f>
        <v>0.0032000000000000002</v>
      </c>
      <c r="S102" s="215">
        <v>0.11500000000000001</v>
      </c>
      <c r="T102" s="216">
        <f>S102*H102</f>
        <v>7.3600000000000003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122</v>
      </c>
      <c r="AT102" s="217" t="s">
        <v>117</v>
      </c>
      <c r="AU102" s="217" t="s">
        <v>79</v>
      </c>
      <c r="AY102" s="19" t="s">
        <v>115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122</v>
      </c>
      <c r="BM102" s="217" t="s">
        <v>427</v>
      </c>
    </row>
    <row r="103" s="2" customFormat="1">
      <c r="A103" s="40"/>
      <c r="B103" s="41"/>
      <c r="C103" s="42"/>
      <c r="D103" s="219" t="s">
        <v>124</v>
      </c>
      <c r="E103" s="42"/>
      <c r="F103" s="220" t="s">
        <v>144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124</v>
      </c>
      <c r="AU103" s="19" t="s">
        <v>79</v>
      </c>
    </row>
    <row r="104" s="2" customFormat="1">
      <c r="A104" s="40"/>
      <c r="B104" s="41"/>
      <c r="C104" s="42"/>
      <c r="D104" s="224" t="s">
        <v>126</v>
      </c>
      <c r="E104" s="42"/>
      <c r="F104" s="225" t="s">
        <v>145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126</v>
      </c>
      <c r="AU104" s="19" t="s">
        <v>79</v>
      </c>
    </row>
    <row r="105" s="13" customFormat="1">
      <c r="A105" s="13"/>
      <c r="B105" s="227"/>
      <c r="C105" s="228"/>
      <c r="D105" s="219" t="s">
        <v>146</v>
      </c>
      <c r="E105" s="229" t="s">
        <v>19</v>
      </c>
      <c r="F105" s="230" t="s">
        <v>147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146</v>
      </c>
      <c r="AU105" s="236" t="s">
        <v>79</v>
      </c>
      <c r="AV105" s="13" t="s">
        <v>77</v>
      </c>
      <c r="AW105" s="13" t="s">
        <v>31</v>
      </c>
      <c r="AX105" s="13" t="s">
        <v>69</v>
      </c>
      <c r="AY105" s="236" t="s">
        <v>115</v>
      </c>
    </row>
    <row r="106" s="14" customFormat="1">
      <c r="A106" s="14"/>
      <c r="B106" s="237"/>
      <c r="C106" s="238"/>
      <c r="D106" s="219" t="s">
        <v>146</v>
      </c>
      <c r="E106" s="239" t="s">
        <v>19</v>
      </c>
      <c r="F106" s="240" t="s">
        <v>428</v>
      </c>
      <c r="G106" s="238"/>
      <c r="H106" s="241">
        <v>64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146</v>
      </c>
      <c r="AU106" s="247" t="s">
        <v>79</v>
      </c>
      <c r="AV106" s="14" t="s">
        <v>79</v>
      </c>
      <c r="AW106" s="14" t="s">
        <v>31</v>
      </c>
      <c r="AX106" s="14" t="s">
        <v>77</v>
      </c>
      <c r="AY106" s="247" t="s">
        <v>115</v>
      </c>
    </row>
    <row r="107" s="2" customFormat="1" ht="16.5" customHeight="1">
      <c r="A107" s="40"/>
      <c r="B107" s="41"/>
      <c r="C107" s="206" t="s">
        <v>149</v>
      </c>
      <c r="D107" s="206" t="s">
        <v>117</v>
      </c>
      <c r="E107" s="207" t="s">
        <v>150</v>
      </c>
      <c r="F107" s="208" t="s">
        <v>151</v>
      </c>
      <c r="G107" s="209" t="s">
        <v>152</v>
      </c>
      <c r="H107" s="210">
        <v>20</v>
      </c>
      <c r="I107" s="211"/>
      <c r="J107" s="212">
        <f>ROUND(I107*H107,2)</f>
        <v>0</v>
      </c>
      <c r="K107" s="208" t="s">
        <v>121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0.20499999999999999</v>
      </c>
      <c r="T107" s="216">
        <f>S107*H107</f>
        <v>4.0999999999999996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122</v>
      </c>
      <c r="AT107" s="217" t="s">
        <v>117</v>
      </c>
      <c r="AU107" s="217" t="s">
        <v>79</v>
      </c>
      <c r="AY107" s="19" t="s">
        <v>115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122</v>
      </c>
      <c r="BM107" s="217" t="s">
        <v>429</v>
      </c>
    </row>
    <row r="108" s="2" customFormat="1">
      <c r="A108" s="40"/>
      <c r="B108" s="41"/>
      <c r="C108" s="42"/>
      <c r="D108" s="219" t="s">
        <v>124</v>
      </c>
      <c r="E108" s="42"/>
      <c r="F108" s="220" t="s">
        <v>154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124</v>
      </c>
      <c r="AU108" s="19" t="s">
        <v>79</v>
      </c>
    </row>
    <row r="109" s="2" customFormat="1">
      <c r="A109" s="40"/>
      <c r="B109" s="41"/>
      <c r="C109" s="42"/>
      <c r="D109" s="224" t="s">
        <v>126</v>
      </c>
      <c r="E109" s="42"/>
      <c r="F109" s="225" t="s">
        <v>155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126</v>
      </c>
      <c r="AU109" s="19" t="s">
        <v>79</v>
      </c>
    </row>
    <row r="110" s="2" customFormat="1">
      <c r="A110" s="40"/>
      <c r="B110" s="41"/>
      <c r="C110" s="42"/>
      <c r="D110" s="219" t="s">
        <v>139</v>
      </c>
      <c r="E110" s="42"/>
      <c r="F110" s="226" t="s">
        <v>156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139</v>
      </c>
      <c r="AU110" s="19" t="s">
        <v>79</v>
      </c>
    </row>
    <row r="111" s="2" customFormat="1" ht="21.75" customHeight="1">
      <c r="A111" s="40"/>
      <c r="B111" s="41"/>
      <c r="C111" s="206" t="s">
        <v>157</v>
      </c>
      <c r="D111" s="206" t="s">
        <v>117</v>
      </c>
      <c r="E111" s="207" t="s">
        <v>158</v>
      </c>
      <c r="F111" s="208" t="s">
        <v>159</v>
      </c>
      <c r="G111" s="209" t="s">
        <v>160</v>
      </c>
      <c r="H111" s="210">
        <v>17.5</v>
      </c>
      <c r="I111" s="211"/>
      <c r="J111" s="212">
        <f>ROUND(I111*H111,2)</f>
        <v>0</v>
      </c>
      <c r="K111" s="208" t="s">
        <v>121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122</v>
      </c>
      <c r="AT111" s="217" t="s">
        <v>117</v>
      </c>
      <c r="AU111" s="217" t="s">
        <v>79</v>
      </c>
      <c r="AY111" s="19" t="s">
        <v>115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122</v>
      </c>
      <c r="BM111" s="217" t="s">
        <v>430</v>
      </c>
    </row>
    <row r="112" s="2" customFormat="1">
      <c r="A112" s="40"/>
      <c r="B112" s="41"/>
      <c r="C112" s="42"/>
      <c r="D112" s="219" t="s">
        <v>124</v>
      </c>
      <c r="E112" s="42"/>
      <c r="F112" s="220" t="s">
        <v>162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124</v>
      </c>
      <c r="AU112" s="19" t="s">
        <v>79</v>
      </c>
    </row>
    <row r="113" s="2" customFormat="1">
      <c r="A113" s="40"/>
      <c r="B113" s="41"/>
      <c r="C113" s="42"/>
      <c r="D113" s="224" t="s">
        <v>126</v>
      </c>
      <c r="E113" s="42"/>
      <c r="F113" s="225" t="s">
        <v>163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126</v>
      </c>
      <c r="AU113" s="19" t="s">
        <v>79</v>
      </c>
    </row>
    <row r="114" s="2" customFormat="1">
      <c r="A114" s="40"/>
      <c r="B114" s="41"/>
      <c r="C114" s="42"/>
      <c r="D114" s="219" t="s">
        <v>139</v>
      </c>
      <c r="E114" s="42"/>
      <c r="F114" s="226" t="s">
        <v>164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139</v>
      </c>
      <c r="AU114" s="19" t="s">
        <v>79</v>
      </c>
    </row>
    <row r="115" s="14" customFormat="1">
      <c r="A115" s="14"/>
      <c r="B115" s="237"/>
      <c r="C115" s="238"/>
      <c r="D115" s="219" t="s">
        <v>146</v>
      </c>
      <c r="E115" s="239" t="s">
        <v>19</v>
      </c>
      <c r="F115" s="240" t="s">
        <v>431</v>
      </c>
      <c r="G115" s="238"/>
      <c r="H115" s="241">
        <v>17.5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146</v>
      </c>
      <c r="AU115" s="247" t="s">
        <v>79</v>
      </c>
      <c r="AV115" s="14" t="s">
        <v>79</v>
      </c>
      <c r="AW115" s="14" t="s">
        <v>31</v>
      </c>
      <c r="AX115" s="14" t="s">
        <v>77</v>
      </c>
      <c r="AY115" s="247" t="s">
        <v>115</v>
      </c>
    </row>
    <row r="116" s="2" customFormat="1" ht="21.75" customHeight="1">
      <c r="A116" s="40"/>
      <c r="B116" s="41"/>
      <c r="C116" s="206" t="s">
        <v>166</v>
      </c>
      <c r="D116" s="206" t="s">
        <v>117</v>
      </c>
      <c r="E116" s="207" t="s">
        <v>167</v>
      </c>
      <c r="F116" s="208" t="s">
        <v>168</v>
      </c>
      <c r="G116" s="209" t="s">
        <v>160</v>
      </c>
      <c r="H116" s="210">
        <v>17.5</v>
      </c>
      <c r="I116" s="211"/>
      <c r="J116" s="212">
        <f>ROUND(I116*H116,2)</f>
        <v>0</v>
      </c>
      <c r="K116" s="208" t="s">
        <v>121</v>
      </c>
      <c r="L116" s="46"/>
      <c r="M116" s="213" t="s">
        <v>19</v>
      </c>
      <c r="N116" s="214" t="s">
        <v>40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122</v>
      </c>
      <c r="AT116" s="217" t="s">
        <v>117</v>
      </c>
      <c r="AU116" s="217" t="s">
        <v>79</v>
      </c>
      <c r="AY116" s="19" t="s">
        <v>115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77</v>
      </c>
      <c r="BK116" s="218">
        <f>ROUND(I116*H116,2)</f>
        <v>0</v>
      </c>
      <c r="BL116" s="19" t="s">
        <v>122</v>
      </c>
      <c r="BM116" s="217" t="s">
        <v>432</v>
      </c>
    </row>
    <row r="117" s="2" customFormat="1">
      <c r="A117" s="40"/>
      <c r="B117" s="41"/>
      <c r="C117" s="42"/>
      <c r="D117" s="219" t="s">
        <v>124</v>
      </c>
      <c r="E117" s="42"/>
      <c r="F117" s="220" t="s">
        <v>170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124</v>
      </c>
      <c r="AU117" s="19" t="s">
        <v>79</v>
      </c>
    </row>
    <row r="118" s="2" customFormat="1">
      <c r="A118" s="40"/>
      <c r="B118" s="41"/>
      <c r="C118" s="42"/>
      <c r="D118" s="224" t="s">
        <v>126</v>
      </c>
      <c r="E118" s="42"/>
      <c r="F118" s="225" t="s">
        <v>171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126</v>
      </c>
      <c r="AU118" s="19" t="s">
        <v>79</v>
      </c>
    </row>
    <row r="119" s="14" customFormat="1">
      <c r="A119" s="14"/>
      <c r="B119" s="237"/>
      <c r="C119" s="238"/>
      <c r="D119" s="219" t="s">
        <v>146</v>
      </c>
      <c r="E119" s="239" t="s">
        <v>19</v>
      </c>
      <c r="F119" s="240" t="s">
        <v>433</v>
      </c>
      <c r="G119" s="238"/>
      <c r="H119" s="241">
        <v>17.5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146</v>
      </c>
      <c r="AU119" s="247" t="s">
        <v>79</v>
      </c>
      <c r="AV119" s="14" t="s">
        <v>79</v>
      </c>
      <c r="AW119" s="14" t="s">
        <v>31</v>
      </c>
      <c r="AX119" s="14" t="s">
        <v>77</v>
      </c>
      <c r="AY119" s="247" t="s">
        <v>115</v>
      </c>
    </row>
    <row r="120" s="2" customFormat="1" ht="24.15" customHeight="1">
      <c r="A120" s="40"/>
      <c r="B120" s="41"/>
      <c r="C120" s="206" t="s">
        <v>172</v>
      </c>
      <c r="D120" s="206" t="s">
        <v>117</v>
      </c>
      <c r="E120" s="207" t="s">
        <v>173</v>
      </c>
      <c r="F120" s="208" t="s">
        <v>174</v>
      </c>
      <c r="G120" s="209" t="s">
        <v>160</v>
      </c>
      <c r="H120" s="210">
        <v>350</v>
      </c>
      <c r="I120" s="211"/>
      <c r="J120" s="212">
        <f>ROUND(I120*H120,2)</f>
        <v>0</v>
      </c>
      <c r="K120" s="208" t="s">
        <v>121</v>
      </c>
      <c r="L120" s="46"/>
      <c r="M120" s="213" t="s">
        <v>19</v>
      </c>
      <c r="N120" s="214" t="s">
        <v>40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122</v>
      </c>
      <c r="AT120" s="217" t="s">
        <v>117</v>
      </c>
      <c r="AU120" s="217" t="s">
        <v>79</v>
      </c>
      <c r="AY120" s="19" t="s">
        <v>115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122</v>
      </c>
      <c r="BM120" s="217" t="s">
        <v>434</v>
      </c>
    </row>
    <row r="121" s="2" customFormat="1">
      <c r="A121" s="40"/>
      <c r="B121" s="41"/>
      <c r="C121" s="42"/>
      <c r="D121" s="219" t="s">
        <v>124</v>
      </c>
      <c r="E121" s="42"/>
      <c r="F121" s="220" t="s">
        <v>176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124</v>
      </c>
      <c r="AU121" s="19" t="s">
        <v>79</v>
      </c>
    </row>
    <row r="122" s="2" customFormat="1">
      <c r="A122" s="40"/>
      <c r="B122" s="41"/>
      <c r="C122" s="42"/>
      <c r="D122" s="224" t="s">
        <v>126</v>
      </c>
      <c r="E122" s="42"/>
      <c r="F122" s="225" t="s">
        <v>177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126</v>
      </c>
      <c r="AU122" s="19" t="s">
        <v>79</v>
      </c>
    </row>
    <row r="123" s="2" customFormat="1">
      <c r="A123" s="40"/>
      <c r="B123" s="41"/>
      <c r="C123" s="42"/>
      <c r="D123" s="219" t="s">
        <v>139</v>
      </c>
      <c r="E123" s="42"/>
      <c r="F123" s="226" t="s">
        <v>178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139</v>
      </c>
      <c r="AU123" s="19" t="s">
        <v>79</v>
      </c>
    </row>
    <row r="124" s="14" customFormat="1">
      <c r="A124" s="14"/>
      <c r="B124" s="237"/>
      <c r="C124" s="238"/>
      <c r="D124" s="219" t="s">
        <v>146</v>
      </c>
      <c r="E124" s="238"/>
      <c r="F124" s="240" t="s">
        <v>435</v>
      </c>
      <c r="G124" s="238"/>
      <c r="H124" s="241">
        <v>350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146</v>
      </c>
      <c r="AU124" s="247" t="s">
        <v>79</v>
      </c>
      <c r="AV124" s="14" t="s">
        <v>79</v>
      </c>
      <c r="AW124" s="14" t="s">
        <v>4</v>
      </c>
      <c r="AX124" s="14" t="s">
        <v>77</v>
      </c>
      <c r="AY124" s="247" t="s">
        <v>115</v>
      </c>
    </row>
    <row r="125" s="2" customFormat="1" ht="16.5" customHeight="1">
      <c r="A125" s="40"/>
      <c r="B125" s="41"/>
      <c r="C125" s="206" t="s">
        <v>180</v>
      </c>
      <c r="D125" s="206" t="s">
        <v>117</v>
      </c>
      <c r="E125" s="207" t="s">
        <v>181</v>
      </c>
      <c r="F125" s="208" t="s">
        <v>182</v>
      </c>
      <c r="G125" s="209" t="s">
        <v>120</v>
      </c>
      <c r="H125" s="210">
        <v>95</v>
      </c>
      <c r="I125" s="211"/>
      <c r="J125" s="212">
        <f>ROUND(I125*H125,2)</f>
        <v>0</v>
      </c>
      <c r="K125" s="208" t="s">
        <v>121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122</v>
      </c>
      <c r="AT125" s="217" t="s">
        <v>117</v>
      </c>
      <c r="AU125" s="217" t="s">
        <v>79</v>
      </c>
      <c r="AY125" s="19" t="s">
        <v>115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122</v>
      </c>
      <c r="BM125" s="217" t="s">
        <v>436</v>
      </c>
    </row>
    <row r="126" s="2" customFormat="1">
      <c r="A126" s="40"/>
      <c r="B126" s="41"/>
      <c r="C126" s="42"/>
      <c r="D126" s="219" t="s">
        <v>124</v>
      </c>
      <c r="E126" s="42"/>
      <c r="F126" s="220" t="s">
        <v>184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124</v>
      </c>
      <c r="AU126" s="19" t="s">
        <v>79</v>
      </c>
    </row>
    <row r="127" s="2" customFormat="1">
      <c r="A127" s="40"/>
      <c r="B127" s="41"/>
      <c r="C127" s="42"/>
      <c r="D127" s="224" t="s">
        <v>126</v>
      </c>
      <c r="E127" s="42"/>
      <c r="F127" s="225" t="s">
        <v>185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126</v>
      </c>
      <c r="AU127" s="19" t="s">
        <v>79</v>
      </c>
    </row>
    <row r="128" s="14" customFormat="1">
      <c r="A128" s="14"/>
      <c r="B128" s="237"/>
      <c r="C128" s="238"/>
      <c r="D128" s="219" t="s">
        <v>146</v>
      </c>
      <c r="E128" s="239" t="s">
        <v>19</v>
      </c>
      <c r="F128" s="240" t="s">
        <v>437</v>
      </c>
      <c r="G128" s="238"/>
      <c r="H128" s="241">
        <v>95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146</v>
      </c>
      <c r="AU128" s="247" t="s">
        <v>79</v>
      </c>
      <c r="AV128" s="14" t="s">
        <v>79</v>
      </c>
      <c r="AW128" s="14" t="s">
        <v>31</v>
      </c>
      <c r="AX128" s="14" t="s">
        <v>77</v>
      </c>
      <c r="AY128" s="247" t="s">
        <v>115</v>
      </c>
    </row>
    <row r="129" s="12" customFormat="1" ht="22.8" customHeight="1">
      <c r="A129" s="12"/>
      <c r="B129" s="190"/>
      <c r="C129" s="191"/>
      <c r="D129" s="192" t="s">
        <v>68</v>
      </c>
      <c r="E129" s="204" t="s">
        <v>149</v>
      </c>
      <c r="F129" s="204" t="s">
        <v>187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SUM(P130:P150)</f>
        <v>0</v>
      </c>
      <c r="Q129" s="198"/>
      <c r="R129" s="199">
        <f>SUM(R130:R150)</f>
        <v>2.2304999999999997</v>
      </c>
      <c r="S129" s="198"/>
      <c r="T129" s="200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77</v>
      </c>
      <c r="AT129" s="202" t="s">
        <v>68</v>
      </c>
      <c r="AU129" s="202" t="s">
        <v>77</v>
      </c>
      <c r="AY129" s="201" t="s">
        <v>115</v>
      </c>
      <c r="BK129" s="203">
        <f>SUM(BK130:BK150)</f>
        <v>0</v>
      </c>
    </row>
    <row r="130" s="2" customFormat="1" ht="16.5" customHeight="1">
      <c r="A130" s="40"/>
      <c r="B130" s="41"/>
      <c r="C130" s="206" t="s">
        <v>188</v>
      </c>
      <c r="D130" s="206" t="s">
        <v>117</v>
      </c>
      <c r="E130" s="207" t="s">
        <v>189</v>
      </c>
      <c r="F130" s="208" t="s">
        <v>190</v>
      </c>
      <c r="G130" s="209" t="s">
        <v>120</v>
      </c>
      <c r="H130" s="210">
        <v>70</v>
      </c>
      <c r="I130" s="211"/>
      <c r="J130" s="212">
        <f>ROUND(I130*H130,2)</f>
        <v>0</v>
      </c>
      <c r="K130" s="208" t="s">
        <v>121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122</v>
      </c>
      <c r="AT130" s="217" t="s">
        <v>117</v>
      </c>
      <c r="AU130" s="217" t="s">
        <v>79</v>
      </c>
      <c r="AY130" s="19" t="s">
        <v>115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122</v>
      </c>
      <c r="BM130" s="217" t="s">
        <v>438</v>
      </c>
    </row>
    <row r="131" s="2" customFormat="1">
      <c r="A131" s="40"/>
      <c r="B131" s="41"/>
      <c r="C131" s="42"/>
      <c r="D131" s="219" t="s">
        <v>124</v>
      </c>
      <c r="E131" s="42"/>
      <c r="F131" s="220" t="s">
        <v>192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124</v>
      </c>
      <c r="AU131" s="19" t="s">
        <v>79</v>
      </c>
    </row>
    <row r="132" s="2" customFormat="1">
      <c r="A132" s="40"/>
      <c r="B132" s="41"/>
      <c r="C132" s="42"/>
      <c r="D132" s="224" t="s">
        <v>126</v>
      </c>
      <c r="E132" s="42"/>
      <c r="F132" s="225" t="s">
        <v>193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126</v>
      </c>
      <c r="AU132" s="19" t="s">
        <v>79</v>
      </c>
    </row>
    <row r="133" s="2" customFormat="1" ht="16.5" customHeight="1">
      <c r="A133" s="40"/>
      <c r="B133" s="41"/>
      <c r="C133" s="206" t="s">
        <v>195</v>
      </c>
      <c r="D133" s="206" t="s">
        <v>117</v>
      </c>
      <c r="E133" s="207" t="s">
        <v>196</v>
      </c>
      <c r="F133" s="208" t="s">
        <v>197</v>
      </c>
      <c r="G133" s="209" t="s">
        <v>120</v>
      </c>
      <c r="H133" s="210">
        <v>32</v>
      </c>
      <c r="I133" s="211"/>
      <c r="J133" s="212">
        <f>ROUND(I133*H133,2)</f>
        <v>0</v>
      </c>
      <c r="K133" s="208" t="s">
        <v>121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122</v>
      </c>
      <c r="AT133" s="217" t="s">
        <v>117</v>
      </c>
      <c r="AU133" s="217" t="s">
        <v>79</v>
      </c>
      <c r="AY133" s="19" t="s">
        <v>115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122</v>
      </c>
      <c r="BM133" s="217" t="s">
        <v>439</v>
      </c>
    </row>
    <row r="134" s="2" customFormat="1">
      <c r="A134" s="40"/>
      <c r="B134" s="41"/>
      <c r="C134" s="42"/>
      <c r="D134" s="219" t="s">
        <v>124</v>
      </c>
      <c r="E134" s="42"/>
      <c r="F134" s="220" t="s">
        <v>199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124</v>
      </c>
      <c r="AU134" s="19" t="s">
        <v>79</v>
      </c>
    </row>
    <row r="135" s="2" customFormat="1">
      <c r="A135" s="40"/>
      <c r="B135" s="41"/>
      <c r="C135" s="42"/>
      <c r="D135" s="224" t="s">
        <v>126</v>
      </c>
      <c r="E135" s="42"/>
      <c r="F135" s="225" t="s">
        <v>200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126</v>
      </c>
      <c r="AU135" s="19" t="s">
        <v>79</v>
      </c>
    </row>
    <row r="136" s="2" customFormat="1" ht="16.5" customHeight="1">
      <c r="A136" s="40"/>
      <c r="B136" s="41"/>
      <c r="C136" s="206" t="s">
        <v>8</v>
      </c>
      <c r="D136" s="206" t="s">
        <v>117</v>
      </c>
      <c r="E136" s="207" t="s">
        <v>201</v>
      </c>
      <c r="F136" s="208" t="s">
        <v>202</v>
      </c>
      <c r="G136" s="209" t="s">
        <v>120</v>
      </c>
      <c r="H136" s="210">
        <v>70</v>
      </c>
      <c r="I136" s="211"/>
      <c r="J136" s="212">
        <f>ROUND(I136*H136,2)</f>
        <v>0</v>
      </c>
      <c r="K136" s="208" t="s">
        <v>121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122</v>
      </c>
      <c r="AT136" s="217" t="s">
        <v>117</v>
      </c>
      <c r="AU136" s="217" t="s">
        <v>79</v>
      </c>
      <c r="AY136" s="19" t="s">
        <v>115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122</v>
      </c>
      <c r="BM136" s="217" t="s">
        <v>440</v>
      </c>
    </row>
    <row r="137" s="2" customFormat="1">
      <c r="A137" s="40"/>
      <c r="B137" s="41"/>
      <c r="C137" s="42"/>
      <c r="D137" s="219" t="s">
        <v>124</v>
      </c>
      <c r="E137" s="42"/>
      <c r="F137" s="220" t="s">
        <v>204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124</v>
      </c>
      <c r="AU137" s="19" t="s">
        <v>79</v>
      </c>
    </row>
    <row r="138" s="2" customFormat="1">
      <c r="A138" s="40"/>
      <c r="B138" s="41"/>
      <c r="C138" s="42"/>
      <c r="D138" s="224" t="s">
        <v>126</v>
      </c>
      <c r="E138" s="42"/>
      <c r="F138" s="225" t="s">
        <v>205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126</v>
      </c>
      <c r="AU138" s="19" t="s">
        <v>79</v>
      </c>
    </row>
    <row r="139" s="2" customFormat="1" ht="16.5" customHeight="1">
      <c r="A139" s="40"/>
      <c r="B139" s="41"/>
      <c r="C139" s="206" t="s">
        <v>206</v>
      </c>
      <c r="D139" s="206" t="s">
        <v>117</v>
      </c>
      <c r="E139" s="207" t="s">
        <v>207</v>
      </c>
      <c r="F139" s="208" t="s">
        <v>208</v>
      </c>
      <c r="G139" s="209" t="s">
        <v>120</v>
      </c>
      <c r="H139" s="210">
        <v>32</v>
      </c>
      <c r="I139" s="211"/>
      <c r="J139" s="212">
        <f>ROUND(I139*H139,2)</f>
        <v>0</v>
      </c>
      <c r="K139" s="208" t="s">
        <v>121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122</v>
      </c>
      <c r="AT139" s="217" t="s">
        <v>117</v>
      </c>
      <c r="AU139" s="217" t="s">
        <v>79</v>
      </c>
      <c r="AY139" s="19" t="s">
        <v>115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122</v>
      </c>
      <c r="BM139" s="217" t="s">
        <v>441</v>
      </c>
    </row>
    <row r="140" s="2" customFormat="1">
      <c r="A140" s="40"/>
      <c r="B140" s="41"/>
      <c r="C140" s="42"/>
      <c r="D140" s="219" t="s">
        <v>124</v>
      </c>
      <c r="E140" s="42"/>
      <c r="F140" s="220" t="s">
        <v>210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124</v>
      </c>
      <c r="AU140" s="19" t="s">
        <v>79</v>
      </c>
    </row>
    <row r="141" s="2" customFormat="1">
      <c r="A141" s="40"/>
      <c r="B141" s="41"/>
      <c r="C141" s="42"/>
      <c r="D141" s="224" t="s">
        <v>126</v>
      </c>
      <c r="E141" s="42"/>
      <c r="F141" s="225" t="s">
        <v>211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126</v>
      </c>
      <c r="AU141" s="19" t="s">
        <v>79</v>
      </c>
    </row>
    <row r="142" s="2" customFormat="1" ht="21.75" customHeight="1">
      <c r="A142" s="40"/>
      <c r="B142" s="41"/>
      <c r="C142" s="206" t="s">
        <v>212</v>
      </c>
      <c r="D142" s="206" t="s">
        <v>117</v>
      </c>
      <c r="E142" s="207" t="s">
        <v>213</v>
      </c>
      <c r="F142" s="208" t="s">
        <v>214</v>
      </c>
      <c r="G142" s="209" t="s">
        <v>120</v>
      </c>
      <c r="H142" s="210">
        <v>32</v>
      </c>
      <c r="I142" s="211"/>
      <c r="J142" s="212">
        <f>ROUND(I142*H142,2)</f>
        <v>0</v>
      </c>
      <c r="K142" s="208" t="s">
        <v>121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122</v>
      </c>
      <c r="AT142" s="217" t="s">
        <v>117</v>
      </c>
      <c r="AU142" s="217" t="s">
        <v>79</v>
      </c>
      <c r="AY142" s="19" t="s">
        <v>115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122</v>
      </c>
      <c r="BM142" s="217" t="s">
        <v>442</v>
      </c>
    </row>
    <row r="143" s="2" customFormat="1">
      <c r="A143" s="40"/>
      <c r="B143" s="41"/>
      <c r="C143" s="42"/>
      <c r="D143" s="219" t="s">
        <v>124</v>
      </c>
      <c r="E143" s="42"/>
      <c r="F143" s="220" t="s">
        <v>216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124</v>
      </c>
      <c r="AU143" s="19" t="s">
        <v>79</v>
      </c>
    </row>
    <row r="144" s="2" customFormat="1">
      <c r="A144" s="40"/>
      <c r="B144" s="41"/>
      <c r="C144" s="42"/>
      <c r="D144" s="224" t="s">
        <v>126</v>
      </c>
      <c r="E144" s="42"/>
      <c r="F144" s="225" t="s">
        <v>217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126</v>
      </c>
      <c r="AU144" s="19" t="s">
        <v>79</v>
      </c>
    </row>
    <row r="145" s="2" customFormat="1" ht="16.5" customHeight="1">
      <c r="A145" s="40"/>
      <c r="B145" s="41"/>
      <c r="C145" s="206" t="s">
        <v>218</v>
      </c>
      <c r="D145" s="206" t="s">
        <v>117</v>
      </c>
      <c r="E145" s="207" t="s">
        <v>219</v>
      </c>
      <c r="F145" s="208" t="s">
        <v>220</v>
      </c>
      <c r="G145" s="209" t="s">
        <v>120</v>
      </c>
      <c r="H145" s="210">
        <v>150</v>
      </c>
      <c r="I145" s="211"/>
      <c r="J145" s="212">
        <f>ROUND(I145*H145,2)</f>
        <v>0</v>
      </c>
      <c r="K145" s="208" t="s">
        <v>121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122</v>
      </c>
      <c r="AT145" s="217" t="s">
        <v>117</v>
      </c>
      <c r="AU145" s="217" t="s">
        <v>79</v>
      </c>
      <c r="AY145" s="19" t="s">
        <v>115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122</v>
      </c>
      <c r="BM145" s="217" t="s">
        <v>443</v>
      </c>
    </row>
    <row r="146" s="2" customFormat="1">
      <c r="A146" s="40"/>
      <c r="B146" s="41"/>
      <c r="C146" s="42"/>
      <c r="D146" s="219" t="s">
        <v>124</v>
      </c>
      <c r="E146" s="42"/>
      <c r="F146" s="220" t="s">
        <v>222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124</v>
      </c>
      <c r="AU146" s="19" t="s">
        <v>79</v>
      </c>
    </row>
    <row r="147" s="2" customFormat="1">
      <c r="A147" s="40"/>
      <c r="B147" s="41"/>
      <c r="C147" s="42"/>
      <c r="D147" s="224" t="s">
        <v>126</v>
      </c>
      <c r="E147" s="42"/>
      <c r="F147" s="225" t="s">
        <v>223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126</v>
      </c>
      <c r="AU147" s="19" t="s">
        <v>79</v>
      </c>
    </row>
    <row r="148" s="2" customFormat="1" ht="16.5" customHeight="1">
      <c r="A148" s="40"/>
      <c r="B148" s="41"/>
      <c r="C148" s="206" t="s">
        <v>224</v>
      </c>
      <c r="D148" s="206" t="s">
        <v>117</v>
      </c>
      <c r="E148" s="207" t="s">
        <v>225</v>
      </c>
      <c r="F148" s="208" t="s">
        <v>226</v>
      </c>
      <c r="G148" s="209" t="s">
        <v>120</v>
      </c>
      <c r="H148" s="210">
        <v>25</v>
      </c>
      <c r="I148" s="211"/>
      <c r="J148" s="212">
        <f>ROUND(I148*H148,2)</f>
        <v>0</v>
      </c>
      <c r="K148" s="208" t="s">
        <v>121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0.089219999999999994</v>
      </c>
      <c r="R148" s="215">
        <f>Q148*H148</f>
        <v>2.2304999999999997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122</v>
      </c>
      <c r="AT148" s="217" t="s">
        <v>117</v>
      </c>
      <c r="AU148" s="217" t="s">
        <v>79</v>
      </c>
      <c r="AY148" s="19" t="s">
        <v>115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122</v>
      </c>
      <c r="BM148" s="217" t="s">
        <v>444</v>
      </c>
    </row>
    <row r="149" s="2" customFormat="1">
      <c r="A149" s="40"/>
      <c r="B149" s="41"/>
      <c r="C149" s="42"/>
      <c r="D149" s="219" t="s">
        <v>124</v>
      </c>
      <c r="E149" s="42"/>
      <c r="F149" s="220" t="s">
        <v>228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124</v>
      </c>
      <c r="AU149" s="19" t="s">
        <v>79</v>
      </c>
    </row>
    <row r="150" s="2" customFormat="1">
      <c r="A150" s="40"/>
      <c r="B150" s="41"/>
      <c r="C150" s="42"/>
      <c r="D150" s="224" t="s">
        <v>126</v>
      </c>
      <c r="E150" s="42"/>
      <c r="F150" s="225" t="s">
        <v>229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126</v>
      </c>
      <c r="AU150" s="19" t="s">
        <v>79</v>
      </c>
    </row>
    <row r="151" s="12" customFormat="1" ht="22.8" customHeight="1">
      <c r="A151" s="12"/>
      <c r="B151" s="190"/>
      <c r="C151" s="191"/>
      <c r="D151" s="192" t="s">
        <v>68</v>
      </c>
      <c r="E151" s="204" t="s">
        <v>172</v>
      </c>
      <c r="F151" s="204" t="s">
        <v>230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SUM(P152:P154)</f>
        <v>0</v>
      </c>
      <c r="Q151" s="198"/>
      <c r="R151" s="199">
        <f>SUM(R152:R154)</f>
        <v>0.84160000000000001</v>
      </c>
      <c r="S151" s="198"/>
      <c r="T151" s="20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77</v>
      </c>
      <c r="AT151" s="202" t="s">
        <v>68</v>
      </c>
      <c r="AU151" s="202" t="s">
        <v>77</v>
      </c>
      <c r="AY151" s="201" t="s">
        <v>115</v>
      </c>
      <c r="BK151" s="203">
        <f>SUM(BK152:BK154)</f>
        <v>0</v>
      </c>
    </row>
    <row r="152" s="2" customFormat="1" ht="16.5" customHeight="1">
      <c r="A152" s="40"/>
      <c r="B152" s="41"/>
      <c r="C152" s="206" t="s">
        <v>231</v>
      </c>
      <c r="D152" s="206" t="s">
        <v>117</v>
      </c>
      <c r="E152" s="207" t="s">
        <v>445</v>
      </c>
      <c r="F152" s="208" t="s">
        <v>446</v>
      </c>
      <c r="G152" s="209" t="s">
        <v>234</v>
      </c>
      <c r="H152" s="210">
        <v>2</v>
      </c>
      <c r="I152" s="211"/>
      <c r="J152" s="212">
        <f>ROUND(I152*H152,2)</f>
        <v>0</v>
      </c>
      <c r="K152" s="208" t="s">
        <v>121</v>
      </c>
      <c r="L152" s="46"/>
      <c r="M152" s="213" t="s">
        <v>19</v>
      </c>
      <c r="N152" s="214" t="s">
        <v>40</v>
      </c>
      <c r="O152" s="86"/>
      <c r="P152" s="215">
        <f>O152*H152</f>
        <v>0</v>
      </c>
      <c r="Q152" s="215">
        <v>0.42080000000000001</v>
      </c>
      <c r="R152" s="215">
        <f>Q152*H152</f>
        <v>0.84160000000000001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122</v>
      </c>
      <c r="AT152" s="217" t="s">
        <v>117</v>
      </c>
      <c r="AU152" s="217" t="s">
        <v>79</v>
      </c>
      <c r="AY152" s="19" t="s">
        <v>115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77</v>
      </c>
      <c r="BK152" s="218">
        <f>ROUND(I152*H152,2)</f>
        <v>0</v>
      </c>
      <c r="BL152" s="19" t="s">
        <v>122</v>
      </c>
      <c r="BM152" s="217" t="s">
        <v>447</v>
      </c>
    </row>
    <row r="153" s="2" customFormat="1">
      <c r="A153" s="40"/>
      <c r="B153" s="41"/>
      <c r="C153" s="42"/>
      <c r="D153" s="219" t="s">
        <v>124</v>
      </c>
      <c r="E153" s="42"/>
      <c r="F153" s="220" t="s">
        <v>446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124</v>
      </c>
      <c r="AU153" s="19" t="s">
        <v>79</v>
      </c>
    </row>
    <row r="154" s="2" customFormat="1">
      <c r="A154" s="40"/>
      <c r="B154" s="41"/>
      <c r="C154" s="42"/>
      <c r="D154" s="224" t="s">
        <v>126</v>
      </c>
      <c r="E154" s="42"/>
      <c r="F154" s="225" t="s">
        <v>448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126</v>
      </c>
      <c r="AU154" s="19" t="s">
        <v>79</v>
      </c>
    </row>
    <row r="155" s="12" customFormat="1" ht="22.8" customHeight="1">
      <c r="A155" s="12"/>
      <c r="B155" s="190"/>
      <c r="C155" s="191"/>
      <c r="D155" s="192" t="s">
        <v>68</v>
      </c>
      <c r="E155" s="204" t="s">
        <v>180</v>
      </c>
      <c r="F155" s="204" t="s">
        <v>237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SUM(P156:P197)</f>
        <v>0</v>
      </c>
      <c r="Q155" s="198"/>
      <c r="R155" s="199">
        <f>SUM(R156:R197)</f>
        <v>2.6588400000000001</v>
      </c>
      <c r="S155" s="198"/>
      <c r="T155" s="200">
        <f>SUM(T156:T197)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77</v>
      </c>
      <c r="AT155" s="202" t="s">
        <v>68</v>
      </c>
      <c r="AU155" s="202" t="s">
        <v>77</v>
      </c>
      <c r="AY155" s="201" t="s">
        <v>115</v>
      </c>
      <c r="BK155" s="203">
        <f>SUM(BK156:BK197)</f>
        <v>0</v>
      </c>
    </row>
    <row r="156" s="2" customFormat="1" ht="16.5" customHeight="1">
      <c r="A156" s="40"/>
      <c r="B156" s="41"/>
      <c r="C156" s="206" t="s">
        <v>238</v>
      </c>
      <c r="D156" s="206" t="s">
        <v>117</v>
      </c>
      <c r="E156" s="207" t="s">
        <v>239</v>
      </c>
      <c r="F156" s="208" t="s">
        <v>240</v>
      </c>
      <c r="G156" s="209" t="s">
        <v>152</v>
      </c>
      <c r="H156" s="210">
        <v>36</v>
      </c>
      <c r="I156" s="211"/>
      <c r="J156" s="212">
        <f>ROUND(I156*H156,2)</f>
        <v>0</v>
      </c>
      <c r="K156" s="208" t="s">
        <v>121</v>
      </c>
      <c r="L156" s="46"/>
      <c r="M156" s="213" t="s">
        <v>19</v>
      </c>
      <c r="N156" s="214" t="s">
        <v>40</v>
      </c>
      <c r="O156" s="86"/>
      <c r="P156" s="215">
        <f>O156*H156</f>
        <v>0</v>
      </c>
      <c r="Q156" s="215">
        <v>0.00020000000000000001</v>
      </c>
      <c r="R156" s="215">
        <f>Q156*H156</f>
        <v>0.0072000000000000007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122</v>
      </c>
      <c r="AT156" s="217" t="s">
        <v>117</v>
      </c>
      <c r="AU156" s="217" t="s">
        <v>79</v>
      </c>
      <c r="AY156" s="19" t="s">
        <v>115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122</v>
      </c>
      <c r="BM156" s="217" t="s">
        <v>449</v>
      </c>
    </row>
    <row r="157" s="2" customFormat="1">
      <c r="A157" s="40"/>
      <c r="B157" s="41"/>
      <c r="C157" s="42"/>
      <c r="D157" s="219" t="s">
        <v>124</v>
      </c>
      <c r="E157" s="42"/>
      <c r="F157" s="220" t="s">
        <v>242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124</v>
      </c>
      <c r="AU157" s="19" t="s">
        <v>79</v>
      </c>
    </row>
    <row r="158" s="2" customFormat="1">
      <c r="A158" s="40"/>
      <c r="B158" s="41"/>
      <c r="C158" s="42"/>
      <c r="D158" s="224" t="s">
        <v>126</v>
      </c>
      <c r="E158" s="42"/>
      <c r="F158" s="225" t="s">
        <v>243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126</v>
      </c>
      <c r="AU158" s="19" t="s">
        <v>79</v>
      </c>
    </row>
    <row r="159" s="2" customFormat="1" ht="16.5" customHeight="1">
      <c r="A159" s="40"/>
      <c r="B159" s="41"/>
      <c r="C159" s="206" t="s">
        <v>244</v>
      </c>
      <c r="D159" s="206" t="s">
        <v>117</v>
      </c>
      <c r="E159" s="207" t="s">
        <v>245</v>
      </c>
      <c r="F159" s="208" t="s">
        <v>246</v>
      </c>
      <c r="G159" s="209" t="s">
        <v>152</v>
      </c>
      <c r="H159" s="210">
        <v>30</v>
      </c>
      <c r="I159" s="211"/>
      <c r="J159" s="212">
        <f>ROUND(I159*H159,2)</f>
        <v>0</v>
      </c>
      <c r="K159" s="208" t="s">
        <v>121</v>
      </c>
      <c r="L159" s="46"/>
      <c r="M159" s="213" t="s">
        <v>19</v>
      </c>
      <c r="N159" s="214" t="s">
        <v>40</v>
      </c>
      <c r="O159" s="86"/>
      <c r="P159" s="215">
        <f>O159*H159</f>
        <v>0</v>
      </c>
      <c r="Q159" s="215">
        <v>0.00010000000000000001</v>
      </c>
      <c r="R159" s="215">
        <f>Q159*H159</f>
        <v>0.0030000000000000001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122</v>
      </c>
      <c r="AT159" s="217" t="s">
        <v>117</v>
      </c>
      <c r="AU159" s="217" t="s">
        <v>79</v>
      </c>
      <c r="AY159" s="19" t="s">
        <v>115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77</v>
      </c>
      <c r="BK159" s="218">
        <f>ROUND(I159*H159,2)</f>
        <v>0</v>
      </c>
      <c r="BL159" s="19" t="s">
        <v>122</v>
      </c>
      <c r="BM159" s="217" t="s">
        <v>450</v>
      </c>
    </row>
    <row r="160" s="2" customFormat="1">
      <c r="A160" s="40"/>
      <c r="B160" s="41"/>
      <c r="C160" s="42"/>
      <c r="D160" s="219" t="s">
        <v>124</v>
      </c>
      <c r="E160" s="42"/>
      <c r="F160" s="220" t="s">
        <v>248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124</v>
      </c>
      <c r="AU160" s="19" t="s">
        <v>79</v>
      </c>
    </row>
    <row r="161" s="2" customFormat="1">
      <c r="A161" s="40"/>
      <c r="B161" s="41"/>
      <c r="C161" s="42"/>
      <c r="D161" s="224" t="s">
        <v>126</v>
      </c>
      <c r="E161" s="42"/>
      <c r="F161" s="225" t="s">
        <v>249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126</v>
      </c>
      <c r="AU161" s="19" t="s">
        <v>79</v>
      </c>
    </row>
    <row r="162" s="2" customFormat="1" ht="16.5" customHeight="1">
      <c r="A162" s="40"/>
      <c r="B162" s="41"/>
      <c r="C162" s="206" t="s">
        <v>252</v>
      </c>
      <c r="D162" s="206" t="s">
        <v>117</v>
      </c>
      <c r="E162" s="207" t="s">
        <v>253</v>
      </c>
      <c r="F162" s="208" t="s">
        <v>254</v>
      </c>
      <c r="G162" s="209" t="s">
        <v>152</v>
      </c>
      <c r="H162" s="210">
        <v>36</v>
      </c>
      <c r="I162" s="211"/>
      <c r="J162" s="212">
        <f>ROUND(I162*H162,2)</f>
        <v>0</v>
      </c>
      <c r="K162" s="208" t="s">
        <v>121</v>
      </c>
      <c r="L162" s="46"/>
      <c r="M162" s="213" t="s">
        <v>19</v>
      </c>
      <c r="N162" s="214" t="s">
        <v>40</v>
      </c>
      <c r="O162" s="86"/>
      <c r="P162" s="215">
        <f>O162*H162</f>
        <v>0</v>
      </c>
      <c r="Q162" s="215">
        <v>0.00064999999999999997</v>
      </c>
      <c r="R162" s="215">
        <f>Q162*H162</f>
        <v>0.023399999999999997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122</v>
      </c>
      <c r="AT162" s="217" t="s">
        <v>117</v>
      </c>
      <c r="AU162" s="217" t="s">
        <v>79</v>
      </c>
      <c r="AY162" s="19" t="s">
        <v>115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77</v>
      </c>
      <c r="BK162" s="218">
        <f>ROUND(I162*H162,2)</f>
        <v>0</v>
      </c>
      <c r="BL162" s="19" t="s">
        <v>122</v>
      </c>
      <c r="BM162" s="217" t="s">
        <v>451</v>
      </c>
    </row>
    <row r="163" s="2" customFormat="1">
      <c r="A163" s="40"/>
      <c r="B163" s="41"/>
      <c r="C163" s="42"/>
      <c r="D163" s="219" t="s">
        <v>124</v>
      </c>
      <c r="E163" s="42"/>
      <c r="F163" s="220" t="s">
        <v>256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124</v>
      </c>
      <c r="AU163" s="19" t="s">
        <v>79</v>
      </c>
    </row>
    <row r="164" s="2" customFormat="1">
      <c r="A164" s="40"/>
      <c r="B164" s="41"/>
      <c r="C164" s="42"/>
      <c r="D164" s="224" t="s">
        <v>126</v>
      </c>
      <c r="E164" s="42"/>
      <c r="F164" s="225" t="s">
        <v>257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126</v>
      </c>
      <c r="AU164" s="19" t="s">
        <v>79</v>
      </c>
    </row>
    <row r="165" s="2" customFormat="1" ht="16.5" customHeight="1">
      <c r="A165" s="40"/>
      <c r="B165" s="41"/>
      <c r="C165" s="206" t="s">
        <v>7</v>
      </c>
      <c r="D165" s="206" t="s">
        <v>117</v>
      </c>
      <c r="E165" s="207" t="s">
        <v>258</v>
      </c>
      <c r="F165" s="208" t="s">
        <v>259</v>
      </c>
      <c r="G165" s="209" t="s">
        <v>152</v>
      </c>
      <c r="H165" s="210">
        <v>30</v>
      </c>
      <c r="I165" s="211"/>
      <c r="J165" s="212">
        <f>ROUND(I165*H165,2)</f>
        <v>0</v>
      </c>
      <c r="K165" s="208" t="s">
        <v>121</v>
      </c>
      <c r="L165" s="46"/>
      <c r="M165" s="213" t="s">
        <v>19</v>
      </c>
      <c r="N165" s="214" t="s">
        <v>40</v>
      </c>
      <c r="O165" s="86"/>
      <c r="P165" s="215">
        <f>O165*H165</f>
        <v>0</v>
      </c>
      <c r="Q165" s="215">
        <v>0.00038000000000000002</v>
      </c>
      <c r="R165" s="215">
        <f>Q165*H165</f>
        <v>0.0114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122</v>
      </c>
      <c r="AT165" s="217" t="s">
        <v>117</v>
      </c>
      <c r="AU165" s="217" t="s">
        <v>79</v>
      </c>
      <c r="AY165" s="19" t="s">
        <v>115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77</v>
      </c>
      <c r="BK165" s="218">
        <f>ROUND(I165*H165,2)</f>
        <v>0</v>
      </c>
      <c r="BL165" s="19" t="s">
        <v>122</v>
      </c>
      <c r="BM165" s="217" t="s">
        <v>452</v>
      </c>
    </row>
    <row r="166" s="2" customFormat="1">
      <c r="A166" s="40"/>
      <c r="B166" s="41"/>
      <c r="C166" s="42"/>
      <c r="D166" s="219" t="s">
        <v>124</v>
      </c>
      <c r="E166" s="42"/>
      <c r="F166" s="220" t="s">
        <v>261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124</v>
      </c>
      <c r="AU166" s="19" t="s">
        <v>79</v>
      </c>
    </row>
    <row r="167" s="2" customFormat="1">
      <c r="A167" s="40"/>
      <c r="B167" s="41"/>
      <c r="C167" s="42"/>
      <c r="D167" s="224" t="s">
        <v>126</v>
      </c>
      <c r="E167" s="42"/>
      <c r="F167" s="225" t="s">
        <v>262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126</v>
      </c>
      <c r="AU167" s="19" t="s">
        <v>79</v>
      </c>
    </row>
    <row r="168" s="2" customFormat="1" ht="16.5" customHeight="1">
      <c r="A168" s="40"/>
      <c r="B168" s="41"/>
      <c r="C168" s="206" t="s">
        <v>263</v>
      </c>
      <c r="D168" s="206" t="s">
        <v>117</v>
      </c>
      <c r="E168" s="207" t="s">
        <v>264</v>
      </c>
      <c r="F168" s="208" t="s">
        <v>265</v>
      </c>
      <c r="G168" s="209" t="s">
        <v>152</v>
      </c>
      <c r="H168" s="210">
        <v>15</v>
      </c>
      <c r="I168" s="211"/>
      <c r="J168" s="212">
        <f>ROUND(I168*H168,2)</f>
        <v>0</v>
      </c>
      <c r="K168" s="208" t="s">
        <v>121</v>
      </c>
      <c r="L168" s="46"/>
      <c r="M168" s="213" t="s">
        <v>19</v>
      </c>
      <c r="N168" s="214" t="s">
        <v>40</v>
      </c>
      <c r="O168" s="86"/>
      <c r="P168" s="215">
        <f>O168*H168</f>
        <v>0</v>
      </c>
      <c r="Q168" s="215">
        <v>0.14066999999999999</v>
      </c>
      <c r="R168" s="215">
        <f>Q168*H168</f>
        <v>2.1100499999999998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122</v>
      </c>
      <c r="AT168" s="217" t="s">
        <v>117</v>
      </c>
      <c r="AU168" s="217" t="s">
        <v>79</v>
      </c>
      <c r="AY168" s="19" t="s">
        <v>115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77</v>
      </c>
      <c r="BK168" s="218">
        <f>ROUND(I168*H168,2)</f>
        <v>0</v>
      </c>
      <c r="BL168" s="19" t="s">
        <v>122</v>
      </c>
      <c r="BM168" s="217" t="s">
        <v>453</v>
      </c>
    </row>
    <row r="169" s="2" customFormat="1">
      <c r="A169" s="40"/>
      <c r="B169" s="41"/>
      <c r="C169" s="42"/>
      <c r="D169" s="219" t="s">
        <v>124</v>
      </c>
      <c r="E169" s="42"/>
      <c r="F169" s="220" t="s">
        <v>267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124</v>
      </c>
      <c r="AU169" s="19" t="s">
        <v>79</v>
      </c>
    </row>
    <row r="170" s="2" customFormat="1">
      <c r="A170" s="40"/>
      <c r="B170" s="41"/>
      <c r="C170" s="42"/>
      <c r="D170" s="224" t="s">
        <v>126</v>
      </c>
      <c r="E170" s="42"/>
      <c r="F170" s="225" t="s">
        <v>268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126</v>
      </c>
      <c r="AU170" s="19" t="s">
        <v>79</v>
      </c>
    </row>
    <row r="171" s="2" customFormat="1" ht="21.75" customHeight="1">
      <c r="A171" s="40"/>
      <c r="B171" s="41"/>
      <c r="C171" s="206" t="s">
        <v>269</v>
      </c>
      <c r="D171" s="206" t="s">
        <v>117</v>
      </c>
      <c r="E171" s="207" t="s">
        <v>270</v>
      </c>
      <c r="F171" s="208" t="s">
        <v>271</v>
      </c>
      <c r="G171" s="209" t="s">
        <v>152</v>
      </c>
      <c r="H171" s="210">
        <v>29</v>
      </c>
      <c r="I171" s="211"/>
      <c r="J171" s="212">
        <f>ROUND(I171*H171,2)</f>
        <v>0</v>
      </c>
      <c r="K171" s="208" t="s">
        <v>121</v>
      </c>
      <c r="L171" s="46"/>
      <c r="M171" s="213" t="s">
        <v>19</v>
      </c>
      <c r="N171" s="214" t="s">
        <v>40</v>
      </c>
      <c r="O171" s="86"/>
      <c r="P171" s="215">
        <f>O171*H171</f>
        <v>0</v>
      </c>
      <c r="Q171" s="215">
        <v>1.0000000000000001E-05</v>
      </c>
      <c r="R171" s="215">
        <f>Q171*H171</f>
        <v>0.00029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122</v>
      </c>
      <c r="AT171" s="217" t="s">
        <v>117</v>
      </c>
      <c r="AU171" s="217" t="s">
        <v>79</v>
      </c>
      <c r="AY171" s="19" t="s">
        <v>115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77</v>
      </c>
      <c r="BK171" s="218">
        <f>ROUND(I171*H171,2)</f>
        <v>0</v>
      </c>
      <c r="BL171" s="19" t="s">
        <v>122</v>
      </c>
      <c r="BM171" s="217" t="s">
        <v>454</v>
      </c>
    </row>
    <row r="172" s="2" customFormat="1">
      <c r="A172" s="40"/>
      <c r="B172" s="41"/>
      <c r="C172" s="42"/>
      <c r="D172" s="219" t="s">
        <v>124</v>
      </c>
      <c r="E172" s="42"/>
      <c r="F172" s="220" t="s">
        <v>273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124</v>
      </c>
      <c r="AU172" s="19" t="s">
        <v>79</v>
      </c>
    </row>
    <row r="173" s="2" customFormat="1">
      <c r="A173" s="40"/>
      <c r="B173" s="41"/>
      <c r="C173" s="42"/>
      <c r="D173" s="224" t="s">
        <v>126</v>
      </c>
      <c r="E173" s="42"/>
      <c r="F173" s="225" t="s">
        <v>274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126</v>
      </c>
      <c r="AU173" s="19" t="s">
        <v>79</v>
      </c>
    </row>
    <row r="174" s="2" customFormat="1" ht="16.5" customHeight="1">
      <c r="A174" s="40"/>
      <c r="B174" s="41"/>
      <c r="C174" s="206" t="s">
        <v>275</v>
      </c>
      <c r="D174" s="206" t="s">
        <v>117</v>
      </c>
      <c r="E174" s="207" t="s">
        <v>276</v>
      </c>
      <c r="F174" s="208" t="s">
        <v>277</v>
      </c>
      <c r="G174" s="209" t="s">
        <v>152</v>
      </c>
      <c r="H174" s="210">
        <v>26</v>
      </c>
      <c r="I174" s="211"/>
      <c r="J174" s="212">
        <f>ROUND(I174*H174,2)</f>
        <v>0</v>
      </c>
      <c r="K174" s="208" t="s">
        <v>121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0.00027999999999999998</v>
      </c>
      <c r="R174" s="215">
        <f>Q174*H174</f>
        <v>0.0072799999999999991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122</v>
      </c>
      <c r="AT174" s="217" t="s">
        <v>117</v>
      </c>
      <c r="AU174" s="217" t="s">
        <v>79</v>
      </c>
      <c r="AY174" s="19" t="s">
        <v>115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122</v>
      </c>
      <c r="BM174" s="217" t="s">
        <v>455</v>
      </c>
    </row>
    <row r="175" s="2" customFormat="1">
      <c r="A175" s="40"/>
      <c r="B175" s="41"/>
      <c r="C175" s="42"/>
      <c r="D175" s="219" t="s">
        <v>124</v>
      </c>
      <c r="E175" s="42"/>
      <c r="F175" s="220" t="s">
        <v>279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124</v>
      </c>
      <c r="AU175" s="19" t="s">
        <v>79</v>
      </c>
    </row>
    <row r="176" s="2" customFormat="1">
      <c r="A176" s="40"/>
      <c r="B176" s="41"/>
      <c r="C176" s="42"/>
      <c r="D176" s="224" t="s">
        <v>126</v>
      </c>
      <c r="E176" s="42"/>
      <c r="F176" s="225" t="s">
        <v>280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126</v>
      </c>
      <c r="AU176" s="19" t="s">
        <v>79</v>
      </c>
    </row>
    <row r="177" s="2" customFormat="1" ht="16.5" customHeight="1">
      <c r="A177" s="40"/>
      <c r="B177" s="41"/>
      <c r="C177" s="206" t="s">
        <v>281</v>
      </c>
      <c r="D177" s="206" t="s">
        <v>117</v>
      </c>
      <c r="E177" s="207" t="s">
        <v>282</v>
      </c>
      <c r="F177" s="208" t="s">
        <v>283</v>
      </c>
      <c r="G177" s="209" t="s">
        <v>152</v>
      </c>
      <c r="H177" s="210">
        <v>60</v>
      </c>
      <c r="I177" s="211"/>
      <c r="J177" s="212">
        <f>ROUND(I177*H177,2)</f>
        <v>0</v>
      </c>
      <c r="K177" s="208" t="s">
        <v>121</v>
      </c>
      <c r="L177" s="46"/>
      <c r="M177" s="213" t="s">
        <v>19</v>
      </c>
      <c r="N177" s="214" t="s">
        <v>40</v>
      </c>
      <c r="O177" s="86"/>
      <c r="P177" s="215">
        <f>O177*H177</f>
        <v>0</v>
      </c>
      <c r="Q177" s="215">
        <v>0.0043</v>
      </c>
      <c r="R177" s="215">
        <f>Q177*H177</f>
        <v>0.25800000000000001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122</v>
      </c>
      <c r="AT177" s="217" t="s">
        <v>117</v>
      </c>
      <c r="AU177" s="217" t="s">
        <v>79</v>
      </c>
      <c r="AY177" s="19" t="s">
        <v>115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77</v>
      </c>
      <c r="BK177" s="218">
        <f>ROUND(I177*H177,2)</f>
        <v>0</v>
      </c>
      <c r="BL177" s="19" t="s">
        <v>122</v>
      </c>
      <c r="BM177" s="217" t="s">
        <v>456</v>
      </c>
    </row>
    <row r="178" s="2" customFormat="1">
      <c r="A178" s="40"/>
      <c r="B178" s="41"/>
      <c r="C178" s="42"/>
      <c r="D178" s="219" t="s">
        <v>124</v>
      </c>
      <c r="E178" s="42"/>
      <c r="F178" s="220" t="s">
        <v>285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124</v>
      </c>
      <c r="AU178" s="19" t="s">
        <v>79</v>
      </c>
    </row>
    <row r="179" s="2" customFormat="1">
      <c r="A179" s="40"/>
      <c r="B179" s="41"/>
      <c r="C179" s="42"/>
      <c r="D179" s="224" t="s">
        <v>126</v>
      </c>
      <c r="E179" s="42"/>
      <c r="F179" s="225" t="s">
        <v>286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126</v>
      </c>
      <c r="AU179" s="19" t="s">
        <v>79</v>
      </c>
    </row>
    <row r="180" s="2" customFormat="1" ht="16.5" customHeight="1">
      <c r="A180" s="40"/>
      <c r="B180" s="41"/>
      <c r="C180" s="206" t="s">
        <v>287</v>
      </c>
      <c r="D180" s="206" t="s">
        <v>117</v>
      </c>
      <c r="E180" s="207" t="s">
        <v>288</v>
      </c>
      <c r="F180" s="208" t="s">
        <v>289</v>
      </c>
      <c r="G180" s="209" t="s">
        <v>234</v>
      </c>
      <c r="H180" s="210">
        <v>98</v>
      </c>
      <c r="I180" s="211"/>
      <c r="J180" s="212">
        <f>ROUND(I180*H180,2)</f>
        <v>0</v>
      </c>
      <c r="K180" s="208" t="s">
        <v>121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0.0020200000000000001</v>
      </c>
      <c r="R180" s="215">
        <f>Q180*H180</f>
        <v>0.19796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122</v>
      </c>
      <c r="AT180" s="217" t="s">
        <v>117</v>
      </c>
      <c r="AU180" s="217" t="s">
        <v>79</v>
      </c>
      <c r="AY180" s="19" t="s">
        <v>115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122</v>
      </c>
      <c r="BM180" s="217" t="s">
        <v>457</v>
      </c>
    </row>
    <row r="181" s="2" customFormat="1">
      <c r="A181" s="40"/>
      <c r="B181" s="41"/>
      <c r="C181" s="42"/>
      <c r="D181" s="219" t="s">
        <v>124</v>
      </c>
      <c r="E181" s="42"/>
      <c r="F181" s="220" t="s">
        <v>291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124</v>
      </c>
      <c r="AU181" s="19" t="s">
        <v>79</v>
      </c>
    </row>
    <row r="182" s="2" customFormat="1">
      <c r="A182" s="40"/>
      <c r="B182" s="41"/>
      <c r="C182" s="42"/>
      <c r="D182" s="224" t="s">
        <v>126</v>
      </c>
      <c r="E182" s="42"/>
      <c r="F182" s="225" t="s">
        <v>292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126</v>
      </c>
      <c r="AU182" s="19" t="s">
        <v>79</v>
      </c>
    </row>
    <row r="183" s="2" customFormat="1" ht="21.75" customHeight="1">
      <c r="A183" s="40"/>
      <c r="B183" s="41"/>
      <c r="C183" s="206" t="s">
        <v>293</v>
      </c>
      <c r="D183" s="206" t="s">
        <v>117</v>
      </c>
      <c r="E183" s="207" t="s">
        <v>294</v>
      </c>
      <c r="F183" s="208" t="s">
        <v>295</v>
      </c>
      <c r="G183" s="209" t="s">
        <v>152</v>
      </c>
      <c r="H183" s="210">
        <v>66</v>
      </c>
      <c r="I183" s="211"/>
      <c r="J183" s="212">
        <f>ROUND(I183*H183,2)</f>
        <v>0</v>
      </c>
      <c r="K183" s="208" t="s">
        <v>121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0.00060999999999999997</v>
      </c>
      <c r="R183" s="215">
        <f>Q183*H183</f>
        <v>0.040259999999999997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122</v>
      </c>
      <c r="AT183" s="217" t="s">
        <v>117</v>
      </c>
      <c r="AU183" s="217" t="s">
        <v>79</v>
      </c>
      <c r="AY183" s="19" t="s">
        <v>115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122</v>
      </c>
      <c r="BM183" s="217" t="s">
        <v>458</v>
      </c>
    </row>
    <row r="184" s="2" customFormat="1">
      <c r="A184" s="40"/>
      <c r="B184" s="41"/>
      <c r="C184" s="42"/>
      <c r="D184" s="219" t="s">
        <v>124</v>
      </c>
      <c r="E184" s="42"/>
      <c r="F184" s="220" t="s">
        <v>297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124</v>
      </c>
      <c r="AU184" s="19" t="s">
        <v>79</v>
      </c>
    </row>
    <row r="185" s="2" customFormat="1">
      <c r="A185" s="40"/>
      <c r="B185" s="41"/>
      <c r="C185" s="42"/>
      <c r="D185" s="224" t="s">
        <v>126</v>
      </c>
      <c r="E185" s="42"/>
      <c r="F185" s="225" t="s">
        <v>298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126</v>
      </c>
      <c r="AU185" s="19" t="s">
        <v>79</v>
      </c>
    </row>
    <row r="186" s="2" customFormat="1" ht="16.5" customHeight="1">
      <c r="A186" s="40"/>
      <c r="B186" s="41"/>
      <c r="C186" s="206" t="s">
        <v>299</v>
      </c>
      <c r="D186" s="206" t="s">
        <v>117</v>
      </c>
      <c r="E186" s="207" t="s">
        <v>300</v>
      </c>
      <c r="F186" s="208" t="s">
        <v>301</v>
      </c>
      <c r="G186" s="209" t="s">
        <v>152</v>
      </c>
      <c r="H186" s="210">
        <v>66</v>
      </c>
      <c r="I186" s="211"/>
      <c r="J186" s="212">
        <f>ROUND(I186*H186,2)</f>
        <v>0</v>
      </c>
      <c r="K186" s="208" t="s">
        <v>121</v>
      </c>
      <c r="L186" s="46"/>
      <c r="M186" s="213" t="s">
        <v>19</v>
      </c>
      <c r="N186" s="214" t="s">
        <v>40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122</v>
      </c>
      <c r="AT186" s="217" t="s">
        <v>117</v>
      </c>
      <c r="AU186" s="217" t="s">
        <v>79</v>
      </c>
      <c r="AY186" s="19" t="s">
        <v>115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77</v>
      </c>
      <c r="BK186" s="218">
        <f>ROUND(I186*H186,2)</f>
        <v>0</v>
      </c>
      <c r="BL186" s="19" t="s">
        <v>122</v>
      </c>
      <c r="BM186" s="217" t="s">
        <v>459</v>
      </c>
    </row>
    <row r="187" s="2" customFormat="1">
      <c r="A187" s="40"/>
      <c r="B187" s="41"/>
      <c r="C187" s="42"/>
      <c r="D187" s="219" t="s">
        <v>124</v>
      </c>
      <c r="E187" s="42"/>
      <c r="F187" s="220" t="s">
        <v>303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124</v>
      </c>
      <c r="AU187" s="19" t="s">
        <v>79</v>
      </c>
    </row>
    <row r="188" s="2" customFormat="1">
      <c r="A188" s="40"/>
      <c r="B188" s="41"/>
      <c r="C188" s="42"/>
      <c r="D188" s="224" t="s">
        <v>126</v>
      </c>
      <c r="E188" s="42"/>
      <c r="F188" s="225" t="s">
        <v>304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126</v>
      </c>
      <c r="AU188" s="19" t="s">
        <v>79</v>
      </c>
    </row>
    <row r="189" s="2" customFormat="1" ht="16.5" customHeight="1">
      <c r="A189" s="40"/>
      <c r="B189" s="41"/>
      <c r="C189" s="206" t="s">
        <v>305</v>
      </c>
      <c r="D189" s="206" t="s">
        <v>117</v>
      </c>
      <c r="E189" s="207" t="s">
        <v>306</v>
      </c>
      <c r="F189" s="208" t="s">
        <v>307</v>
      </c>
      <c r="G189" s="209" t="s">
        <v>152</v>
      </c>
      <c r="H189" s="210">
        <v>15</v>
      </c>
      <c r="I189" s="211"/>
      <c r="J189" s="212">
        <f>ROUND(I189*H189,2)</f>
        <v>0</v>
      </c>
      <c r="K189" s="208" t="s">
        <v>121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122</v>
      </c>
      <c r="AT189" s="217" t="s">
        <v>117</v>
      </c>
      <c r="AU189" s="217" t="s">
        <v>79</v>
      </c>
      <c r="AY189" s="19" t="s">
        <v>115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122</v>
      </c>
      <c r="BM189" s="217" t="s">
        <v>460</v>
      </c>
    </row>
    <row r="190" s="2" customFormat="1">
      <c r="A190" s="40"/>
      <c r="B190" s="41"/>
      <c r="C190" s="42"/>
      <c r="D190" s="219" t="s">
        <v>124</v>
      </c>
      <c r="E190" s="42"/>
      <c r="F190" s="220" t="s">
        <v>309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124</v>
      </c>
      <c r="AU190" s="19" t="s">
        <v>79</v>
      </c>
    </row>
    <row r="191" s="2" customFormat="1">
      <c r="A191" s="40"/>
      <c r="B191" s="41"/>
      <c r="C191" s="42"/>
      <c r="D191" s="224" t="s">
        <v>126</v>
      </c>
      <c r="E191" s="42"/>
      <c r="F191" s="225" t="s">
        <v>310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126</v>
      </c>
      <c r="AU191" s="19" t="s">
        <v>79</v>
      </c>
    </row>
    <row r="192" s="2" customFormat="1" ht="16.5" customHeight="1">
      <c r="A192" s="40"/>
      <c r="B192" s="41"/>
      <c r="C192" s="206" t="s">
        <v>311</v>
      </c>
      <c r="D192" s="206" t="s">
        <v>117</v>
      </c>
      <c r="E192" s="207" t="s">
        <v>312</v>
      </c>
      <c r="F192" s="208" t="s">
        <v>313</v>
      </c>
      <c r="G192" s="209" t="s">
        <v>120</v>
      </c>
      <c r="H192" s="210">
        <v>25</v>
      </c>
      <c r="I192" s="211"/>
      <c r="J192" s="212">
        <f>ROUND(I192*H192,2)</f>
        <v>0</v>
      </c>
      <c r="K192" s="208" t="s">
        <v>121</v>
      </c>
      <c r="L192" s="46"/>
      <c r="M192" s="213" t="s">
        <v>19</v>
      </c>
      <c r="N192" s="214" t="s">
        <v>40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122</v>
      </c>
      <c r="AT192" s="217" t="s">
        <v>117</v>
      </c>
      <c r="AU192" s="217" t="s">
        <v>79</v>
      </c>
      <c r="AY192" s="19" t="s">
        <v>115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77</v>
      </c>
      <c r="BK192" s="218">
        <f>ROUND(I192*H192,2)</f>
        <v>0</v>
      </c>
      <c r="BL192" s="19" t="s">
        <v>122</v>
      </c>
      <c r="BM192" s="217" t="s">
        <v>461</v>
      </c>
    </row>
    <row r="193" s="2" customFormat="1">
      <c r="A193" s="40"/>
      <c r="B193" s="41"/>
      <c r="C193" s="42"/>
      <c r="D193" s="219" t="s">
        <v>124</v>
      </c>
      <c r="E193" s="42"/>
      <c r="F193" s="220" t="s">
        <v>315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124</v>
      </c>
      <c r="AU193" s="19" t="s">
        <v>79</v>
      </c>
    </row>
    <row r="194" s="2" customFormat="1">
      <c r="A194" s="40"/>
      <c r="B194" s="41"/>
      <c r="C194" s="42"/>
      <c r="D194" s="224" t="s">
        <v>126</v>
      </c>
      <c r="E194" s="42"/>
      <c r="F194" s="225" t="s">
        <v>316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126</v>
      </c>
      <c r="AU194" s="19" t="s">
        <v>79</v>
      </c>
    </row>
    <row r="195" s="2" customFormat="1" ht="16.5" customHeight="1">
      <c r="A195" s="40"/>
      <c r="B195" s="41"/>
      <c r="C195" s="206" t="s">
        <v>317</v>
      </c>
      <c r="D195" s="206" t="s">
        <v>117</v>
      </c>
      <c r="E195" s="207" t="s">
        <v>318</v>
      </c>
      <c r="F195" s="208" t="s">
        <v>319</v>
      </c>
      <c r="G195" s="209" t="s">
        <v>120</v>
      </c>
      <c r="H195" s="210">
        <v>150</v>
      </c>
      <c r="I195" s="211"/>
      <c r="J195" s="212">
        <f>ROUND(I195*H195,2)</f>
        <v>0</v>
      </c>
      <c r="K195" s="208" t="s">
        <v>121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122</v>
      </c>
      <c r="AT195" s="217" t="s">
        <v>117</v>
      </c>
      <c r="AU195" s="217" t="s">
        <v>79</v>
      </c>
      <c r="AY195" s="19" t="s">
        <v>115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122</v>
      </c>
      <c r="BM195" s="217" t="s">
        <v>462</v>
      </c>
    </row>
    <row r="196" s="2" customFormat="1">
      <c r="A196" s="40"/>
      <c r="B196" s="41"/>
      <c r="C196" s="42"/>
      <c r="D196" s="219" t="s">
        <v>124</v>
      </c>
      <c r="E196" s="42"/>
      <c r="F196" s="220" t="s">
        <v>321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124</v>
      </c>
      <c r="AU196" s="19" t="s">
        <v>79</v>
      </c>
    </row>
    <row r="197" s="2" customFormat="1">
      <c r="A197" s="40"/>
      <c r="B197" s="41"/>
      <c r="C197" s="42"/>
      <c r="D197" s="224" t="s">
        <v>126</v>
      </c>
      <c r="E197" s="42"/>
      <c r="F197" s="225" t="s">
        <v>322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126</v>
      </c>
      <c r="AU197" s="19" t="s">
        <v>79</v>
      </c>
    </row>
    <row r="198" s="12" customFormat="1" ht="22.8" customHeight="1">
      <c r="A198" s="12"/>
      <c r="B198" s="190"/>
      <c r="C198" s="191"/>
      <c r="D198" s="192" t="s">
        <v>68</v>
      </c>
      <c r="E198" s="204" t="s">
        <v>323</v>
      </c>
      <c r="F198" s="204" t="s">
        <v>324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SUM(P199:P234)</f>
        <v>0</v>
      </c>
      <c r="Q198" s="198"/>
      <c r="R198" s="199">
        <f>SUM(R199:R234)</f>
        <v>0</v>
      </c>
      <c r="S198" s="198"/>
      <c r="T198" s="200">
        <f>SUM(T199:T234)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77</v>
      </c>
      <c r="AT198" s="202" t="s">
        <v>68</v>
      </c>
      <c r="AU198" s="202" t="s">
        <v>77</v>
      </c>
      <c r="AY198" s="201" t="s">
        <v>115</v>
      </c>
      <c r="BK198" s="203">
        <f>SUM(BK199:BK234)</f>
        <v>0</v>
      </c>
    </row>
    <row r="199" s="2" customFormat="1" ht="16.5" customHeight="1">
      <c r="A199" s="40"/>
      <c r="B199" s="41"/>
      <c r="C199" s="206" t="s">
        <v>325</v>
      </c>
      <c r="D199" s="206" t="s">
        <v>117</v>
      </c>
      <c r="E199" s="207" t="s">
        <v>326</v>
      </c>
      <c r="F199" s="208" t="s">
        <v>327</v>
      </c>
      <c r="G199" s="209" t="s">
        <v>328</v>
      </c>
      <c r="H199" s="210">
        <v>7.3600000000000003</v>
      </c>
      <c r="I199" s="211"/>
      <c r="J199" s="212">
        <f>ROUND(I199*H199,2)</f>
        <v>0</v>
      </c>
      <c r="K199" s="208" t="s">
        <v>121</v>
      </c>
      <c r="L199" s="46"/>
      <c r="M199" s="213" t="s">
        <v>19</v>
      </c>
      <c r="N199" s="214" t="s">
        <v>40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122</v>
      </c>
      <c r="AT199" s="217" t="s">
        <v>117</v>
      </c>
      <c r="AU199" s="217" t="s">
        <v>79</v>
      </c>
      <c r="AY199" s="19" t="s">
        <v>115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77</v>
      </c>
      <c r="BK199" s="218">
        <f>ROUND(I199*H199,2)</f>
        <v>0</v>
      </c>
      <c r="BL199" s="19" t="s">
        <v>122</v>
      </c>
      <c r="BM199" s="217" t="s">
        <v>463</v>
      </c>
    </row>
    <row r="200" s="2" customFormat="1">
      <c r="A200" s="40"/>
      <c r="B200" s="41"/>
      <c r="C200" s="42"/>
      <c r="D200" s="219" t="s">
        <v>124</v>
      </c>
      <c r="E200" s="42"/>
      <c r="F200" s="220" t="s">
        <v>330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124</v>
      </c>
      <c r="AU200" s="19" t="s">
        <v>79</v>
      </c>
    </row>
    <row r="201" s="2" customFormat="1">
      <c r="A201" s="40"/>
      <c r="B201" s="41"/>
      <c r="C201" s="42"/>
      <c r="D201" s="224" t="s">
        <v>126</v>
      </c>
      <c r="E201" s="42"/>
      <c r="F201" s="225" t="s">
        <v>331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126</v>
      </c>
      <c r="AU201" s="19" t="s">
        <v>79</v>
      </c>
    </row>
    <row r="202" s="13" customFormat="1">
      <c r="A202" s="13"/>
      <c r="B202" s="227"/>
      <c r="C202" s="228"/>
      <c r="D202" s="219" t="s">
        <v>146</v>
      </c>
      <c r="E202" s="229" t="s">
        <v>19</v>
      </c>
      <c r="F202" s="230" t="s">
        <v>332</v>
      </c>
      <c r="G202" s="228"/>
      <c r="H202" s="229" t="s">
        <v>19</v>
      </c>
      <c r="I202" s="231"/>
      <c r="J202" s="228"/>
      <c r="K202" s="228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146</v>
      </c>
      <c r="AU202" s="236" t="s">
        <v>79</v>
      </c>
      <c r="AV202" s="13" t="s">
        <v>77</v>
      </c>
      <c r="AW202" s="13" t="s">
        <v>31</v>
      </c>
      <c r="AX202" s="13" t="s">
        <v>69</v>
      </c>
      <c r="AY202" s="236" t="s">
        <v>115</v>
      </c>
    </row>
    <row r="203" s="14" customFormat="1">
      <c r="A203" s="14"/>
      <c r="B203" s="237"/>
      <c r="C203" s="238"/>
      <c r="D203" s="219" t="s">
        <v>146</v>
      </c>
      <c r="E203" s="239" t="s">
        <v>19</v>
      </c>
      <c r="F203" s="240" t="s">
        <v>464</v>
      </c>
      <c r="G203" s="238"/>
      <c r="H203" s="241">
        <v>7.3600000000000003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146</v>
      </c>
      <c r="AU203" s="247" t="s">
        <v>79</v>
      </c>
      <c r="AV203" s="14" t="s">
        <v>79</v>
      </c>
      <c r="AW203" s="14" t="s">
        <v>31</v>
      </c>
      <c r="AX203" s="14" t="s">
        <v>77</v>
      </c>
      <c r="AY203" s="247" t="s">
        <v>115</v>
      </c>
    </row>
    <row r="204" s="2" customFormat="1" ht="16.5" customHeight="1">
      <c r="A204" s="40"/>
      <c r="B204" s="41"/>
      <c r="C204" s="206" t="s">
        <v>334</v>
      </c>
      <c r="D204" s="206" t="s">
        <v>117</v>
      </c>
      <c r="E204" s="207" t="s">
        <v>335</v>
      </c>
      <c r="F204" s="208" t="s">
        <v>336</v>
      </c>
      <c r="G204" s="209" t="s">
        <v>328</v>
      </c>
      <c r="H204" s="210">
        <v>213.44</v>
      </c>
      <c r="I204" s="211"/>
      <c r="J204" s="212">
        <f>ROUND(I204*H204,2)</f>
        <v>0</v>
      </c>
      <c r="K204" s="208" t="s">
        <v>121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122</v>
      </c>
      <c r="AT204" s="217" t="s">
        <v>117</v>
      </c>
      <c r="AU204" s="217" t="s">
        <v>79</v>
      </c>
      <c r="AY204" s="19" t="s">
        <v>115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122</v>
      </c>
      <c r="BM204" s="217" t="s">
        <v>465</v>
      </c>
    </row>
    <row r="205" s="2" customFormat="1">
      <c r="A205" s="40"/>
      <c r="B205" s="41"/>
      <c r="C205" s="42"/>
      <c r="D205" s="219" t="s">
        <v>124</v>
      </c>
      <c r="E205" s="42"/>
      <c r="F205" s="220" t="s">
        <v>338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124</v>
      </c>
      <c r="AU205" s="19" t="s">
        <v>79</v>
      </c>
    </row>
    <row r="206" s="2" customFormat="1">
      <c r="A206" s="40"/>
      <c r="B206" s="41"/>
      <c r="C206" s="42"/>
      <c r="D206" s="224" t="s">
        <v>126</v>
      </c>
      <c r="E206" s="42"/>
      <c r="F206" s="225" t="s">
        <v>339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126</v>
      </c>
      <c r="AU206" s="19" t="s">
        <v>79</v>
      </c>
    </row>
    <row r="207" s="14" customFormat="1">
      <c r="A207" s="14"/>
      <c r="B207" s="237"/>
      <c r="C207" s="238"/>
      <c r="D207" s="219" t="s">
        <v>146</v>
      </c>
      <c r="E207" s="238"/>
      <c r="F207" s="240" t="s">
        <v>466</v>
      </c>
      <c r="G207" s="238"/>
      <c r="H207" s="241">
        <v>213.44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146</v>
      </c>
      <c r="AU207" s="247" t="s">
        <v>79</v>
      </c>
      <c r="AV207" s="14" t="s">
        <v>79</v>
      </c>
      <c r="AW207" s="14" t="s">
        <v>4</v>
      </c>
      <c r="AX207" s="14" t="s">
        <v>77</v>
      </c>
      <c r="AY207" s="247" t="s">
        <v>115</v>
      </c>
    </row>
    <row r="208" s="2" customFormat="1" ht="16.5" customHeight="1">
      <c r="A208" s="40"/>
      <c r="B208" s="41"/>
      <c r="C208" s="206" t="s">
        <v>341</v>
      </c>
      <c r="D208" s="206" t="s">
        <v>117</v>
      </c>
      <c r="E208" s="207" t="s">
        <v>342</v>
      </c>
      <c r="F208" s="208" t="s">
        <v>343</v>
      </c>
      <c r="G208" s="209" t="s">
        <v>328</v>
      </c>
      <c r="H208" s="210">
        <v>119.5</v>
      </c>
      <c r="I208" s="211"/>
      <c r="J208" s="212">
        <f>ROUND(I208*H208,2)</f>
        <v>0</v>
      </c>
      <c r="K208" s="208" t="s">
        <v>121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122</v>
      </c>
      <c r="AT208" s="217" t="s">
        <v>117</v>
      </c>
      <c r="AU208" s="217" t="s">
        <v>79</v>
      </c>
      <c r="AY208" s="19" t="s">
        <v>115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122</v>
      </c>
      <c r="BM208" s="217" t="s">
        <v>467</v>
      </c>
    </row>
    <row r="209" s="2" customFormat="1">
      <c r="A209" s="40"/>
      <c r="B209" s="41"/>
      <c r="C209" s="42"/>
      <c r="D209" s="219" t="s">
        <v>124</v>
      </c>
      <c r="E209" s="42"/>
      <c r="F209" s="220" t="s">
        <v>345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124</v>
      </c>
      <c r="AU209" s="19" t="s">
        <v>79</v>
      </c>
    </row>
    <row r="210" s="2" customFormat="1">
      <c r="A210" s="40"/>
      <c r="B210" s="41"/>
      <c r="C210" s="42"/>
      <c r="D210" s="224" t="s">
        <v>126</v>
      </c>
      <c r="E210" s="42"/>
      <c r="F210" s="225" t="s">
        <v>346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126</v>
      </c>
      <c r="AU210" s="19" t="s">
        <v>79</v>
      </c>
    </row>
    <row r="211" s="13" customFormat="1">
      <c r="A211" s="13"/>
      <c r="B211" s="227"/>
      <c r="C211" s="228"/>
      <c r="D211" s="219" t="s">
        <v>146</v>
      </c>
      <c r="E211" s="229" t="s">
        <v>19</v>
      </c>
      <c r="F211" s="230" t="s">
        <v>347</v>
      </c>
      <c r="G211" s="228"/>
      <c r="H211" s="229" t="s">
        <v>19</v>
      </c>
      <c r="I211" s="231"/>
      <c r="J211" s="228"/>
      <c r="K211" s="228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146</v>
      </c>
      <c r="AU211" s="236" t="s">
        <v>79</v>
      </c>
      <c r="AV211" s="13" t="s">
        <v>77</v>
      </c>
      <c r="AW211" s="13" t="s">
        <v>31</v>
      </c>
      <c r="AX211" s="13" t="s">
        <v>69</v>
      </c>
      <c r="AY211" s="236" t="s">
        <v>115</v>
      </c>
    </row>
    <row r="212" s="14" customFormat="1">
      <c r="A212" s="14"/>
      <c r="B212" s="237"/>
      <c r="C212" s="238"/>
      <c r="D212" s="219" t="s">
        <v>146</v>
      </c>
      <c r="E212" s="239" t="s">
        <v>19</v>
      </c>
      <c r="F212" s="240" t="s">
        <v>468</v>
      </c>
      <c r="G212" s="238"/>
      <c r="H212" s="241">
        <v>43.75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146</v>
      </c>
      <c r="AU212" s="247" t="s">
        <v>79</v>
      </c>
      <c r="AV212" s="14" t="s">
        <v>79</v>
      </c>
      <c r="AW212" s="14" t="s">
        <v>31</v>
      </c>
      <c r="AX212" s="14" t="s">
        <v>69</v>
      </c>
      <c r="AY212" s="247" t="s">
        <v>115</v>
      </c>
    </row>
    <row r="213" s="13" customFormat="1">
      <c r="A213" s="13"/>
      <c r="B213" s="227"/>
      <c r="C213" s="228"/>
      <c r="D213" s="219" t="s">
        <v>146</v>
      </c>
      <c r="E213" s="229" t="s">
        <v>19</v>
      </c>
      <c r="F213" s="230" t="s">
        <v>349</v>
      </c>
      <c r="G213" s="228"/>
      <c r="H213" s="229" t="s">
        <v>19</v>
      </c>
      <c r="I213" s="231"/>
      <c r="J213" s="228"/>
      <c r="K213" s="228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146</v>
      </c>
      <c r="AU213" s="236" t="s">
        <v>79</v>
      </c>
      <c r="AV213" s="13" t="s">
        <v>77</v>
      </c>
      <c r="AW213" s="13" t="s">
        <v>31</v>
      </c>
      <c r="AX213" s="13" t="s">
        <v>69</v>
      </c>
      <c r="AY213" s="236" t="s">
        <v>115</v>
      </c>
    </row>
    <row r="214" s="14" customFormat="1">
      <c r="A214" s="14"/>
      <c r="B214" s="237"/>
      <c r="C214" s="238"/>
      <c r="D214" s="219" t="s">
        <v>146</v>
      </c>
      <c r="E214" s="239" t="s">
        <v>19</v>
      </c>
      <c r="F214" s="240" t="s">
        <v>469</v>
      </c>
      <c r="G214" s="238"/>
      <c r="H214" s="241">
        <v>75.75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146</v>
      </c>
      <c r="AU214" s="247" t="s">
        <v>79</v>
      </c>
      <c r="AV214" s="14" t="s">
        <v>79</v>
      </c>
      <c r="AW214" s="14" t="s">
        <v>31</v>
      </c>
      <c r="AX214" s="14" t="s">
        <v>69</v>
      </c>
      <c r="AY214" s="247" t="s">
        <v>115</v>
      </c>
    </row>
    <row r="215" s="15" customFormat="1">
      <c r="A215" s="15"/>
      <c r="B215" s="248"/>
      <c r="C215" s="249"/>
      <c r="D215" s="219" t="s">
        <v>146</v>
      </c>
      <c r="E215" s="250" t="s">
        <v>19</v>
      </c>
      <c r="F215" s="251" t="s">
        <v>351</v>
      </c>
      <c r="G215" s="249"/>
      <c r="H215" s="252">
        <v>119.5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146</v>
      </c>
      <c r="AU215" s="258" t="s">
        <v>79</v>
      </c>
      <c r="AV215" s="15" t="s">
        <v>122</v>
      </c>
      <c r="AW215" s="15" t="s">
        <v>31</v>
      </c>
      <c r="AX215" s="15" t="s">
        <v>77</v>
      </c>
      <c r="AY215" s="258" t="s">
        <v>115</v>
      </c>
    </row>
    <row r="216" s="2" customFormat="1" ht="16.5" customHeight="1">
      <c r="A216" s="40"/>
      <c r="B216" s="41"/>
      <c r="C216" s="206" t="s">
        <v>352</v>
      </c>
      <c r="D216" s="206" t="s">
        <v>117</v>
      </c>
      <c r="E216" s="207" t="s">
        <v>353</v>
      </c>
      <c r="F216" s="208" t="s">
        <v>354</v>
      </c>
      <c r="G216" s="209" t="s">
        <v>328</v>
      </c>
      <c r="H216" s="210">
        <v>3162.5</v>
      </c>
      <c r="I216" s="211"/>
      <c r="J216" s="212">
        <f>ROUND(I216*H216,2)</f>
        <v>0</v>
      </c>
      <c r="K216" s="208" t="s">
        <v>121</v>
      </c>
      <c r="L216" s="46"/>
      <c r="M216" s="213" t="s">
        <v>19</v>
      </c>
      <c r="N216" s="214" t="s">
        <v>40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122</v>
      </c>
      <c r="AT216" s="217" t="s">
        <v>117</v>
      </c>
      <c r="AU216" s="217" t="s">
        <v>79</v>
      </c>
      <c r="AY216" s="19" t="s">
        <v>115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77</v>
      </c>
      <c r="BK216" s="218">
        <f>ROUND(I216*H216,2)</f>
        <v>0</v>
      </c>
      <c r="BL216" s="19" t="s">
        <v>122</v>
      </c>
      <c r="BM216" s="217" t="s">
        <v>470</v>
      </c>
    </row>
    <row r="217" s="2" customFormat="1">
      <c r="A217" s="40"/>
      <c r="B217" s="41"/>
      <c r="C217" s="42"/>
      <c r="D217" s="219" t="s">
        <v>124</v>
      </c>
      <c r="E217" s="42"/>
      <c r="F217" s="220" t="s">
        <v>356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124</v>
      </c>
      <c r="AU217" s="19" t="s">
        <v>79</v>
      </c>
    </row>
    <row r="218" s="2" customFormat="1">
      <c r="A218" s="40"/>
      <c r="B218" s="41"/>
      <c r="C218" s="42"/>
      <c r="D218" s="224" t="s">
        <v>126</v>
      </c>
      <c r="E218" s="42"/>
      <c r="F218" s="225" t="s">
        <v>357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126</v>
      </c>
      <c r="AU218" s="19" t="s">
        <v>79</v>
      </c>
    </row>
    <row r="219" s="13" customFormat="1">
      <c r="A219" s="13"/>
      <c r="B219" s="227"/>
      <c r="C219" s="228"/>
      <c r="D219" s="219" t="s">
        <v>146</v>
      </c>
      <c r="E219" s="229" t="s">
        <v>19</v>
      </c>
      <c r="F219" s="230" t="s">
        <v>358</v>
      </c>
      <c r="G219" s="228"/>
      <c r="H219" s="229" t="s">
        <v>19</v>
      </c>
      <c r="I219" s="231"/>
      <c r="J219" s="228"/>
      <c r="K219" s="228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146</v>
      </c>
      <c r="AU219" s="236" t="s">
        <v>79</v>
      </c>
      <c r="AV219" s="13" t="s">
        <v>77</v>
      </c>
      <c r="AW219" s="13" t="s">
        <v>31</v>
      </c>
      <c r="AX219" s="13" t="s">
        <v>69</v>
      </c>
      <c r="AY219" s="236" t="s">
        <v>115</v>
      </c>
    </row>
    <row r="220" s="14" customFormat="1">
      <c r="A220" s="14"/>
      <c r="B220" s="237"/>
      <c r="C220" s="238"/>
      <c r="D220" s="219" t="s">
        <v>146</v>
      </c>
      <c r="E220" s="239" t="s">
        <v>19</v>
      </c>
      <c r="F220" s="240" t="s">
        <v>471</v>
      </c>
      <c r="G220" s="238"/>
      <c r="H220" s="241">
        <v>1268.75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146</v>
      </c>
      <c r="AU220" s="247" t="s">
        <v>79</v>
      </c>
      <c r="AV220" s="14" t="s">
        <v>79</v>
      </c>
      <c r="AW220" s="14" t="s">
        <v>31</v>
      </c>
      <c r="AX220" s="14" t="s">
        <v>69</v>
      </c>
      <c r="AY220" s="247" t="s">
        <v>115</v>
      </c>
    </row>
    <row r="221" s="13" customFormat="1">
      <c r="A221" s="13"/>
      <c r="B221" s="227"/>
      <c r="C221" s="228"/>
      <c r="D221" s="219" t="s">
        <v>146</v>
      </c>
      <c r="E221" s="229" t="s">
        <v>19</v>
      </c>
      <c r="F221" s="230" t="s">
        <v>360</v>
      </c>
      <c r="G221" s="228"/>
      <c r="H221" s="229" t="s">
        <v>19</v>
      </c>
      <c r="I221" s="231"/>
      <c r="J221" s="228"/>
      <c r="K221" s="228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146</v>
      </c>
      <c r="AU221" s="236" t="s">
        <v>79</v>
      </c>
      <c r="AV221" s="13" t="s">
        <v>77</v>
      </c>
      <c r="AW221" s="13" t="s">
        <v>31</v>
      </c>
      <c r="AX221" s="13" t="s">
        <v>69</v>
      </c>
      <c r="AY221" s="236" t="s">
        <v>115</v>
      </c>
    </row>
    <row r="222" s="14" customFormat="1">
      <c r="A222" s="14"/>
      <c r="B222" s="237"/>
      <c r="C222" s="238"/>
      <c r="D222" s="219" t="s">
        <v>146</v>
      </c>
      <c r="E222" s="239" t="s">
        <v>19</v>
      </c>
      <c r="F222" s="240" t="s">
        <v>472</v>
      </c>
      <c r="G222" s="238"/>
      <c r="H222" s="241">
        <v>1893.75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146</v>
      </c>
      <c r="AU222" s="247" t="s">
        <v>79</v>
      </c>
      <c r="AV222" s="14" t="s">
        <v>79</v>
      </c>
      <c r="AW222" s="14" t="s">
        <v>31</v>
      </c>
      <c r="AX222" s="14" t="s">
        <v>69</v>
      </c>
      <c r="AY222" s="247" t="s">
        <v>115</v>
      </c>
    </row>
    <row r="223" s="15" customFormat="1">
      <c r="A223" s="15"/>
      <c r="B223" s="248"/>
      <c r="C223" s="249"/>
      <c r="D223" s="219" t="s">
        <v>146</v>
      </c>
      <c r="E223" s="250" t="s">
        <v>19</v>
      </c>
      <c r="F223" s="251" t="s">
        <v>351</v>
      </c>
      <c r="G223" s="249"/>
      <c r="H223" s="252">
        <v>3162.5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146</v>
      </c>
      <c r="AU223" s="258" t="s">
        <v>79</v>
      </c>
      <c r="AV223" s="15" t="s">
        <v>122</v>
      </c>
      <c r="AW223" s="15" t="s">
        <v>31</v>
      </c>
      <c r="AX223" s="15" t="s">
        <v>77</v>
      </c>
      <c r="AY223" s="258" t="s">
        <v>115</v>
      </c>
    </row>
    <row r="224" s="2" customFormat="1" ht="24.15" customHeight="1">
      <c r="A224" s="40"/>
      <c r="B224" s="41"/>
      <c r="C224" s="206" t="s">
        <v>362</v>
      </c>
      <c r="D224" s="206" t="s">
        <v>117</v>
      </c>
      <c r="E224" s="207" t="s">
        <v>363</v>
      </c>
      <c r="F224" s="208" t="s">
        <v>364</v>
      </c>
      <c r="G224" s="209" t="s">
        <v>328</v>
      </c>
      <c r="H224" s="210">
        <v>43.75</v>
      </c>
      <c r="I224" s="211"/>
      <c r="J224" s="212">
        <f>ROUND(I224*H224,2)</f>
        <v>0</v>
      </c>
      <c r="K224" s="208" t="s">
        <v>121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122</v>
      </c>
      <c r="AT224" s="217" t="s">
        <v>117</v>
      </c>
      <c r="AU224" s="217" t="s">
        <v>79</v>
      </c>
      <c r="AY224" s="19" t="s">
        <v>115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122</v>
      </c>
      <c r="BM224" s="217" t="s">
        <v>473</v>
      </c>
    </row>
    <row r="225" s="2" customFormat="1">
      <c r="A225" s="40"/>
      <c r="B225" s="41"/>
      <c r="C225" s="42"/>
      <c r="D225" s="219" t="s">
        <v>124</v>
      </c>
      <c r="E225" s="42"/>
      <c r="F225" s="220" t="s">
        <v>366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124</v>
      </c>
      <c r="AU225" s="19" t="s">
        <v>79</v>
      </c>
    </row>
    <row r="226" s="2" customFormat="1">
      <c r="A226" s="40"/>
      <c r="B226" s="41"/>
      <c r="C226" s="42"/>
      <c r="D226" s="224" t="s">
        <v>126</v>
      </c>
      <c r="E226" s="42"/>
      <c r="F226" s="225" t="s">
        <v>367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126</v>
      </c>
      <c r="AU226" s="19" t="s">
        <v>79</v>
      </c>
    </row>
    <row r="227" s="14" customFormat="1">
      <c r="A227" s="14"/>
      <c r="B227" s="237"/>
      <c r="C227" s="238"/>
      <c r="D227" s="219" t="s">
        <v>146</v>
      </c>
      <c r="E227" s="239" t="s">
        <v>19</v>
      </c>
      <c r="F227" s="240" t="s">
        <v>468</v>
      </c>
      <c r="G227" s="238"/>
      <c r="H227" s="241">
        <v>43.75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146</v>
      </c>
      <c r="AU227" s="247" t="s">
        <v>79</v>
      </c>
      <c r="AV227" s="14" t="s">
        <v>79</v>
      </c>
      <c r="AW227" s="14" t="s">
        <v>31</v>
      </c>
      <c r="AX227" s="14" t="s">
        <v>77</v>
      </c>
      <c r="AY227" s="247" t="s">
        <v>115</v>
      </c>
    </row>
    <row r="228" s="2" customFormat="1" ht="24.15" customHeight="1">
      <c r="A228" s="40"/>
      <c r="B228" s="41"/>
      <c r="C228" s="206" t="s">
        <v>368</v>
      </c>
      <c r="D228" s="206" t="s">
        <v>117</v>
      </c>
      <c r="E228" s="207" t="s">
        <v>369</v>
      </c>
      <c r="F228" s="208" t="s">
        <v>370</v>
      </c>
      <c r="G228" s="209" t="s">
        <v>328</v>
      </c>
      <c r="H228" s="210">
        <v>33.25</v>
      </c>
      <c r="I228" s="211"/>
      <c r="J228" s="212">
        <f>ROUND(I228*H228,2)</f>
        <v>0</v>
      </c>
      <c r="K228" s="208" t="s">
        <v>121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122</v>
      </c>
      <c r="AT228" s="217" t="s">
        <v>117</v>
      </c>
      <c r="AU228" s="217" t="s">
        <v>79</v>
      </c>
      <c r="AY228" s="19" t="s">
        <v>115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122</v>
      </c>
      <c r="BM228" s="217" t="s">
        <v>474</v>
      </c>
    </row>
    <row r="229" s="2" customFormat="1">
      <c r="A229" s="40"/>
      <c r="B229" s="41"/>
      <c r="C229" s="42"/>
      <c r="D229" s="219" t="s">
        <v>124</v>
      </c>
      <c r="E229" s="42"/>
      <c r="F229" s="220" t="s">
        <v>370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124</v>
      </c>
      <c r="AU229" s="19" t="s">
        <v>79</v>
      </c>
    </row>
    <row r="230" s="2" customFormat="1">
      <c r="A230" s="40"/>
      <c r="B230" s="41"/>
      <c r="C230" s="42"/>
      <c r="D230" s="224" t="s">
        <v>126</v>
      </c>
      <c r="E230" s="42"/>
      <c r="F230" s="225" t="s">
        <v>372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126</v>
      </c>
      <c r="AU230" s="19" t="s">
        <v>79</v>
      </c>
    </row>
    <row r="231" s="14" customFormat="1">
      <c r="A231" s="14"/>
      <c r="B231" s="237"/>
      <c r="C231" s="238"/>
      <c r="D231" s="219" t="s">
        <v>146</v>
      </c>
      <c r="E231" s="238"/>
      <c r="F231" s="240" t="s">
        <v>475</v>
      </c>
      <c r="G231" s="238"/>
      <c r="H231" s="241">
        <v>33.25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146</v>
      </c>
      <c r="AU231" s="247" t="s">
        <v>79</v>
      </c>
      <c r="AV231" s="14" t="s">
        <v>79</v>
      </c>
      <c r="AW231" s="14" t="s">
        <v>4</v>
      </c>
      <c r="AX231" s="14" t="s">
        <v>77</v>
      </c>
      <c r="AY231" s="247" t="s">
        <v>115</v>
      </c>
    </row>
    <row r="232" s="2" customFormat="1" ht="24.15" customHeight="1">
      <c r="A232" s="40"/>
      <c r="B232" s="41"/>
      <c r="C232" s="206" t="s">
        <v>374</v>
      </c>
      <c r="D232" s="206" t="s">
        <v>117</v>
      </c>
      <c r="E232" s="207" t="s">
        <v>375</v>
      </c>
      <c r="F232" s="208" t="s">
        <v>376</v>
      </c>
      <c r="G232" s="209" t="s">
        <v>328</v>
      </c>
      <c r="H232" s="210">
        <v>7.3600000000000003</v>
      </c>
      <c r="I232" s="211"/>
      <c r="J232" s="212">
        <f>ROUND(I232*H232,2)</f>
        <v>0</v>
      </c>
      <c r="K232" s="208" t="s">
        <v>121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122</v>
      </c>
      <c r="AT232" s="217" t="s">
        <v>117</v>
      </c>
      <c r="AU232" s="217" t="s">
        <v>79</v>
      </c>
      <c r="AY232" s="19" t="s">
        <v>115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122</v>
      </c>
      <c r="BM232" s="217" t="s">
        <v>476</v>
      </c>
    </row>
    <row r="233" s="2" customFormat="1">
      <c r="A233" s="40"/>
      <c r="B233" s="41"/>
      <c r="C233" s="42"/>
      <c r="D233" s="219" t="s">
        <v>124</v>
      </c>
      <c r="E233" s="42"/>
      <c r="F233" s="220" t="s">
        <v>376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124</v>
      </c>
      <c r="AU233" s="19" t="s">
        <v>79</v>
      </c>
    </row>
    <row r="234" s="2" customFormat="1">
      <c r="A234" s="40"/>
      <c r="B234" s="41"/>
      <c r="C234" s="42"/>
      <c r="D234" s="224" t="s">
        <v>126</v>
      </c>
      <c r="E234" s="42"/>
      <c r="F234" s="225" t="s">
        <v>378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126</v>
      </c>
      <c r="AU234" s="19" t="s">
        <v>79</v>
      </c>
    </row>
    <row r="235" s="12" customFormat="1" ht="22.8" customHeight="1">
      <c r="A235" s="12"/>
      <c r="B235" s="190"/>
      <c r="C235" s="191"/>
      <c r="D235" s="192" t="s">
        <v>68</v>
      </c>
      <c r="E235" s="204" t="s">
        <v>379</v>
      </c>
      <c r="F235" s="204" t="s">
        <v>380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SUM(P236:P238)</f>
        <v>0</v>
      </c>
      <c r="Q235" s="198"/>
      <c r="R235" s="199">
        <f>SUM(R236:R238)</f>
        <v>0</v>
      </c>
      <c r="S235" s="198"/>
      <c r="T235" s="200">
        <f>SUM(T236:T238)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77</v>
      </c>
      <c r="AT235" s="202" t="s">
        <v>68</v>
      </c>
      <c r="AU235" s="202" t="s">
        <v>77</v>
      </c>
      <c r="AY235" s="201" t="s">
        <v>115</v>
      </c>
      <c r="BK235" s="203">
        <f>SUM(BK236:BK238)</f>
        <v>0</v>
      </c>
    </row>
    <row r="236" s="2" customFormat="1" ht="16.5" customHeight="1">
      <c r="A236" s="40"/>
      <c r="B236" s="41"/>
      <c r="C236" s="206" t="s">
        <v>381</v>
      </c>
      <c r="D236" s="206" t="s">
        <v>117</v>
      </c>
      <c r="E236" s="207" t="s">
        <v>382</v>
      </c>
      <c r="F236" s="208" t="s">
        <v>383</v>
      </c>
      <c r="G236" s="209" t="s">
        <v>328</v>
      </c>
      <c r="H236" s="210">
        <v>5.734</v>
      </c>
      <c r="I236" s="211"/>
      <c r="J236" s="212">
        <f>ROUND(I236*H236,2)</f>
        <v>0</v>
      </c>
      <c r="K236" s="208" t="s">
        <v>121</v>
      </c>
      <c r="L236" s="46"/>
      <c r="M236" s="213" t="s">
        <v>19</v>
      </c>
      <c r="N236" s="214" t="s">
        <v>40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122</v>
      </c>
      <c r="AT236" s="217" t="s">
        <v>117</v>
      </c>
      <c r="AU236" s="217" t="s">
        <v>79</v>
      </c>
      <c r="AY236" s="19" t="s">
        <v>115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77</v>
      </c>
      <c r="BK236" s="218">
        <f>ROUND(I236*H236,2)</f>
        <v>0</v>
      </c>
      <c r="BL236" s="19" t="s">
        <v>122</v>
      </c>
      <c r="BM236" s="217" t="s">
        <v>477</v>
      </c>
    </row>
    <row r="237" s="2" customFormat="1">
      <c r="A237" s="40"/>
      <c r="B237" s="41"/>
      <c r="C237" s="42"/>
      <c r="D237" s="219" t="s">
        <v>124</v>
      </c>
      <c r="E237" s="42"/>
      <c r="F237" s="220" t="s">
        <v>385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124</v>
      </c>
      <c r="AU237" s="19" t="s">
        <v>79</v>
      </c>
    </row>
    <row r="238" s="2" customFormat="1">
      <c r="A238" s="40"/>
      <c r="B238" s="41"/>
      <c r="C238" s="42"/>
      <c r="D238" s="224" t="s">
        <v>126</v>
      </c>
      <c r="E238" s="42"/>
      <c r="F238" s="225" t="s">
        <v>386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126</v>
      </c>
      <c r="AU238" s="19" t="s">
        <v>79</v>
      </c>
    </row>
    <row r="239" s="12" customFormat="1" ht="25.92" customHeight="1">
      <c r="A239" s="12"/>
      <c r="B239" s="190"/>
      <c r="C239" s="191"/>
      <c r="D239" s="192" t="s">
        <v>68</v>
      </c>
      <c r="E239" s="193" t="s">
        <v>387</v>
      </c>
      <c r="F239" s="193" t="s">
        <v>388</v>
      </c>
      <c r="G239" s="191"/>
      <c r="H239" s="191"/>
      <c r="I239" s="194"/>
      <c r="J239" s="195">
        <f>BK239</f>
        <v>0</v>
      </c>
      <c r="K239" s="191"/>
      <c r="L239" s="196"/>
      <c r="M239" s="197"/>
      <c r="N239" s="198"/>
      <c r="O239" s="198"/>
      <c r="P239" s="199">
        <f>P240</f>
        <v>0</v>
      </c>
      <c r="Q239" s="198"/>
      <c r="R239" s="199">
        <f>R240</f>
        <v>0</v>
      </c>
      <c r="S239" s="198"/>
      <c r="T239" s="200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1" t="s">
        <v>149</v>
      </c>
      <c r="AT239" s="202" t="s">
        <v>68</v>
      </c>
      <c r="AU239" s="202" t="s">
        <v>69</v>
      </c>
      <c r="AY239" s="201" t="s">
        <v>115</v>
      </c>
      <c r="BK239" s="203">
        <f>BK240</f>
        <v>0</v>
      </c>
    </row>
    <row r="240" s="12" customFormat="1" ht="22.8" customHeight="1">
      <c r="A240" s="12"/>
      <c r="B240" s="190"/>
      <c r="C240" s="191"/>
      <c r="D240" s="192" t="s">
        <v>68</v>
      </c>
      <c r="E240" s="204" t="s">
        <v>389</v>
      </c>
      <c r="F240" s="204" t="s">
        <v>390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P241+SUM(P242:P250)</f>
        <v>0</v>
      </c>
      <c r="Q240" s="198"/>
      <c r="R240" s="199">
        <f>R241+SUM(R242:R250)</f>
        <v>0</v>
      </c>
      <c r="S240" s="198"/>
      <c r="T240" s="200">
        <f>T241+SUM(T242:T250)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149</v>
      </c>
      <c r="AT240" s="202" t="s">
        <v>68</v>
      </c>
      <c r="AU240" s="202" t="s">
        <v>77</v>
      </c>
      <c r="AY240" s="201" t="s">
        <v>115</v>
      </c>
      <c r="BK240" s="203">
        <f>BK241+SUM(BK242:BK250)</f>
        <v>0</v>
      </c>
    </row>
    <row r="241" s="2" customFormat="1" ht="16.5" customHeight="1">
      <c r="A241" s="40"/>
      <c r="B241" s="41"/>
      <c r="C241" s="206" t="s">
        <v>251</v>
      </c>
      <c r="D241" s="206" t="s">
        <v>117</v>
      </c>
      <c r="E241" s="207" t="s">
        <v>391</v>
      </c>
      <c r="F241" s="208" t="s">
        <v>392</v>
      </c>
      <c r="G241" s="209" t="s">
        <v>393</v>
      </c>
      <c r="H241" s="210">
        <v>1</v>
      </c>
      <c r="I241" s="211"/>
      <c r="J241" s="212">
        <f>ROUND(I241*H241,2)</f>
        <v>0</v>
      </c>
      <c r="K241" s="208" t="s">
        <v>121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394</v>
      </c>
      <c r="AT241" s="217" t="s">
        <v>117</v>
      </c>
      <c r="AU241" s="217" t="s">
        <v>79</v>
      </c>
      <c r="AY241" s="19" t="s">
        <v>115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394</v>
      </c>
      <c r="BM241" s="217" t="s">
        <v>478</v>
      </c>
    </row>
    <row r="242" s="2" customFormat="1">
      <c r="A242" s="40"/>
      <c r="B242" s="41"/>
      <c r="C242" s="42"/>
      <c r="D242" s="219" t="s">
        <v>124</v>
      </c>
      <c r="E242" s="42"/>
      <c r="F242" s="220" t="s">
        <v>396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124</v>
      </c>
      <c r="AU242" s="19" t="s">
        <v>79</v>
      </c>
    </row>
    <row r="243" s="2" customFormat="1">
      <c r="A243" s="40"/>
      <c r="B243" s="41"/>
      <c r="C243" s="42"/>
      <c r="D243" s="224" t="s">
        <v>126</v>
      </c>
      <c r="E243" s="42"/>
      <c r="F243" s="225" t="s">
        <v>397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126</v>
      </c>
      <c r="AU243" s="19" t="s">
        <v>79</v>
      </c>
    </row>
    <row r="244" s="2" customFormat="1" ht="16.5" customHeight="1">
      <c r="A244" s="40"/>
      <c r="B244" s="41"/>
      <c r="C244" s="206" t="s">
        <v>398</v>
      </c>
      <c r="D244" s="206" t="s">
        <v>117</v>
      </c>
      <c r="E244" s="207" t="s">
        <v>399</v>
      </c>
      <c r="F244" s="208" t="s">
        <v>400</v>
      </c>
      <c r="G244" s="209" t="s">
        <v>393</v>
      </c>
      <c r="H244" s="210">
        <v>1</v>
      </c>
      <c r="I244" s="211"/>
      <c r="J244" s="212">
        <f>ROUND(I244*H244,2)</f>
        <v>0</v>
      </c>
      <c r="K244" s="208" t="s">
        <v>121</v>
      </c>
      <c r="L244" s="46"/>
      <c r="M244" s="213" t="s">
        <v>19</v>
      </c>
      <c r="N244" s="214" t="s">
        <v>40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394</v>
      </c>
      <c r="AT244" s="217" t="s">
        <v>117</v>
      </c>
      <c r="AU244" s="217" t="s">
        <v>79</v>
      </c>
      <c r="AY244" s="19" t="s">
        <v>115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77</v>
      </c>
      <c r="BK244" s="218">
        <f>ROUND(I244*H244,2)</f>
        <v>0</v>
      </c>
      <c r="BL244" s="19" t="s">
        <v>394</v>
      </c>
      <c r="BM244" s="217" t="s">
        <v>479</v>
      </c>
    </row>
    <row r="245" s="2" customFormat="1">
      <c r="A245" s="40"/>
      <c r="B245" s="41"/>
      <c r="C245" s="42"/>
      <c r="D245" s="219" t="s">
        <v>124</v>
      </c>
      <c r="E245" s="42"/>
      <c r="F245" s="220" t="s">
        <v>402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124</v>
      </c>
      <c r="AU245" s="19" t="s">
        <v>79</v>
      </c>
    </row>
    <row r="246" s="2" customFormat="1">
      <c r="A246" s="40"/>
      <c r="B246" s="41"/>
      <c r="C246" s="42"/>
      <c r="D246" s="224" t="s">
        <v>126</v>
      </c>
      <c r="E246" s="42"/>
      <c r="F246" s="225" t="s">
        <v>403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126</v>
      </c>
      <c r="AU246" s="19" t="s">
        <v>79</v>
      </c>
    </row>
    <row r="247" s="2" customFormat="1" ht="16.5" customHeight="1">
      <c r="A247" s="40"/>
      <c r="B247" s="41"/>
      <c r="C247" s="206" t="s">
        <v>404</v>
      </c>
      <c r="D247" s="206" t="s">
        <v>117</v>
      </c>
      <c r="E247" s="207" t="s">
        <v>405</v>
      </c>
      <c r="F247" s="208" t="s">
        <v>406</v>
      </c>
      <c r="G247" s="209" t="s">
        <v>393</v>
      </c>
      <c r="H247" s="210">
        <v>1</v>
      </c>
      <c r="I247" s="211"/>
      <c r="J247" s="212">
        <f>ROUND(I247*H247,2)</f>
        <v>0</v>
      </c>
      <c r="K247" s="208" t="s">
        <v>121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394</v>
      </c>
      <c r="AT247" s="217" t="s">
        <v>117</v>
      </c>
      <c r="AU247" s="217" t="s">
        <v>79</v>
      </c>
      <c r="AY247" s="19" t="s">
        <v>115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394</v>
      </c>
      <c r="BM247" s="217" t="s">
        <v>480</v>
      </c>
    </row>
    <row r="248" s="2" customFormat="1">
      <c r="A248" s="40"/>
      <c r="B248" s="41"/>
      <c r="C248" s="42"/>
      <c r="D248" s="219" t="s">
        <v>124</v>
      </c>
      <c r="E248" s="42"/>
      <c r="F248" s="220" t="s">
        <v>406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124</v>
      </c>
      <c r="AU248" s="19" t="s">
        <v>79</v>
      </c>
    </row>
    <row r="249" s="2" customFormat="1">
      <c r="A249" s="40"/>
      <c r="B249" s="41"/>
      <c r="C249" s="42"/>
      <c r="D249" s="224" t="s">
        <v>126</v>
      </c>
      <c r="E249" s="42"/>
      <c r="F249" s="225" t="s">
        <v>408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126</v>
      </c>
      <c r="AU249" s="19" t="s">
        <v>79</v>
      </c>
    </row>
    <row r="250" s="12" customFormat="1" ht="20.88" customHeight="1">
      <c r="A250" s="12"/>
      <c r="B250" s="190"/>
      <c r="C250" s="191"/>
      <c r="D250" s="192" t="s">
        <v>68</v>
      </c>
      <c r="E250" s="204" t="s">
        <v>409</v>
      </c>
      <c r="F250" s="204" t="s">
        <v>410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SUM(P251:P256)</f>
        <v>0</v>
      </c>
      <c r="Q250" s="198"/>
      <c r="R250" s="199">
        <f>SUM(R251:R256)</f>
        <v>0</v>
      </c>
      <c r="S250" s="198"/>
      <c r="T250" s="200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149</v>
      </c>
      <c r="AT250" s="202" t="s">
        <v>68</v>
      </c>
      <c r="AU250" s="202" t="s">
        <v>79</v>
      </c>
      <c r="AY250" s="201" t="s">
        <v>115</v>
      </c>
      <c r="BK250" s="203">
        <f>SUM(BK251:BK256)</f>
        <v>0</v>
      </c>
    </row>
    <row r="251" s="2" customFormat="1" ht="16.5" customHeight="1">
      <c r="A251" s="40"/>
      <c r="B251" s="41"/>
      <c r="C251" s="206" t="s">
        <v>411</v>
      </c>
      <c r="D251" s="206" t="s">
        <v>117</v>
      </c>
      <c r="E251" s="207" t="s">
        <v>412</v>
      </c>
      <c r="F251" s="208" t="s">
        <v>413</v>
      </c>
      <c r="G251" s="209" t="s">
        <v>414</v>
      </c>
      <c r="H251" s="210">
        <v>1</v>
      </c>
      <c r="I251" s="211"/>
      <c r="J251" s="212">
        <f>ROUND(I251*H251,2)</f>
        <v>0</v>
      </c>
      <c r="K251" s="208" t="s">
        <v>121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394</v>
      </c>
      <c r="AT251" s="217" t="s">
        <v>117</v>
      </c>
      <c r="AU251" s="217" t="s">
        <v>133</v>
      </c>
      <c r="AY251" s="19" t="s">
        <v>115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394</v>
      </c>
      <c r="BM251" s="217" t="s">
        <v>481</v>
      </c>
    </row>
    <row r="252" s="2" customFormat="1">
      <c r="A252" s="40"/>
      <c r="B252" s="41"/>
      <c r="C252" s="42"/>
      <c r="D252" s="219" t="s">
        <v>124</v>
      </c>
      <c r="E252" s="42"/>
      <c r="F252" s="220" t="s">
        <v>416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124</v>
      </c>
      <c r="AU252" s="19" t="s">
        <v>133</v>
      </c>
    </row>
    <row r="253" s="2" customFormat="1">
      <c r="A253" s="40"/>
      <c r="B253" s="41"/>
      <c r="C253" s="42"/>
      <c r="D253" s="224" t="s">
        <v>126</v>
      </c>
      <c r="E253" s="42"/>
      <c r="F253" s="225" t="s">
        <v>417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126</v>
      </c>
      <c r="AU253" s="19" t="s">
        <v>133</v>
      </c>
    </row>
    <row r="254" s="2" customFormat="1" ht="16.5" customHeight="1">
      <c r="A254" s="40"/>
      <c r="B254" s="41"/>
      <c r="C254" s="206" t="s">
        <v>418</v>
      </c>
      <c r="D254" s="206" t="s">
        <v>117</v>
      </c>
      <c r="E254" s="207" t="s">
        <v>419</v>
      </c>
      <c r="F254" s="208" t="s">
        <v>420</v>
      </c>
      <c r="G254" s="209" t="s">
        <v>393</v>
      </c>
      <c r="H254" s="210">
        <v>1</v>
      </c>
      <c r="I254" s="211"/>
      <c r="J254" s="212">
        <f>ROUND(I254*H254,2)</f>
        <v>0</v>
      </c>
      <c r="K254" s="208" t="s">
        <v>121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394</v>
      </c>
      <c r="AT254" s="217" t="s">
        <v>117</v>
      </c>
      <c r="AU254" s="217" t="s">
        <v>133</v>
      </c>
      <c r="AY254" s="19" t="s">
        <v>115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394</v>
      </c>
      <c r="BM254" s="217" t="s">
        <v>482</v>
      </c>
    </row>
    <row r="255" s="2" customFormat="1">
      <c r="A255" s="40"/>
      <c r="B255" s="41"/>
      <c r="C255" s="42"/>
      <c r="D255" s="219" t="s">
        <v>124</v>
      </c>
      <c r="E255" s="42"/>
      <c r="F255" s="220" t="s">
        <v>420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124</v>
      </c>
      <c r="AU255" s="19" t="s">
        <v>133</v>
      </c>
    </row>
    <row r="256" s="2" customFormat="1">
      <c r="A256" s="40"/>
      <c r="B256" s="41"/>
      <c r="C256" s="42"/>
      <c r="D256" s="224" t="s">
        <v>126</v>
      </c>
      <c r="E256" s="42"/>
      <c r="F256" s="225" t="s">
        <v>422</v>
      </c>
      <c r="G256" s="42"/>
      <c r="H256" s="42"/>
      <c r="I256" s="221"/>
      <c r="J256" s="42"/>
      <c r="K256" s="42"/>
      <c r="L256" s="46"/>
      <c r="M256" s="259"/>
      <c r="N256" s="260"/>
      <c r="O256" s="261"/>
      <c r="P256" s="261"/>
      <c r="Q256" s="261"/>
      <c r="R256" s="261"/>
      <c r="S256" s="261"/>
      <c r="T256" s="262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126</v>
      </c>
      <c r="AU256" s="19" t="s">
        <v>133</v>
      </c>
    </row>
    <row r="257" s="2" customFormat="1" ht="6.96" customHeight="1">
      <c r="A257" s="40"/>
      <c r="B257" s="61"/>
      <c r="C257" s="62"/>
      <c r="D257" s="62"/>
      <c r="E257" s="62"/>
      <c r="F257" s="62"/>
      <c r="G257" s="62"/>
      <c r="H257" s="62"/>
      <c r="I257" s="62"/>
      <c r="J257" s="62"/>
      <c r="K257" s="62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htTIYKxztf/hI3yOCx7/mZy0hXoiBXE6Z7GWRSVxREEJ3txnRK5174H+iJRwsQQJy6AaIVOtdWpGa9gDoEowyA==" hashValue="TgdzsDTUeVqkPrbtzt9hEmXpT+syJPqrm52M1zm3YdcgQNE8FS+ZZlsHanEDYGwx/P2SZOWSH338Xf0gsjYP5g==" algorithmName="SHA-512" password="CC35"/>
  <autoFilter ref="C88:K25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5_01/113106123"/>
    <hyperlink ref="F97" r:id="rId2" display="https://podminky.urs.cz/item/CS_URS_2025_01/113106212"/>
    <hyperlink ref="F100" r:id="rId3" display="https://podminky.urs.cz/item/CS_URS_2025_01/113107132"/>
    <hyperlink ref="F104" r:id="rId4" display="https://podminky.urs.cz/item/CS_URS_2025_01/113154123"/>
    <hyperlink ref="F109" r:id="rId5" display="https://podminky.urs.cz/item/CS_URS_2025_01/113202111"/>
    <hyperlink ref="F113" r:id="rId6" display="https://podminky.urs.cz/item/CS_URS_2025_01/122151101"/>
    <hyperlink ref="F118" r:id="rId7" display="https://podminky.urs.cz/item/CS_URS_2025_01/162751117"/>
    <hyperlink ref="F122" r:id="rId8" display="https://podminky.urs.cz/item/CS_URS_2025_01/162751119"/>
    <hyperlink ref="F127" r:id="rId9" display="https://podminky.urs.cz/item/CS_URS_2025_01/181951112"/>
    <hyperlink ref="F132" r:id="rId10" display="https://podminky.urs.cz/item/CS_URS_2025_01/564871111"/>
    <hyperlink ref="F135" r:id="rId11" display="https://podminky.urs.cz/item/CS_URS_2025_01/565155101"/>
    <hyperlink ref="F138" r:id="rId12" display="https://podminky.urs.cz/item/CS_URS_2025_01/567122114"/>
    <hyperlink ref="F141" r:id="rId13" display="https://podminky.urs.cz/item/CS_URS_2025_01/573211112"/>
    <hyperlink ref="F144" r:id="rId14" display="https://podminky.urs.cz/item/CS_URS_2025_01/577144111"/>
    <hyperlink ref="F147" r:id="rId15" display="https://podminky.urs.cz/item/CS_URS_2025_01/581141112"/>
    <hyperlink ref="F150" r:id="rId16" display="https://podminky.urs.cz/item/CS_URS_2025_01/596211253"/>
    <hyperlink ref="F154" r:id="rId17" display="https://podminky.urs.cz/item/CS_URS_2025_01/899331111"/>
    <hyperlink ref="F158" r:id="rId18" display="https://podminky.urs.cz/item/CS_URS_2025_01/915121111"/>
    <hyperlink ref="F161" r:id="rId19" display="https://podminky.urs.cz/item/CS_URS_2025_01/915121121"/>
    <hyperlink ref="F164" r:id="rId20" display="https://podminky.urs.cz/item/CS_URS_2025_01/915221112"/>
    <hyperlink ref="F167" r:id="rId21" display="https://podminky.urs.cz/item/CS_URS_2025_01/915221122"/>
    <hyperlink ref="F170" r:id="rId22" display="https://podminky.urs.cz/item/CS_URS_2025_01/916241213"/>
    <hyperlink ref="F173" r:id="rId23" display="https://podminky.urs.cz/item/CS_URS_2025_01/919111112"/>
    <hyperlink ref="F176" r:id="rId24" display="https://podminky.urs.cz/item/CS_URS_2025_01/919121213"/>
    <hyperlink ref="F179" r:id="rId25" display="https://podminky.urs.cz/item/CS_URS_2025_01/919124121"/>
    <hyperlink ref="F182" r:id="rId26" display="https://podminky.urs.cz/item/CS_URS_2025_01/919131111"/>
    <hyperlink ref="F185" r:id="rId27" display="https://podminky.urs.cz/item/CS_URS_2025_01/919732211"/>
    <hyperlink ref="F188" r:id="rId28" display="https://podminky.urs.cz/item/CS_URS_2025_01/919735113"/>
    <hyperlink ref="F191" r:id="rId29" display="https://podminky.urs.cz/item/CS_URS_2025_01/979024443"/>
    <hyperlink ref="F194" r:id="rId30" display="https://podminky.urs.cz/item/CS_URS_2025_01/979054451"/>
    <hyperlink ref="F197" r:id="rId31" display="https://podminky.urs.cz/item/CS_URS_2025_01/979071112"/>
    <hyperlink ref="F201" r:id="rId32" display="https://podminky.urs.cz/item/CS_URS_2025_01/997221551"/>
    <hyperlink ref="F206" r:id="rId33" display="https://podminky.urs.cz/item/CS_URS_2025_01/997221559"/>
    <hyperlink ref="F210" r:id="rId34" display="https://podminky.urs.cz/item/CS_URS_2025_01/997221571"/>
    <hyperlink ref="F218" r:id="rId35" display="https://podminky.urs.cz/item/CS_URS_2025_01/997221579"/>
    <hyperlink ref="F226" r:id="rId36" display="https://podminky.urs.cz/item/CS_URS_2025_01/997221861"/>
    <hyperlink ref="F230" r:id="rId37" display="https://podminky.urs.cz/item/CS_URS_2025_01/997221873"/>
    <hyperlink ref="F234" r:id="rId38" display="https://podminky.urs.cz/item/CS_URS_2025_01/997221875"/>
    <hyperlink ref="F238" r:id="rId39" display="https://podminky.urs.cz/item/CS_URS_2025_01/998223011"/>
    <hyperlink ref="F243" r:id="rId40" display="https://podminky.urs.cz/item/CS_URS_2025_01/012103000.1"/>
    <hyperlink ref="F246" r:id="rId41" display="https://podminky.urs.cz/item/CS_URS_2025_01/012303000"/>
    <hyperlink ref="F249" r:id="rId42" display="https://podminky.urs.cz/item/CS_URS_2025_01/013254000.1"/>
    <hyperlink ref="F253" r:id="rId43" display="https://podminky.urs.cz/item/CS_URS_2025_01/032803000"/>
    <hyperlink ref="F256" r:id="rId44" display="https://podminky.urs.cz/item/CS_URS_2025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6" customFormat="1" ht="45" customHeight="1">
      <c r="B3" s="267"/>
      <c r="C3" s="268" t="s">
        <v>483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484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485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486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487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488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489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490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491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492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493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494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495</v>
      </c>
      <c r="F19" s="274" t="s">
        <v>496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497</v>
      </c>
      <c r="F20" s="274" t="s">
        <v>498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499</v>
      </c>
      <c r="F21" s="274" t="s">
        <v>500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501</v>
      </c>
      <c r="F22" s="274" t="s">
        <v>502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503</v>
      </c>
      <c r="F23" s="274" t="s">
        <v>504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505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506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507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508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509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510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511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512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513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101</v>
      </c>
      <c r="F36" s="274"/>
      <c r="G36" s="274" t="s">
        <v>514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515</v>
      </c>
      <c r="F37" s="274"/>
      <c r="G37" s="274" t="s">
        <v>516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517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518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102</v>
      </c>
      <c r="F40" s="274"/>
      <c r="G40" s="274" t="s">
        <v>519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103</v>
      </c>
      <c r="F41" s="274"/>
      <c r="G41" s="274" t="s">
        <v>520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521</v>
      </c>
      <c r="F42" s="274"/>
      <c r="G42" s="274" t="s">
        <v>522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523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524</v>
      </c>
      <c r="F44" s="274"/>
      <c r="G44" s="274" t="s">
        <v>525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105</v>
      </c>
      <c r="F45" s="274"/>
      <c r="G45" s="274" t="s">
        <v>526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527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528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529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530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531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532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533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534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535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536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537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538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539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540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541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542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543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544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545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546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547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548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549</v>
      </c>
      <c r="D76" s="292"/>
      <c r="E76" s="292"/>
      <c r="F76" s="292" t="s">
        <v>550</v>
      </c>
      <c r="G76" s="293"/>
      <c r="H76" s="292" t="s">
        <v>51</v>
      </c>
      <c r="I76" s="292" t="s">
        <v>54</v>
      </c>
      <c r="J76" s="292" t="s">
        <v>551</v>
      </c>
      <c r="K76" s="291"/>
    </row>
    <row r="77" s="1" customFormat="1" ht="17.25" customHeight="1">
      <c r="B77" s="289"/>
      <c r="C77" s="294" t="s">
        <v>552</v>
      </c>
      <c r="D77" s="294"/>
      <c r="E77" s="294"/>
      <c r="F77" s="295" t="s">
        <v>553</v>
      </c>
      <c r="G77" s="296"/>
      <c r="H77" s="294"/>
      <c r="I77" s="294"/>
      <c r="J77" s="294" t="s">
        <v>554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555</v>
      </c>
      <c r="G79" s="301"/>
      <c r="H79" s="277" t="s">
        <v>556</v>
      </c>
      <c r="I79" s="277" t="s">
        <v>557</v>
      </c>
      <c r="J79" s="277">
        <v>20</v>
      </c>
      <c r="K79" s="291"/>
    </row>
    <row r="80" s="1" customFormat="1" ht="15" customHeight="1">
      <c r="B80" s="289"/>
      <c r="C80" s="277" t="s">
        <v>558</v>
      </c>
      <c r="D80" s="277"/>
      <c r="E80" s="277"/>
      <c r="F80" s="300" t="s">
        <v>555</v>
      </c>
      <c r="G80" s="301"/>
      <c r="H80" s="277" t="s">
        <v>559</v>
      </c>
      <c r="I80" s="277" t="s">
        <v>557</v>
      </c>
      <c r="J80" s="277">
        <v>120</v>
      </c>
      <c r="K80" s="291"/>
    </row>
    <row r="81" s="1" customFormat="1" ht="15" customHeight="1">
      <c r="B81" s="302"/>
      <c r="C81" s="277" t="s">
        <v>560</v>
      </c>
      <c r="D81" s="277"/>
      <c r="E81" s="277"/>
      <c r="F81" s="300" t="s">
        <v>561</v>
      </c>
      <c r="G81" s="301"/>
      <c r="H81" s="277" t="s">
        <v>562</v>
      </c>
      <c r="I81" s="277" t="s">
        <v>557</v>
      </c>
      <c r="J81" s="277">
        <v>50</v>
      </c>
      <c r="K81" s="291"/>
    </row>
    <row r="82" s="1" customFormat="1" ht="15" customHeight="1">
      <c r="B82" s="302"/>
      <c r="C82" s="277" t="s">
        <v>563</v>
      </c>
      <c r="D82" s="277"/>
      <c r="E82" s="277"/>
      <c r="F82" s="300" t="s">
        <v>555</v>
      </c>
      <c r="G82" s="301"/>
      <c r="H82" s="277" t="s">
        <v>564</v>
      </c>
      <c r="I82" s="277" t="s">
        <v>565</v>
      </c>
      <c r="J82" s="277"/>
      <c r="K82" s="291"/>
    </row>
    <row r="83" s="1" customFormat="1" ht="15" customHeight="1">
      <c r="B83" s="302"/>
      <c r="C83" s="303" t="s">
        <v>566</v>
      </c>
      <c r="D83" s="303"/>
      <c r="E83" s="303"/>
      <c r="F83" s="304" t="s">
        <v>561</v>
      </c>
      <c r="G83" s="303"/>
      <c r="H83" s="303" t="s">
        <v>567</v>
      </c>
      <c r="I83" s="303" t="s">
        <v>557</v>
      </c>
      <c r="J83" s="303">
        <v>15</v>
      </c>
      <c r="K83" s="291"/>
    </row>
    <row r="84" s="1" customFormat="1" ht="15" customHeight="1">
      <c r="B84" s="302"/>
      <c r="C84" s="303" t="s">
        <v>568</v>
      </c>
      <c r="D84" s="303"/>
      <c r="E84" s="303"/>
      <c r="F84" s="304" t="s">
        <v>561</v>
      </c>
      <c r="G84" s="303"/>
      <c r="H84" s="303" t="s">
        <v>569</v>
      </c>
      <c r="I84" s="303" t="s">
        <v>557</v>
      </c>
      <c r="J84" s="303">
        <v>15</v>
      </c>
      <c r="K84" s="291"/>
    </row>
    <row r="85" s="1" customFormat="1" ht="15" customHeight="1">
      <c r="B85" s="302"/>
      <c r="C85" s="303" t="s">
        <v>570</v>
      </c>
      <c r="D85" s="303"/>
      <c r="E85" s="303"/>
      <c r="F85" s="304" t="s">
        <v>561</v>
      </c>
      <c r="G85" s="303"/>
      <c r="H85" s="303" t="s">
        <v>571</v>
      </c>
      <c r="I85" s="303" t="s">
        <v>557</v>
      </c>
      <c r="J85" s="303">
        <v>20</v>
      </c>
      <c r="K85" s="291"/>
    </row>
    <row r="86" s="1" customFormat="1" ht="15" customHeight="1">
      <c r="B86" s="302"/>
      <c r="C86" s="303" t="s">
        <v>572</v>
      </c>
      <c r="D86" s="303"/>
      <c r="E86" s="303"/>
      <c r="F86" s="304" t="s">
        <v>561</v>
      </c>
      <c r="G86" s="303"/>
      <c r="H86" s="303" t="s">
        <v>573</v>
      </c>
      <c r="I86" s="303" t="s">
        <v>557</v>
      </c>
      <c r="J86" s="303">
        <v>20</v>
      </c>
      <c r="K86" s="291"/>
    </row>
    <row r="87" s="1" customFormat="1" ht="15" customHeight="1">
      <c r="B87" s="302"/>
      <c r="C87" s="277" t="s">
        <v>574</v>
      </c>
      <c r="D87" s="277"/>
      <c r="E87" s="277"/>
      <c r="F87" s="300" t="s">
        <v>561</v>
      </c>
      <c r="G87" s="301"/>
      <c r="H87" s="277" t="s">
        <v>575</v>
      </c>
      <c r="I87" s="277" t="s">
        <v>557</v>
      </c>
      <c r="J87" s="277">
        <v>50</v>
      </c>
      <c r="K87" s="291"/>
    </row>
    <row r="88" s="1" customFormat="1" ht="15" customHeight="1">
      <c r="B88" s="302"/>
      <c r="C88" s="277" t="s">
        <v>576</v>
      </c>
      <c r="D88" s="277"/>
      <c r="E88" s="277"/>
      <c r="F88" s="300" t="s">
        <v>561</v>
      </c>
      <c r="G88" s="301"/>
      <c r="H88" s="277" t="s">
        <v>577</v>
      </c>
      <c r="I88" s="277" t="s">
        <v>557</v>
      </c>
      <c r="J88" s="277">
        <v>20</v>
      </c>
      <c r="K88" s="291"/>
    </row>
    <row r="89" s="1" customFormat="1" ht="15" customHeight="1">
      <c r="B89" s="302"/>
      <c r="C89" s="277" t="s">
        <v>578</v>
      </c>
      <c r="D89" s="277"/>
      <c r="E89" s="277"/>
      <c r="F89" s="300" t="s">
        <v>561</v>
      </c>
      <c r="G89" s="301"/>
      <c r="H89" s="277" t="s">
        <v>579</v>
      </c>
      <c r="I89" s="277" t="s">
        <v>557</v>
      </c>
      <c r="J89" s="277">
        <v>20</v>
      </c>
      <c r="K89" s="291"/>
    </row>
    <row r="90" s="1" customFormat="1" ht="15" customHeight="1">
      <c r="B90" s="302"/>
      <c r="C90" s="277" t="s">
        <v>580</v>
      </c>
      <c r="D90" s="277"/>
      <c r="E90" s="277"/>
      <c r="F90" s="300" t="s">
        <v>561</v>
      </c>
      <c r="G90" s="301"/>
      <c r="H90" s="277" t="s">
        <v>581</v>
      </c>
      <c r="I90" s="277" t="s">
        <v>557</v>
      </c>
      <c r="J90" s="277">
        <v>50</v>
      </c>
      <c r="K90" s="291"/>
    </row>
    <row r="91" s="1" customFormat="1" ht="15" customHeight="1">
      <c r="B91" s="302"/>
      <c r="C91" s="277" t="s">
        <v>582</v>
      </c>
      <c r="D91" s="277"/>
      <c r="E91" s="277"/>
      <c r="F91" s="300" t="s">
        <v>561</v>
      </c>
      <c r="G91" s="301"/>
      <c r="H91" s="277" t="s">
        <v>582</v>
      </c>
      <c r="I91" s="277" t="s">
        <v>557</v>
      </c>
      <c r="J91" s="277">
        <v>50</v>
      </c>
      <c r="K91" s="291"/>
    </row>
    <row r="92" s="1" customFormat="1" ht="15" customHeight="1">
      <c r="B92" s="302"/>
      <c r="C92" s="277" t="s">
        <v>583</v>
      </c>
      <c r="D92" s="277"/>
      <c r="E92" s="277"/>
      <c r="F92" s="300" t="s">
        <v>561</v>
      </c>
      <c r="G92" s="301"/>
      <c r="H92" s="277" t="s">
        <v>584</v>
      </c>
      <c r="I92" s="277" t="s">
        <v>557</v>
      </c>
      <c r="J92" s="277">
        <v>255</v>
      </c>
      <c r="K92" s="291"/>
    </row>
    <row r="93" s="1" customFormat="1" ht="15" customHeight="1">
      <c r="B93" s="302"/>
      <c r="C93" s="277" t="s">
        <v>585</v>
      </c>
      <c r="D93" s="277"/>
      <c r="E93" s="277"/>
      <c r="F93" s="300" t="s">
        <v>555</v>
      </c>
      <c r="G93" s="301"/>
      <c r="H93" s="277" t="s">
        <v>586</v>
      </c>
      <c r="I93" s="277" t="s">
        <v>587</v>
      </c>
      <c r="J93" s="277"/>
      <c r="K93" s="291"/>
    </row>
    <row r="94" s="1" customFormat="1" ht="15" customHeight="1">
      <c r="B94" s="302"/>
      <c r="C94" s="277" t="s">
        <v>588</v>
      </c>
      <c r="D94" s="277"/>
      <c r="E94" s="277"/>
      <c r="F94" s="300" t="s">
        <v>555</v>
      </c>
      <c r="G94" s="301"/>
      <c r="H94" s="277" t="s">
        <v>589</v>
      </c>
      <c r="I94" s="277" t="s">
        <v>590</v>
      </c>
      <c r="J94" s="277"/>
      <c r="K94" s="291"/>
    </row>
    <row r="95" s="1" customFormat="1" ht="15" customHeight="1">
      <c r="B95" s="302"/>
      <c r="C95" s="277" t="s">
        <v>591</v>
      </c>
      <c r="D95" s="277"/>
      <c r="E95" s="277"/>
      <c r="F95" s="300" t="s">
        <v>555</v>
      </c>
      <c r="G95" s="301"/>
      <c r="H95" s="277" t="s">
        <v>591</v>
      </c>
      <c r="I95" s="277" t="s">
        <v>590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555</v>
      </c>
      <c r="G96" s="301"/>
      <c r="H96" s="277" t="s">
        <v>592</v>
      </c>
      <c r="I96" s="277" t="s">
        <v>590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555</v>
      </c>
      <c r="G97" s="301"/>
      <c r="H97" s="277" t="s">
        <v>593</v>
      </c>
      <c r="I97" s="277" t="s">
        <v>590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594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549</v>
      </c>
      <c r="D103" s="292"/>
      <c r="E103" s="292"/>
      <c r="F103" s="292" t="s">
        <v>550</v>
      </c>
      <c r="G103" s="293"/>
      <c r="H103" s="292" t="s">
        <v>51</v>
      </c>
      <c r="I103" s="292" t="s">
        <v>54</v>
      </c>
      <c r="J103" s="292" t="s">
        <v>551</v>
      </c>
      <c r="K103" s="291"/>
    </row>
    <row r="104" s="1" customFormat="1" ht="17.25" customHeight="1">
      <c r="B104" s="289"/>
      <c r="C104" s="294" t="s">
        <v>552</v>
      </c>
      <c r="D104" s="294"/>
      <c r="E104" s="294"/>
      <c r="F104" s="295" t="s">
        <v>553</v>
      </c>
      <c r="G104" s="296"/>
      <c r="H104" s="294"/>
      <c r="I104" s="294"/>
      <c r="J104" s="294" t="s">
        <v>554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555</v>
      </c>
      <c r="G106" s="277"/>
      <c r="H106" s="277" t="s">
        <v>595</v>
      </c>
      <c r="I106" s="277" t="s">
        <v>557</v>
      </c>
      <c r="J106" s="277">
        <v>20</v>
      </c>
      <c r="K106" s="291"/>
    </row>
    <row r="107" s="1" customFormat="1" ht="15" customHeight="1">
      <c r="B107" s="289"/>
      <c r="C107" s="277" t="s">
        <v>558</v>
      </c>
      <c r="D107" s="277"/>
      <c r="E107" s="277"/>
      <c r="F107" s="300" t="s">
        <v>555</v>
      </c>
      <c r="G107" s="277"/>
      <c r="H107" s="277" t="s">
        <v>595</v>
      </c>
      <c r="I107" s="277" t="s">
        <v>557</v>
      </c>
      <c r="J107" s="277">
        <v>120</v>
      </c>
      <c r="K107" s="291"/>
    </row>
    <row r="108" s="1" customFormat="1" ht="15" customHeight="1">
      <c r="B108" s="302"/>
      <c r="C108" s="277" t="s">
        <v>560</v>
      </c>
      <c r="D108" s="277"/>
      <c r="E108" s="277"/>
      <c r="F108" s="300" t="s">
        <v>561</v>
      </c>
      <c r="G108" s="277"/>
      <c r="H108" s="277" t="s">
        <v>595</v>
      </c>
      <c r="I108" s="277" t="s">
        <v>557</v>
      </c>
      <c r="J108" s="277">
        <v>50</v>
      </c>
      <c r="K108" s="291"/>
    </row>
    <row r="109" s="1" customFormat="1" ht="15" customHeight="1">
      <c r="B109" s="302"/>
      <c r="C109" s="277" t="s">
        <v>563</v>
      </c>
      <c r="D109" s="277"/>
      <c r="E109" s="277"/>
      <c r="F109" s="300" t="s">
        <v>555</v>
      </c>
      <c r="G109" s="277"/>
      <c r="H109" s="277" t="s">
        <v>595</v>
      </c>
      <c r="I109" s="277" t="s">
        <v>565</v>
      </c>
      <c r="J109" s="277"/>
      <c r="K109" s="291"/>
    </row>
    <row r="110" s="1" customFormat="1" ht="15" customHeight="1">
      <c r="B110" s="302"/>
      <c r="C110" s="277" t="s">
        <v>574</v>
      </c>
      <c r="D110" s="277"/>
      <c r="E110" s="277"/>
      <c r="F110" s="300" t="s">
        <v>561</v>
      </c>
      <c r="G110" s="277"/>
      <c r="H110" s="277" t="s">
        <v>595</v>
      </c>
      <c r="I110" s="277" t="s">
        <v>557</v>
      </c>
      <c r="J110" s="277">
        <v>50</v>
      </c>
      <c r="K110" s="291"/>
    </row>
    <row r="111" s="1" customFormat="1" ht="15" customHeight="1">
      <c r="B111" s="302"/>
      <c r="C111" s="277" t="s">
        <v>582</v>
      </c>
      <c r="D111" s="277"/>
      <c r="E111" s="277"/>
      <c r="F111" s="300" t="s">
        <v>561</v>
      </c>
      <c r="G111" s="277"/>
      <c r="H111" s="277" t="s">
        <v>595</v>
      </c>
      <c r="I111" s="277" t="s">
        <v>557</v>
      </c>
      <c r="J111" s="277">
        <v>50</v>
      </c>
      <c r="K111" s="291"/>
    </row>
    <row r="112" s="1" customFormat="1" ht="15" customHeight="1">
      <c r="B112" s="302"/>
      <c r="C112" s="277" t="s">
        <v>580</v>
      </c>
      <c r="D112" s="277"/>
      <c r="E112" s="277"/>
      <c r="F112" s="300" t="s">
        <v>561</v>
      </c>
      <c r="G112" s="277"/>
      <c r="H112" s="277" t="s">
        <v>595</v>
      </c>
      <c r="I112" s="277" t="s">
        <v>557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555</v>
      </c>
      <c r="G113" s="277"/>
      <c r="H113" s="277" t="s">
        <v>596</v>
      </c>
      <c r="I113" s="277" t="s">
        <v>557</v>
      </c>
      <c r="J113" s="277">
        <v>20</v>
      </c>
      <c r="K113" s="291"/>
    </row>
    <row r="114" s="1" customFormat="1" ht="15" customHeight="1">
      <c r="B114" s="302"/>
      <c r="C114" s="277" t="s">
        <v>597</v>
      </c>
      <c r="D114" s="277"/>
      <c r="E114" s="277"/>
      <c r="F114" s="300" t="s">
        <v>555</v>
      </c>
      <c r="G114" s="277"/>
      <c r="H114" s="277" t="s">
        <v>598</v>
      </c>
      <c r="I114" s="277" t="s">
        <v>557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555</v>
      </c>
      <c r="G115" s="277"/>
      <c r="H115" s="277" t="s">
        <v>599</v>
      </c>
      <c r="I115" s="277" t="s">
        <v>590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555</v>
      </c>
      <c r="G116" s="277"/>
      <c r="H116" s="277" t="s">
        <v>600</v>
      </c>
      <c r="I116" s="277" t="s">
        <v>590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555</v>
      </c>
      <c r="G117" s="277"/>
      <c r="H117" s="277" t="s">
        <v>601</v>
      </c>
      <c r="I117" s="277" t="s">
        <v>602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603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549</v>
      </c>
      <c r="D123" s="292"/>
      <c r="E123" s="292"/>
      <c r="F123" s="292" t="s">
        <v>550</v>
      </c>
      <c r="G123" s="293"/>
      <c r="H123" s="292" t="s">
        <v>51</v>
      </c>
      <c r="I123" s="292" t="s">
        <v>54</v>
      </c>
      <c r="J123" s="292" t="s">
        <v>551</v>
      </c>
      <c r="K123" s="321"/>
    </row>
    <row r="124" s="1" customFormat="1" ht="17.25" customHeight="1">
      <c r="B124" s="320"/>
      <c r="C124" s="294" t="s">
        <v>552</v>
      </c>
      <c r="D124" s="294"/>
      <c r="E124" s="294"/>
      <c r="F124" s="295" t="s">
        <v>553</v>
      </c>
      <c r="G124" s="296"/>
      <c r="H124" s="294"/>
      <c r="I124" s="294"/>
      <c r="J124" s="294" t="s">
        <v>554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558</v>
      </c>
      <c r="D126" s="299"/>
      <c r="E126" s="299"/>
      <c r="F126" s="300" t="s">
        <v>555</v>
      </c>
      <c r="G126" s="277"/>
      <c r="H126" s="277" t="s">
        <v>595</v>
      </c>
      <c r="I126" s="277" t="s">
        <v>557</v>
      </c>
      <c r="J126" s="277">
        <v>120</v>
      </c>
      <c r="K126" s="325"/>
    </row>
    <row r="127" s="1" customFormat="1" ht="15" customHeight="1">
      <c r="B127" s="322"/>
      <c r="C127" s="277" t="s">
        <v>604</v>
      </c>
      <c r="D127" s="277"/>
      <c r="E127" s="277"/>
      <c r="F127" s="300" t="s">
        <v>555</v>
      </c>
      <c r="G127" s="277"/>
      <c r="H127" s="277" t="s">
        <v>605</v>
      </c>
      <c r="I127" s="277" t="s">
        <v>557</v>
      </c>
      <c r="J127" s="277" t="s">
        <v>606</v>
      </c>
      <c r="K127" s="325"/>
    </row>
    <row r="128" s="1" customFormat="1" ht="15" customHeight="1">
      <c r="B128" s="322"/>
      <c r="C128" s="277" t="s">
        <v>503</v>
      </c>
      <c r="D128" s="277"/>
      <c r="E128" s="277"/>
      <c r="F128" s="300" t="s">
        <v>555</v>
      </c>
      <c r="G128" s="277"/>
      <c r="H128" s="277" t="s">
        <v>607</v>
      </c>
      <c r="I128" s="277" t="s">
        <v>557</v>
      </c>
      <c r="J128" s="277" t="s">
        <v>606</v>
      </c>
      <c r="K128" s="325"/>
    </row>
    <row r="129" s="1" customFormat="1" ht="15" customHeight="1">
      <c r="B129" s="322"/>
      <c r="C129" s="277" t="s">
        <v>566</v>
      </c>
      <c r="D129" s="277"/>
      <c r="E129" s="277"/>
      <c r="F129" s="300" t="s">
        <v>561</v>
      </c>
      <c r="G129" s="277"/>
      <c r="H129" s="277" t="s">
        <v>567</v>
      </c>
      <c r="I129" s="277" t="s">
        <v>557</v>
      </c>
      <c r="J129" s="277">
        <v>15</v>
      </c>
      <c r="K129" s="325"/>
    </row>
    <row r="130" s="1" customFormat="1" ht="15" customHeight="1">
      <c r="B130" s="322"/>
      <c r="C130" s="303" t="s">
        <v>568</v>
      </c>
      <c r="D130" s="303"/>
      <c r="E130" s="303"/>
      <c r="F130" s="304" t="s">
        <v>561</v>
      </c>
      <c r="G130" s="303"/>
      <c r="H130" s="303" t="s">
        <v>569</v>
      </c>
      <c r="I130" s="303" t="s">
        <v>557</v>
      </c>
      <c r="J130" s="303">
        <v>15</v>
      </c>
      <c r="K130" s="325"/>
    </row>
    <row r="131" s="1" customFormat="1" ht="15" customHeight="1">
      <c r="B131" s="322"/>
      <c r="C131" s="303" t="s">
        <v>570</v>
      </c>
      <c r="D131" s="303"/>
      <c r="E131" s="303"/>
      <c r="F131" s="304" t="s">
        <v>561</v>
      </c>
      <c r="G131" s="303"/>
      <c r="H131" s="303" t="s">
        <v>571</v>
      </c>
      <c r="I131" s="303" t="s">
        <v>557</v>
      </c>
      <c r="J131" s="303">
        <v>20</v>
      </c>
      <c r="K131" s="325"/>
    </row>
    <row r="132" s="1" customFormat="1" ht="15" customHeight="1">
      <c r="B132" s="322"/>
      <c r="C132" s="303" t="s">
        <v>572</v>
      </c>
      <c r="D132" s="303"/>
      <c r="E132" s="303"/>
      <c r="F132" s="304" t="s">
        <v>561</v>
      </c>
      <c r="G132" s="303"/>
      <c r="H132" s="303" t="s">
        <v>573</v>
      </c>
      <c r="I132" s="303" t="s">
        <v>557</v>
      </c>
      <c r="J132" s="303">
        <v>20</v>
      </c>
      <c r="K132" s="325"/>
    </row>
    <row r="133" s="1" customFormat="1" ht="15" customHeight="1">
      <c r="B133" s="322"/>
      <c r="C133" s="277" t="s">
        <v>560</v>
      </c>
      <c r="D133" s="277"/>
      <c r="E133" s="277"/>
      <c r="F133" s="300" t="s">
        <v>561</v>
      </c>
      <c r="G133" s="277"/>
      <c r="H133" s="277" t="s">
        <v>595</v>
      </c>
      <c r="I133" s="277" t="s">
        <v>557</v>
      </c>
      <c r="J133" s="277">
        <v>50</v>
      </c>
      <c r="K133" s="325"/>
    </row>
    <row r="134" s="1" customFormat="1" ht="15" customHeight="1">
      <c r="B134" s="322"/>
      <c r="C134" s="277" t="s">
        <v>574</v>
      </c>
      <c r="D134" s="277"/>
      <c r="E134" s="277"/>
      <c r="F134" s="300" t="s">
        <v>561</v>
      </c>
      <c r="G134" s="277"/>
      <c r="H134" s="277" t="s">
        <v>595</v>
      </c>
      <c r="I134" s="277" t="s">
        <v>557</v>
      </c>
      <c r="J134" s="277">
        <v>50</v>
      </c>
      <c r="K134" s="325"/>
    </row>
    <row r="135" s="1" customFormat="1" ht="15" customHeight="1">
      <c r="B135" s="322"/>
      <c r="C135" s="277" t="s">
        <v>580</v>
      </c>
      <c r="D135" s="277"/>
      <c r="E135" s="277"/>
      <c r="F135" s="300" t="s">
        <v>561</v>
      </c>
      <c r="G135" s="277"/>
      <c r="H135" s="277" t="s">
        <v>595</v>
      </c>
      <c r="I135" s="277" t="s">
        <v>557</v>
      </c>
      <c r="J135" s="277">
        <v>50</v>
      </c>
      <c r="K135" s="325"/>
    </row>
    <row r="136" s="1" customFormat="1" ht="15" customHeight="1">
      <c r="B136" s="322"/>
      <c r="C136" s="277" t="s">
        <v>582</v>
      </c>
      <c r="D136" s="277"/>
      <c r="E136" s="277"/>
      <c r="F136" s="300" t="s">
        <v>561</v>
      </c>
      <c r="G136" s="277"/>
      <c r="H136" s="277" t="s">
        <v>595</v>
      </c>
      <c r="I136" s="277" t="s">
        <v>557</v>
      </c>
      <c r="J136" s="277">
        <v>50</v>
      </c>
      <c r="K136" s="325"/>
    </row>
    <row r="137" s="1" customFormat="1" ht="15" customHeight="1">
      <c r="B137" s="322"/>
      <c r="C137" s="277" t="s">
        <v>583</v>
      </c>
      <c r="D137" s="277"/>
      <c r="E137" s="277"/>
      <c r="F137" s="300" t="s">
        <v>561</v>
      </c>
      <c r="G137" s="277"/>
      <c r="H137" s="277" t="s">
        <v>608</v>
      </c>
      <c r="I137" s="277" t="s">
        <v>557</v>
      </c>
      <c r="J137" s="277">
        <v>255</v>
      </c>
      <c r="K137" s="325"/>
    </row>
    <row r="138" s="1" customFormat="1" ht="15" customHeight="1">
      <c r="B138" s="322"/>
      <c r="C138" s="277" t="s">
        <v>585</v>
      </c>
      <c r="D138" s="277"/>
      <c r="E138" s="277"/>
      <c r="F138" s="300" t="s">
        <v>555</v>
      </c>
      <c r="G138" s="277"/>
      <c r="H138" s="277" t="s">
        <v>609</v>
      </c>
      <c r="I138" s="277" t="s">
        <v>587</v>
      </c>
      <c r="J138" s="277"/>
      <c r="K138" s="325"/>
    </row>
    <row r="139" s="1" customFormat="1" ht="15" customHeight="1">
      <c r="B139" s="322"/>
      <c r="C139" s="277" t="s">
        <v>588</v>
      </c>
      <c r="D139" s="277"/>
      <c r="E139" s="277"/>
      <c r="F139" s="300" t="s">
        <v>555</v>
      </c>
      <c r="G139" s="277"/>
      <c r="H139" s="277" t="s">
        <v>610</v>
      </c>
      <c r="I139" s="277" t="s">
        <v>590</v>
      </c>
      <c r="J139" s="277"/>
      <c r="K139" s="325"/>
    </row>
    <row r="140" s="1" customFormat="1" ht="15" customHeight="1">
      <c r="B140" s="322"/>
      <c r="C140" s="277" t="s">
        <v>591</v>
      </c>
      <c r="D140" s="277"/>
      <c r="E140" s="277"/>
      <c r="F140" s="300" t="s">
        <v>555</v>
      </c>
      <c r="G140" s="277"/>
      <c r="H140" s="277" t="s">
        <v>591</v>
      </c>
      <c r="I140" s="277" t="s">
        <v>590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555</v>
      </c>
      <c r="G141" s="277"/>
      <c r="H141" s="277" t="s">
        <v>611</v>
      </c>
      <c r="I141" s="277" t="s">
        <v>590</v>
      </c>
      <c r="J141" s="277"/>
      <c r="K141" s="325"/>
    </row>
    <row r="142" s="1" customFormat="1" ht="15" customHeight="1">
      <c r="B142" s="322"/>
      <c r="C142" s="277" t="s">
        <v>612</v>
      </c>
      <c r="D142" s="277"/>
      <c r="E142" s="277"/>
      <c r="F142" s="300" t="s">
        <v>555</v>
      </c>
      <c r="G142" s="277"/>
      <c r="H142" s="277" t="s">
        <v>613</v>
      </c>
      <c r="I142" s="277" t="s">
        <v>590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614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549</v>
      </c>
      <c r="D148" s="292"/>
      <c r="E148" s="292"/>
      <c r="F148" s="292" t="s">
        <v>550</v>
      </c>
      <c r="G148" s="293"/>
      <c r="H148" s="292" t="s">
        <v>51</v>
      </c>
      <c r="I148" s="292" t="s">
        <v>54</v>
      </c>
      <c r="J148" s="292" t="s">
        <v>551</v>
      </c>
      <c r="K148" s="291"/>
    </row>
    <row r="149" s="1" customFormat="1" ht="17.25" customHeight="1">
      <c r="B149" s="289"/>
      <c r="C149" s="294" t="s">
        <v>552</v>
      </c>
      <c r="D149" s="294"/>
      <c r="E149" s="294"/>
      <c r="F149" s="295" t="s">
        <v>553</v>
      </c>
      <c r="G149" s="296"/>
      <c r="H149" s="294"/>
      <c r="I149" s="294"/>
      <c r="J149" s="294" t="s">
        <v>554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558</v>
      </c>
      <c r="D151" s="277"/>
      <c r="E151" s="277"/>
      <c r="F151" s="330" t="s">
        <v>555</v>
      </c>
      <c r="G151" s="277"/>
      <c r="H151" s="329" t="s">
        <v>595</v>
      </c>
      <c r="I151" s="329" t="s">
        <v>557</v>
      </c>
      <c r="J151" s="329">
        <v>120</v>
      </c>
      <c r="K151" s="325"/>
    </row>
    <row r="152" s="1" customFormat="1" ht="15" customHeight="1">
      <c r="B152" s="302"/>
      <c r="C152" s="329" t="s">
        <v>604</v>
      </c>
      <c r="D152" s="277"/>
      <c r="E152" s="277"/>
      <c r="F152" s="330" t="s">
        <v>555</v>
      </c>
      <c r="G152" s="277"/>
      <c r="H152" s="329" t="s">
        <v>615</v>
      </c>
      <c r="I152" s="329" t="s">
        <v>557</v>
      </c>
      <c r="J152" s="329" t="s">
        <v>606</v>
      </c>
      <c r="K152" s="325"/>
    </row>
    <row r="153" s="1" customFormat="1" ht="15" customHeight="1">
      <c r="B153" s="302"/>
      <c r="C153" s="329" t="s">
        <v>503</v>
      </c>
      <c r="D153" s="277"/>
      <c r="E153" s="277"/>
      <c r="F153" s="330" t="s">
        <v>555</v>
      </c>
      <c r="G153" s="277"/>
      <c r="H153" s="329" t="s">
        <v>616</v>
      </c>
      <c r="I153" s="329" t="s">
        <v>557</v>
      </c>
      <c r="J153" s="329" t="s">
        <v>606</v>
      </c>
      <c r="K153" s="325"/>
    </row>
    <row r="154" s="1" customFormat="1" ht="15" customHeight="1">
      <c r="B154" s="302"/>
      <c r="C154" s="329" t="s">
        <v>560</v>
      </c>
      <c r="D154" s="277"/>
      <c r="E154" s="277"/>
      <c r="F154" s="330" t="s">
        <v>561</v>
      </c>
      <c r="G154" s="277"/>
      <c r="H154" s="329" t="s">
        <v>595</v>
      </c>
      <c r="I154" s="329" t="s">
        <v>557</v>
      </c>
      <c r="J154" s="329">
        <v>50</v>
      </c>
      <c r="K154" s="325"/>
    </row>
    <row r="155" s="1" customFormat="1" ht="15" customHeight="1">
      <c r="B155" s="302"/>
      <c r="C155" s="329" t="s">
        <v>563</v>
      </c>
      <c r="D155" s="277"/>
      <c r="E155" s="277"/>
      <c r="F155" s="330" t="s">
        <v>555</v>
      </c>
      <c r="G155" s="277"/>
      <c r="H155" s="329" t="s">
        <v>595</v>
      </c>
      <c r="I155" s="329" t="s">
        <v>565</v>
      </c>
      <c r="J155" s="329"/>
      <c r="K155" s="325"/>
    </row>
    <row r="156" s="1" customFormat="1" ht="15" customHeight="1">
      <c r="B156" s="302"/>
      <c r="C156" s="329" t="s">
        <v>574</v>
      </c>
      <c r="D156" s="277"/>
      <c r="E156" s="277"/>
      <c r="F156" s="330" t="s">
        <v>561</v>
      </c>
      <c r="G156" s="277"/>
      <c r="H156" s="329" t="s">
        <v>595</v>
      </c>
      <c r="I156" s="329" t="s">
        <v>557</v>
      </c>
      <c r="J156" s="329">
        <v>50</v>
      </c>
      <c r="K156" s="325"/>
    </row>
    <row r="157" s="1" customFormat="1" ht="15" customHeight="1">
      <c r="B157" s="302"/>
      <c r="C157" s="329" t="s">
        <v>582</v>
      </c>
      <c r="D157" s="277"/>
      <c r="E157" s="277"/>
      <c r="F157" s="330" t="s">
        <v>561</v>
      </c>
      <c r="G157" s="277"/>
      <c r="H157" s="329" t="s">
        <v>595</v>
      </c>
      <c r="I157" s="329" t="s">
        <v>557</v>
      </c>
      <c r="J157" s="329">
        <v>50</v>
      </c>
      <c r="K157" s="325"/>
    </row>
    <row r="158" s="1" customFormat="1" ht="15" customHeight="1">
      <c r="B158" s="302"/>
      <c r="C158" s="329" t="s">
        <v>580</v>
      </c>
      <c r="D158" s="277"/>
      <c r="E158" s="277"/>
      <c r="F158" s="330" t="s">
        <v>561</v>
      </c>
      <c r="G158" s="277"/>
      <c r="H158" s="329" t="s">
        <v>595</v>
      </c>
      <c r="I158" s="329" t="s">
        <v>557</v>
      </c>
      <c r="J158" s="329">
        <v>50</v>
      </c>
      <c r="K158" s="325"/>
    </row>
    <row r="159" s="1" customFormat="1" ht="15" customHeight="1">
      <c r="B159" s="302"/>
      <c r="C159" s="329" t="s">
        <v>87</v>
      </c>
      <c r="D159" s="277"/>
      <c r="E159" s="277"/>
      <c r="F159" s="330" t="s">
        <v>555</v>
      </c>
      <c r="G159" s="277"/>
      <c r="H159" s="329" t="s">
        <v>617</v>
      </c>
      <c r="I159" s="329" t="s">
        <v>557</v>
      </c>
      <c r="J159" s="329" t="s">
        <v>618</v>
      </c>
      <c r="K159" s="325"/>
    </row>
    <row r="160" s="1" customFormat="1" ht="15" customHeight="1">
      <c r="B160" s="302"/>
      <c r="C160" s="329" t="s">
        <v>619</v>
      </c>
      <c r="D160" s="277"/>
      <c r="E160" s="277"/>
      <c r="F160" s="330" t="s">
        <v>555</v>
      </c>
      <c r="G160" s="277"/>
      <c r="H160" s="329" t="s">
        <v>620</v>
      </c>
      <c r="I160" s="329" t="s">
        <v>590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621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549</v>
      </c>
      <c r="D166" s="292"/>
      <c r="E166" s="292"/>
      <c r="F166" s="292" t="s">
        <v>550</v>
      </c>
      <c r="G166" s="334"/>
      <c r="H166" s="335" t="s">
        <v>51</v>
      </c>
      <c r="I166" s="335" t="s">
        <v>54</v>
      </c>
      <c r="J166" s="292" t="s">
        <v>551</v>
      </c>
      <c r="K166" s="269"/>
    </row>
    <row r="167" s="1" customFormat="1" ht="17.25" customHeight="1">
      <c r="B167" s="270"/>
      <c r="C167" s="294" t="s">
        <v>552</v>
      </c>
      <c r="D167" s="294"/>
      <c r="E167" s="294"/>
      <c r="F167" s="295" t="s">
        <v>553</v>
      </c>
      <c r="G167" s="336"/>
      <c r="H167" s="337"/>
      <c r="I167" s="337"/>
      <c r="J167" s="294" t="s">
        <v>554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558</v>
      </c>
      <c r="D169" s="277"/>
      <c r="E169" s="277"/>
      <c r="F169" s="300" t="s">
        <v>555</v>
      </c>
      <c r="G169" s="277"/>
      <c r="H169" s="277" t="s">
        <v>595</v>
      </c>
      <c r="I169" s="277" t="s">
        <v>557</v>
      </c>
      <c r="J169" s="277">
        <v>120</v>
      </c>
      <c r="K169" s="325"/>
    </row>
    <row r="170" s="1" customFormat="1" ht="15" customHeight="1">
      <c r="B170" s="302"/>
      <c r="C170" s="277" t="s">
        <v>604</v>
      </c>
      <c r="D170" s="277"/>
      <c r="E170" s="277"/>
      <c r="F170" s="300" t="s">
        <v>555</v>
      </c>
      <c r="G170" s="277"/>
      <c r="H170" s="277" t="s">
        <v>605</v>
      </c>
      <c r="I170" s="277" t="s">
        <v>557</v>
      </c>
      <c r="J170" s="277" t="s">
        <v>606</v>
      </c>
      <c r="K170" s="325"/>
    </row>
    <row r="171" s="1" customFormat="1" ht="15" customHeight="1">
      <c r="B171" s="302"/>
      <c r="C171" s="277" t="s">
        <v>503</v>
      </c>
      <c r="D171" s="277"/>
      <c r="E171" s="277"/>
      <c r="F171" s="300" t="s">
        <v>555</v>
      </c>
      <c r="G171" s="277"/>
      <c r="H171" s="277" t="s">
        <v>622</v>
      </c>
      <c r="I171" s="277" t="s">
        <v>557</v>
      </c>
      <c r="J171" s="277" t="s">
        <v>606</v>
      </c>
      <c r="K171" s="325"/>
    </row>
    <row r="172" s="1" customFormat="1" ht="15" customHeight="1">
      <c r="B172" s="302"/>
      <c r="C172" s="277" t="s">
        <v>560</v>
      </c>
      <c r="D172" s="277"/>
      <c r="E172" s="277"/>
      <c r="F172" s="300" t="s">
        <v>561</v>
      </c>
      <c r="G172" s="277"/>
      <c r="H172" s="277" t="s">
        <v>622</v>
      </c>
      <c r="I172" s="277" t="s">
        <v>557</v>
      </c>
      <c r="J172" s="277">
        <v>50</v>
      </c>
      <c r="K172" s="325"/>
    </row>
    <row r="173" s="1" customFormat="1" ht="15" customHeight="1">
      <c r="B173" s="302"/>
      <c r="C173" s="277" t="s">
        <v>563</v>
      </c>
      <c r="D173" s="277"/>
      <c r="E173" s="277"/>
      <c r="F173" s="300" t="s">
        <v>555</v>
      </c>
      <c r="G173" s="277"/>
      <c r="H173" s="277" t="s">
        <v>622</v>
      </c>
      <c r="I173" s="277" t="s">
        <v>565</v>
      </c>
      <c r="J173" s="277"/>
      <c r="K173" s="325"/>
    </row>
    <row r="174" s="1" customFormat="1" ht="15" customHeight="1">
      <c r="B174" s="302"/>
      <c r="C174" s="277" t="s">
        <v>574</v>
      </c>
      <c r="D174" s="277"/>
      <c r="E174" s="277"/>
      <c r="F174" s="300" t="s">
        <v>561</v>
      </c>
      <c r="G174" s="277"/>
      <c r="H174" s="277" t="s">
        <v>622</v>
      </c>
      <c r="I174" s="277" t="s">
        <v>557</v>
      </c>
      <c r="J174" s="277">
        <v>50</v>
      </c>
      <c r="K174" s="325"/>
    </row>
    <row r="175" s="1" customFormat="1" ht="15" customHeight="1">
      <c r="B175" s="302"/>
      <c r="C175" s="277" t="s">
        <v>582</v>
      </c>
      <c r="D175" s="277"/>
      <c r="E175" s="277"/>
      <c r="F175" s="300" t="s">
        <v>561</v>
      </c>
      <c r="G175" s="277"/>
      <c r="H175" s="277" t="s">
        <v>622</v>
      </c>
      <c r="I175" s="277" t="s">
        <v>557</v>
      </c>
      <c r="J175" s="277">
        <v>50</v>
      </c>
      <c r="K175" s="325"/>
    </row>
    <row r="176" s="1" customFormat="1" ht="15" customHeight="1">
      <c r="B176" s="302"/>
      <c r="C176" s="277" t="s">
        <v>580</v>
      </c>
      <c r="D176" s="277"/>
      <c r="E176" s="277"/>
      <c r="F176" s="300" t="s">
        <v>561</v>
      </c>
      <c r="G176" s="277"/>
      <c r="H176" s="277" t="s">
        <v>622</v>
      </c>
      <c r="I176" s="277" t="s">
        <v>557</v>
      </c>
      <c r="J176" s="277">
        <v>50</v>
      </c>
      <c r="K176" s="325"/>
    </row>
    <row r="177" s="1" customFormat="1" ht="15" customHeight="1">
      <c r="B177" s="302"/>
      <c r="C177" s="277" t="s">
        <v>101</v>
      </c>
      <c r="D177" s="277"/>
      <c r="E177" s="277"/>
      <c r="F177" s="300" t="s">
        <v>555</v>
      </c>
      <c r="G177" s="277"/>
      <c r="H177" s="277" t="s">
        <v>623</v>
      </c>
      <c r="I177" s="277" t="s">
        <v>624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555</v>
      </c>
      <c r="G178" s="277"/>
      <c r="H178" s="277" t="s">
        <v>625</v>
      </c>
      <c r="I178" s="277" t="s">
        <v>626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555</v>
      </c>
      <c r="G179" s="277"/>
      <c r="H179" s="277" t="s">
        <v>627</v>
      </c>
      <c r="I179" s="277" t="s">
        <v>557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555</v>
      </c>
      <c r="G180" s="277"/>
      <c r="H180" s="277" t="s">
        <v>628</v>
      </c>
      <c r="I180" s="277" t="s">
        <v>557</v>
      </c>
      <c r="J180" s="277">
        <v>255</v>
      </c>
      <c r="K180" s="325"/>
    </row>
    <row r="181" s="1" customFormat="1" ht="15" customHeight="1">
      <c r="B181" s="302"/>
      <c r="C181" s="277" t="s">
        <v>102</v>
      </c>
      <c r="D181" s="277"/>
      <c r="E181" s="277"/>
      <c r="F181" s="300" t="s">
        <v>555</v>
      </c>
      <c r="G181" s="277"/>
      <c r="H181" s="277" t="s">
        <v>519</v>
      </c>
      <c r="I181" s="277" t="s">
        <v>557</v>
      </c>
      <c r="J181" s="277">
        <v>10</v>
      </c>
      <c r="K181" s="325"/>
    </row>
    <row r="182" s="1" customFormat="1" ht="15" customHeight="1">
      <c r="B182" s="302"/>
      <c r="C182" s="277" t="s">
        <v>103</v>
      </c>
      <c r="D182" s="277"/>
      <c r="E182" s="277"/>
      <c r="F182" s="300" t="s">
        <v>555</v>
      </c>
      <c r="G182" s="277"/>
      <c r="H182" s="277" t="s">
        <v>629</v>
      </c>
      <c r="I182" s="277" t="s">
        <v>590</v>
      </c>
      <c r="J182" s="277"/>
      <c r="K182" s="325"/>
    </row>
    <row r="183" s="1" customFormat="1" ht="15" customHeight="1">
      <c r="B183" s="302"/>
      <c r="C183" s="277" t="s">
        <v>630</v>
      </c>
      <c r="D183" s="277"/>
      <c r="E183" s="277"/>
      <c r="F183" s="300" t="s">
        <v>555</v>
      </c>
      <c r="G183" s="277"/>
      <c r="H183" s="277" t="s">
        <v>631</v>
      </c>
      <c r="I183" s="277" t="s">
        <v>590</v>
      </c>
      <c r="J183" s="277"/>
      <c r="K183" s="325"/>
    </row>
    <row r="184" s="1" customFormat="1" ht="15" customHeight="1">
      <c r="B184" s="302"/>
      <c r="C184" s="277" t="s">
        <v>619</v>
      </c>
      <c r="D184" s="277"/>
      <c r="E184" s="277"/>
      <c r="F184" s="300" t="s">
        <v>555</v>
      </c>
      <c r="G184" s="277"/>
      <c r="H184" s="277" t="s">
        <v>632</v>
      </c>
      <c r="I184" s="277" t="s">
        <v>590</v>
      </c>
      <c r="J184" s="277"/>
      <c r="K184" s="325"/>
    </row>
    <row r="185" s="1" customFormat="1" ht="15" customHeight="1">
      <c r="B185" s="302"/>
      <c r="C185" s="277" t="s">
        <v>105</v>
      </c>
      <c r="D185" s="277"/>
      <c r="E185" s="277"/>
      <c r="F185" s="300" t="s">
        <v>561</v>
      </c>
      <c r="G185" s="277"/>
      <c r="H185" s="277" t="s">
        <v>633</v>
      </c>
      <c r="I185" s="277" t="s">
        <v>557</v>
      </c>
      <c r="J185" s="277">
        <v>50</v>
      </c>
      <c r="K185" s="325"/>
    </row>
    <row r="186" s="1" customFormat="1" ht="15" customHeight="1">
      <c r="B186" s="302"/>
      <c r="C186" s="277" t="s">
        <v>634</v>
      </c>
      <c r="D186" s="277"/>
      <c r="E186" s="277"/>
      <c r="F186" s="300" t="s">
        <v>561</v>
      </c>
      <c r="G186" s="277"/>
      <c r="H186" s="277" t="s">
        <v>635</v>
      </c>
      <c r="I186" s="277" t="s">
        <v>636</v>
      </c>
      <c r="J186" s="277"/>
      <c r="K186" s="325"/>
    </row>
    <row r="187" s="1" customFormat="1" ht="15" customHeight="1">
      <c r="B187" s="302"/>
      <c r="C187" s="277" t="s">
        <v>637</v>
      </c>
      <c r="D187" s="277"/>
      <c r="E187" s="277"/>
      <c r="F187" s="300" t="s">
        <v>561</v>
      </c>
      <c r="G187" s="277"/>
      <c r="H187" s="277" t="s">
        <v>638</v>
      </c>
      <c r="I187" s="277" t="s">
        <v>636</v>
      </c>
      <c r="J187" s="277"/>
      <c r="K187" s="325"/>
    </row>
    <row r="188" s="1" customFormat="1" ht="15" customHeight="1">
      <c r="B188" s="302"/>
      <c r="C188" s="277" t="s">
        <v>639</v>
      </c>
      <c r="D188" s="277"/>
      <c r="E188" s="277"/>
      <c r="F188" s="300" t="s">
        <v>561</v>
      </c>
      <c r="G188" s="277"/>
      <c r="H188" s="277" t="s">
        <v>640</v>
      </c>
      <c r="I188" s="277" t="s">
        <v>636</v>
      </c>
      <c r="J188" s="277"/>
      <c r="K188" s="325"/>
    </row>
    <row r="189" s="1" customFormat="1" ht="15" customHeight="1">
      <c r="B189" s="302"/>
      <c r="C189" s="338" t="s">
        <v>641</v>
      </c>
      <c r="D189" s="277"/>
      <c r="E189" s="277"/>
      <c r="F189" s="300" t="s">
        <v>561</v>
      </c>
      <c r="G189" s="277"/>
      <c r="H189" s="277" t="s">
        <v>642</v>
      </c>
      <c r="I189" s="277" t="s">
        <v>643</v>
      </c>
      <c r="J189" s="339" t="s">
        <v>644</v>
      </c>
      <c r="K189" s="325"/>
    </row>
    <row r="190" s="17" customFormat="1" ht="15" customHeight="1">
      <c r="B190" s="340"/>
      <c r="C190" s="341" t="s">
        <v>645</v>
      </c>
      <c r="D190" s="342"/>
      <c r="E190" s="342"/>
      <c r="F190" s="343" t="s">
        <v>561</v>
      </c>
      <c r="G190" s="342"/>
      <c r="H190" s="342" t="s">
        <v>646</v>
      </c>
      <c r="I190" s="342" t="s">
        <v>643</v>
      </c>
      <c r="J190" s="344" t="s">
        <v>644</v>
      </c>
      <c r="K190" s="345"/>
    </row>
    <row r="191" s="1" customFormat="1" ht="15" customHeight="1">
      <c r="B191" s="302"/>
      <c r="C191" s="338" t="s">
        <v>39</v>
      </c>
      <c r="D191" s="277"/>
      <c r="E191" s="277"/>
      <c r="F191" s="300" t="s">
        <v>555</v>
      </c>
      <c r="G191" s="277"/>
      <c r="H191" s="274" t="s">
        <v>647</v>
      </c>
      <c r="I191" s="277" t="s">
        <v>648</v>
      </c>
      <c r="J191" s="277"/>
      <c r="K191" s="325"/>
    </row>
    <row r="192" s="1" customFormat="1" ht="15" customHeight="1">
      <c r="B192" s="302"/>
      <c r="C192" s="338" t="s">
        <v>649</v>
      </c>
      <c r="D192" s="277"/>
      <c r="E192" s="277"/>
      <c r="F192" s="300" t="s">
        <v>555</v>
      </c>
      <c r="G192" s="277"/>
      <c r="H192" s="277" t="s">
        <v>650</v>
      </c>
      <c r="I192" s="277" t="s">
        <v>590</v>
      </c>
      <c r="J192" s="277"/>
      <c r="K192" s="325"/>
    </row>
    <row r="193" s="1" customFormat="1" ht="15" customHeight="1">
      <c r="B193" s="302"/>
      <c r="C193" s="338" t="s">
        <v>651</v>
      </c>
      <c r="D193" s="277"/>
      <c r="E193" s="277"/>
      <c r="F193" s="300" t="s">
        <v>555</v>
      </c>
      <c r="G193" s="277"/>
      <c r="H193" s="277" t="s">
        <v>652</v>
      </c>
      <c r="I193" s="277" t="s">
        <v>590</v>
      </c>
      <c r="J193" s="277"/>
      <c r="K193" s="325"/>
    </row>
    <row r="194" s="1" customFormat="1" ht="15" customHeight="1">
      <c r="B194" s="302"/>
      <c r="C194" s="338" t="s">
        <v>653</v>
      </c>
      <c r="D194" s="277"/>
      <c r="E194" s="277"/>
      <c r="F194" s="300" t="s">
        <v>561</v>
      </c>
      <c r="G194" s="277"/>
      <c r="H194" s="277" t="s">
        <v>654</v>
      </c>
      <c r="I194" s="277" t="s">
        <v>590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655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656</v>
      </c>
      <c r="D201" s="347"/>
      <c r="E201" s="347"/>
      <c r="F201" s="347" t="s">
        <v>657</v>
      </c>
      <c r="G201" s="348"/>
      <c r="H201" s="347" t="s">
        <v>658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648</v>
      </c>
      <c r="D203" s="277"/>
      <c r="E203" s="277"/>
      <c r="F203" s="300" t="s">
        <v>40</v>
      </c>
      <c r="G203" s="277"/>
      <c r="H203" s="277" t="s">
        <v>659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41</v>
      </c>
      <c r="G204" s="277"/>
      <c r="H204" s="277" t="s">
        <v>660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44</v>
      </c>
      <c r="G205" s="277"/>
      <c r="H205" s="277" t="s">
        <v>661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42</v>
      </c>
      <c r="G206" s="277"/>
      <c r="H206" s="277" t="s">
        <v>662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43</v>
      </c>
      <c r="G207" s="277"/>
      <c r="H207" s="277" t="s">
        <v>663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602</v>
      </c>
      <c r="D209" s="277"/>
      <c r="E209" s="277"/>
      <c r="F209" s="300" t="s">
        <v>76</v>
      </c>
      <c r="G209" s="277"/>
      <c r="H209" s="277" t="s">
        <v>664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497</v>
      </c>
      <c r="G210" s="277"/>
      <c r="H210" s="277" t="s">
        <v>498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495</v>
      </c>
      <c r="G211" s="277"/>
      <c r="H211" s="277" t="s">
        <v>665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499</v>
      </c>
      <c r="G212" s="338"/>
      <c r="H212" s="329" t="s">
        <v>500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501</v>
      </c>
      <c r="G213" s="338"/>
      <c r="H213" s="329" t="s">
        <v>666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626</v>
      </c>
      <c r="D215" s="277"/>
      <c r="E215" s="277"/>
      <c r="F215" s="300">
        <v>1</v>
      </c>
      <c r="G215" s="338"/>
      <c r="H215" s="329" t="s">
        <v>667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668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669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670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2025-03-17T10:14:20Z</dcterms:created>
  <dcterms:modified xsi:type="dcterms:W3CDTF">2025-03-17T10:14:26Z</dcterms:modified>
</cp:coreProperties>
</file>