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VÍTEK\PRÁCE\suspk zastávky mhd Masarykova\rozpočet\aktulizace cn 2025\"/>
    </mc:Choice>
  </mc:AlternateContent>
  <bookViews>
    <workbookView xWindow="0" yWindow="0" windowWidth="0" windowHeight="0"/>
  </bookViews>
  <sheets>
    <sheet name="Rekapitulace stavby" sheetId="1" r:id="rId1"/>
    <sheet name="101 -  OPRAVA ZÁLIVU POLI..." sheetId="2" r:id="rId2"/>
    <sheet name="102 - OPRAVA ZÁLIVU ZÁBĚLSKÁ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'101 -  OPRAVA ZÁLIVU POLI...'!$C$88:$K$261</definedName>
    <definedName name="_xlnm.Print_Area" localSheetId="1">'101 -  OPRAVA ZÁLIVU POLI...'!$C$4:$J$39,'101 -  OPRAVA ZÁLIVU POLI...'!$C$45:$J$70,'101 -  OPRAVA ZÁLIVU POLI...'!$C$76:$K$261</definedName>
    <definedName name="_xlnm.Print_Titles" localSheetId="1">'101 -  OPRAVA ZÁLIVU POLI...'!$88:$88</definedName>
    <definedName name="_xlnm._FilterDatabase" localSheetId="2" hidden="1">'102 - OPRAVA ZÁLIVU ZÁBĚLSKÁ'!$C$88:$K$256</definedName>
    <definedName name="_xlnm.Print_Area" localSheetId="2">'102 - OPRAVA ZÁLIVU ZÁBĚLSKÁ'!$C$4:$J$39,'102 - OPRAVA ZÁLIVU ZÁBĚLSKÁ'!$C$45:$J$70,'102 - OPRAVA ZÁLIVU ZÁBĚLSKÁ'!$C$76:$K$256</definedName>
    <definedName name="_xlnm.Print_Titles" localSheetId="2">'102 - OPRAVA ZÁLIVU ZÁBĚLSKÁ'!$88:$88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254"/>
  <c r="BH254"/>
  <c r="BG254"/>
  <c r="BF254"/>
  <c r="T254"/>
  <c r="R254"/>
  <c r="P254"/>
  <c r="BI251"/>
  <c r="BH251"/>
  <c r="BG251"/>
  <c r="BF251"/>
  <c r="T251"/>
  <c r="R251"/>
  <c r="P251"/>
  <c r="BI247"/>
  <c r="BH247"/>
  <c r="BG247"/>
  <c r="BF247"/>
  <c r="T247"/>
  <c r="R247"/>
  <c r="P247"/>
  <c r="BI244"/>
  <c r="BH244"/>
  <c r="BG244"/>
  <c r="BF244"/>
  <c r="T244"/>
  <c r="R244"/>
  <c r="P244"/>
  <c r="BI241"/>
  <c r="BH241"/>
  <c r="BG241"/>
  <c r="BF241"/>
  <c r="T241"/>
  <c r="R241"/>
  <c r="P241"/>
  <c r="BI236"/>
  <c r="BH236"/>
  <c r="BG236"/>
  <c r="BF236"/>
  <c r="T236"/>
  <c r="T235"/>
  <c r="R236"/>
  <c r="R235"/>
  <c r="P236"/>
  <c r="P235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16"/>
  <c r="BH216"/>
  <c r="BG216"/>
  <c r="BF216"/>
  <c r="T216"/>
  <c r="R216"/>
  <c r="P216"/>
  <c r="BI208"/>
  <c r="BH208"/>
  <c r="BG208"/>
  <c r="BF208"/>
  <c r="T208"/>
  <c r="R208"/>
  <c r="P208"/>
  <c r="BI204"/>
  <c r="BH204"/>
  <c r="BG204"/>
  <c r="BF204"/>
  <c r="T204"/>
  <c r="R204"/>
  <c r="P204"/>
  <c r="BI199"/>
  <c r="BH199"/>
  <c r="BG199"/>
  <c r="BF199"/>
  <c r="T199"/>
  <c r="R199"/>
  <c r="P199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2"/>
  <c r="BH152"/>
  <c r="BG152"/>
  <c r="BF152"/>
  <c r="T152"/>
  <c r="T151"/>
  <c r="R152"/>
  <c r="R151"/>
  <c r="P152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5"/>
  <c r="BH125"/>
  <c r="BG125"/>
  <c r="BF125"/>
  <c r="T125"/>
  <c r="R125"/>
  <c r="P125"/>
  <c r="BI120"/>
  <c r="BH120"/>
  <c r="BG120"/>
  <c r="BF120"/>
  <c r="T120"/>
  <c r="R120"/>
  <c r="P120"/>
  <c r="BI116"/>
  <c r="BH116"/>
  <c r="BG116"/>
  <c r="BF116"/>
  <c r="T116"/>
  <c r="R116"/>
  <c r="P116"/>
  <c r="BI111"/>
  <c r="BH111"/>
  <c r="BG111"/>
  <c r="BF111"/>
  <c r="T111"/>
  <c r="R111"/>
  <c r="P111"/>
  <c r="BI107"/>
  <c r="BH107"/>
  <c r="BG107"/>
  <c r="BF107"/>
  <c r="T107"/>
  <c r="R107"/>
  <c r="P107"/>
  <c r="BI102"/>
  <c r="BH102"/>
  <c r="BG102"/>
  <c r="BF102"/>
  <c r="T102"/>
  <c r="R102"/>
  <c r="P102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F83"/>
  <c r="E81"/>
  <c r="F52"/>
  <c r="E50"/>
  <c r="J24"/>
  <c r="E24"/>
  <c r="J55"/>
  <c r="J23"/>
  <c r="J21"/>
  <c r="E21"/>
  <c r="J54"/>
  <c r="J20"/>
  <c r="J18"/>
  <c r="E18"/>
  <c r="F55"/>
  <c r="J17"/>
  <c r="J15"/>
  <c r="E15"/>
  <c r="F54"/>
  <c r="J14"/>
  <c r="J12"/>
  <c r="J83"/>
  <c r="E7"/>
  <c r="E79"/>
  <c i="2" r="J37"/>
  <c r="J36"/>
  <c i="1" r="AY55"/>
  <c i="2" r="J35"/>
  <c i="1" r="AX55"/>
  <c i="2" r="BI259"/>
  <c r="BH259"/>
  <c r="BG259"/>
  <c r="BF259"/>
  <c r="T259"/>
  <c r="R259"/>
  <c r="P259"/>
  <c r="BI256"/>
  <c r="BH256"/>
  <c r="BG256"/>
  <c r="BF256"/>
  <c r="T256"/>
  <c r="R256"/>
  <c r="P256"/>
  <c r="BI252"/>
  <c r="BH252"/>
  <c r="BG252"/>
  <c r="BF252"/>
  <c r="T252"/>
  <c r="R252"/>
  <c r="P252"/>
  <c r="BI249"/>
  <c r="BH249"/>
  <c r="BG249"/>
  <c r="BF249"/>
  <c r="T249"/>
  <c r="R249"/>
  <c r="P249"/>
  <c r="BI246"/>
  <c r="BH246"/>
  <c r="BG246"/>
  <c r="BF246"/>
  <c r="T246"/>
  <c r="R246"/>
  <c r="P246"/>
  <c r="BI241"/>
  <c r="BH241"/>
  <c r="BG241"/>
  <c r="BF241"/>
  <c r="T241"/>
  <c r="T240"/>
  <c r="R241"/>
  <c r="R240"/>
  <c r="P241"/>
  <c r="P240"/>
  <c r="BI237"/>
  <c r="BH237"/>
  <c r="BG237"/>
  <c r="BF237"/>
  <c r="T237"/>
  <c r="R237"/>
  <c r="P237"/>
  <c r="BI233"/>
  <c r="BH233"/>
  <c r="BG233"/>
  <c r="BF233"/>
  <c r="T233"/>
  <c r="R233"/>
  <c r="P233"/>
  <c r="BI229"/>
  <c r="BH229"/>
  <c r="BG229"/>
  <c r="BF229"/>
  <c r="T229"/>
  <c r="R229"/>
  <c r="P229"/>
  <c r="BI221"/>
  <c r="BH221"/>
  <c r="BG221"/>
  <c r="BF221"/>
  <c r="T221"/>
  <c r="R221"/>
  <c r="P221"/>
  <c r="BI213"/>
  <c r="BH213"/>
  <c r="BG213"/>
  <c r="BF213"/>
  <c r="T213"/>
  <c r="R213"/>
  <c r="P213"/>
  <c r="BI209"/>
  <c r="BH209"/>
  <c r="BG209"/>
  <c r="BF209"/>
  <c r="T209"/>
  <c r="R209"/>
  <c r="P209"/>
  <c r="BI204"/>
  <c r="BH204"/>
  <c r="BG204"/>
  <c r="BF204"/>
  <c r="T204"/>
  <c r="R204"/>
  <c r="P204"/>
  <c r="BI200"/>
  <c r="BH200"/>
  <c r="BG200"/>
  <c r="BF200"/>
  <c r="T200"/>
  <c r="R200"/>
  <c r="P200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68"/>
  <c r="BH168"/>
  <c r="BG168"/>
  <c r="BF168"/>
  <c r="T168"/>
  <c r="R168"/>
  <c r="P168"/>
  <c r="BI165"/>
  <c r="BH165"/>
  <c r="BG165"/>
  <c r="BF165"/>
  <c r="T165"/>
  <c r="R165"/>
  <c r="P165"/>
  <c r="BI160"/>
  <c r="BH160"/>
  <c r="BG160"/>
  <c r="BF160"/>
  <c r="T160"/>
  <c r="R160"/>
  <c r="P160"/>
  <c r="BI157"/>
  <c r="BH157"/>
  <c r="BG157"/>
  <c r="BF157"/>
  <c r="T157"/>
  <c r="R157"/>
  <c r="P157"/>
  <c r="BI153"/>
  <c r="BH153"/>
  <c r="BG153"/>
  <c r="BF153"/>
  <c r="T153"/>
  <c r="T152"/>
  <c r="R153"/>
  <c r="R152"/>
  <c r="P153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6"/>
  <c r="BH136"/>
  <c r="BG136"/>
  <c r="BF136"/>
  <c r="T136"/>
  <c r="R136"/>
  <c r="P136"/>
  <c r="BI133"/>
  <c r="BH133"/>
  <c r="BG133"/>
  <c r="BF133"/>
  <c r="T133"/>
  <c r="R133"/>
  <c r="P133"/>
  <c r="BI129"/>
  <c r="BH129"/>
  <c r="BG129"/>
  <c r="BF129"/>
  <c r="T129"/>
  <c r="R129"/>
  <c r="P129"/>
  <c r="BI124"/>
  <c r="BH124"/>
  <c r="BG124"/>
  <c r="BF124"/>
  <c r="T124"/>
  <c r="R124"/>
  <c r="P124"/>
  <c r="BI119"/>
  <c r="BH119"/>
  <c r="BG119"/>
  <c r="BF119"/>
  <c r="T119"/>
  <c r="R119"/>
  <c r="P119"/>
  <c r="BI116"/>
  <c r="BH116"/>
  <c r="BG116"/>
  <c r="BF116"/>
  <c r="T116"/>
  <c r="R116"/>
  <c r="P116"/>
  <c r="BI111"/>
  <c r="BH111"/>
  <c r="BG111"/>
  <c r="BF111"/>
  <c r="T111"/>
  <c r="R111"/>
  <c r="P111"/>
  <c r="BI107"/>
  <c r="BH107"/>
  <c r="BG107"/>
  <c r="BF107"/>
  <c r="T107"/>
  <c r="R107"/>
  <c r="P107"/>
  <c r="BI102"/>
  <c r="BH102"/>
  <c r="BG102"/>
  <c r="BF102"/>
  <c r="T102"/>
  <c r="R102"/>
  <c r="P102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F83"/>
  <c r="E81"/>
  <c r="F52"/>
  <c r="E50"/>
  <c r="J24"/>
  <c r="E24"/>
  <c r="J86"/>
  <c r="J23"/>
  <c r="J21"/>
  <c r="E21"/>
  <c r="J85"/>
  <c r="J20"/>
  <c r="J18"/>
  <c r="E18"/>
  <c r="F86"/>
  <c r="J17"/>
  <c r="J15"/>
  <c r="E15"/>
  <c r="F85"/>
  <c r="J14"/>
  <c r="J12"/>
  <c r="J83"/>
  <c r="E7"/>
  <c r="E79"/>
  <c i="1" r="L50"/>
  <c r="AM50"/>
  <c r="AM49"/>
  <c r="L49"/>
  <c r="AM47"/>
  <c r="L47"/>
  <c r="L45"/>
  <c r="L44"/>
  <c i="2" r="BK256"/>
  <c r="J194"/>
  <c r="J133"/>
  <c i="3" r="BK139"/>
  <c r="BK142"/>
  <c i="2" r="J229"/>
  <c r="J149"/>
  <c i="3" r="BK162"/>
  <c i="2" r="J129"/>
  <c i="3" r="BK251"/>
  <c i="2" r="J34"/>
  <c r="F36"/>
  <c r="J233"/>
  <c r="BK146"/>
  <c i="3" r="BK92"/>
  <c r="J162"/>
  <c i="2" r="BK188"/>
  <c i="3" r="J224"/>
  <c i="2" r="F37"/>
  <c i="3" r="BK204"/>
  <c i="2" r="J116"/>
  <c i="3" r="J251"/>
  <c r="J142"/>
  <c i="2" r="BK200"/>
  <c r="BK165"/>
  <c i="3" r="J180"/>
  <c i="2" r="J259"/>
  <c r="J179"/>
  <c r="J107"/>
  <c i="3" r="J111"/>
  <c i="2" r="BK92"/>
  <c i="3" r="BK241"/>
  <c r="J228"/>
  <c i="2" r="J111"/>
  <c i="3" r="J174"/>
  <c r="BK156"/>
  <c i="2" r="BK204"/>
  <c r="BK173"/>
  <c i="3" r="BK216"/>
  <c r="BK171"/>
  <c i="2" r="J246"/>
  <c r="J191"/>
  <c r="BK153"/>
  <c r="F35"/>
  <c r="BK221"/>
  <c r="BK179"/>
  <c r="BK116"/>
  <c i="3" r="J171"/>
  <c i="2" r="BK249"/>
  <c r="J197"/>
  <c r="BK124"/>
  <c i="3" r="BK199"/>
  <c r="BK152"/>
  <c r="BK244"/>
  <c r="J102"/>
  <c i="2" r="J92"/>
  <c i="3" r="BK224"/>
  <c i="2" r="J221"/>
  <c r="BK182"/>
  <c r="BK111"/>
  <c i="3" r="J92"/>
  <c i="2" r="BK237"/>
  <c r="J200"/>
  <c r="BK168"/>
  <c i="3" r="BK165"/>
  <c r="J199"/>
  <c i="2" r="BK95"/>
  <c i="3" r="BK120"/>
  <c r="J148"/>
  <c r="BK192"/>
  <c r="BK228"/>
  <c i="2" r="BK246"/>
  <c r="J153"/>
  <c i="3" r="J156"/>
  <c r="BK232"/>
  <c i="2" r="J213"/>
  <c r="J173"/>
  <c i="3" r="BK107"/>
  <c i="2" r="BK98"/>
  <c i="3" r="BK236"/>
  <c r="BK148"/>
  <c r="J189"/>
  <c r="J236"/>
  <c r="BK177"/>
  <c i="2" r="J249"/>
  <c r="BK191"/>
  <c r="BK157"/>
  <c i="3" r="J130"/>
  <c r="J254"/>
  <c i="2" r="J252"/>
  <c r="J209"/>
  <c r="BK176"/>
  <c r="BK119"/>
  <c i="3" r="BK186"/>
  <c i="2" r="F34"/>
  <c r="BK102"/>
  <c i="3" r="J139"/>
  <c r="BK116"/>
  <c i="2" r="BK209"/>
  <c r="J188"/>
  <c r="J143"/>
  <c i="3" r="BK125"/>
  <c r="BK98"/>
  <c i="2" r="J204"/>
  <c r="J157"/>
  <c i="3" r="BK254"/>
  <c r="BK208"/>
  <c i="2" r="J119"/>
  <c i="3" r="J159"/>
  <c r="J116"/>
  <c r="J133"/>
  <c r="BK111"/>
  <c i="2" r="BK259"/>
  <c r="BK197"/>
  <c r="BK143"/>
  <c i="3" r="BK183"/>
  <c r="J152"/>
  <c i="2" r="BK229"/>
  <c r="BK185"/>
  <c r="J146"/>
  <c i="3" r="BK195"/>
  <c i="2" r="J124"/>
  <c i="3" r="J125"/>
  <c r="BK136"/>
  <c i="2" r="J136"/>
  <c i="3" r="BK180"/>
  <c r="J165"/>
  <c i="2" r="BK252"/>
  <c r="J160"/>
  <c i="1" r="AS54"/>
  <c i="2" r="BK241"/>
  <c r="J185"/>
  <c r="J140"/>
  <c i="3" r="J120"/>
  <c r="J195"/>
  <c r="BK133"/>
  <c r="BK189"/>
  <c r="BK174"/>
  <c r="J136"/>
  <c r="J95"/>
  <c i="2" r="J237"/>
  <c r="J168"/>
  <c r="BK133"/>
  <c i="3" r="J145"/>
  <c i="2" r="J256"/>
  <c r="BK194"/>
  <c r="BK160"/>
  <c r="J102"/>
  <c i="3" r="J247"/>
  <c i="2" r="BK140"/>
  <c i="3" r="BK168"/>
  <c r="J241"/>
  <c r="J216"/>
  <c i="2" r="J95"/>
  <c i="3" r="BK102"/>
  <c r="BK247"/>
  <c i="2" r="J241"/>
  <c r="J176"/>
  <c r="J98"/>
  <c i="3" r="J183"/>
  <c i="2" r="BK233"/>
  <c r="J165"/>
  <c i="3" r="BK95"/>
  <c r="BK130"/>
  <c r="J208"/>
  <c r="J186"/>
  <c i="2" r="BK129"/>
  <c i="3" r="J98"/>
  <c r="J244"/>
  <c i="2" r="BK149"/>
  <c i="3" r="J192"/>
  <c r="J232"/>
  <c i="2" r="BK213"/>
  <c r="J182"/>
  <c r="BK136"/>
  <c i="3" r="J107"/>
  <c i="2" r="BK107"/>
  <c i="3" r="J177"/>
  <c r="BK145"/>
  <c r="J204"/>
  <c r="BK159"/>
  <c r="J168"/>
  <c i="2" l="1" r="BK156"/>
  <c r="J156"/>
  <c r="J64"/>
  <c r="P91"/>
  <c r="P156"/>
  <c i="3" r="BK129"/>
  <c r="J129"/>
  <c r="J62"/>
  <c i="2" r="BK128"/>
  <c r="J128"/>
  <c r="J62"/>
  <c r="BK203"/>
  <c r="J203"/>
  <c r="J65"/>
  <c i="3" r="P91"/>
  <c r="R129"/>
  <c r="P198"/>
  <c i="2" r="R91"/>
  <c r="R156"/>
  <c r="P203"/>
  <c r="R203"/>
  <c r="BK255"/>
  <c r="J255"/>
  <c r="J69"/>
  <c r="R255"/>
  <c r="R245"/>
  <c r="R244"/>
  <c i="3" r="T91"/>
  <c r="R155"/>
  <c i="2" r="R128"/>
  <c r="R90"/>
  <c r="T156"/>
  <c r="T203"/>
  <c r="P255"/>
  <c r="P245"/>
  <c r="P244"/>
  <c r="T255"/>
  <c r="T245"/>
  <c r="T244"/>
  <c i="3" r="BK91"/>
  <c r="J91"/>
  <c r="J61"/>
  <c r="P129"/>
  <c r="T155"/>
  <c i="2" r="P128"/>
  <c i="3" r="BK155"/>
  <c r="J155"/>
  <c r="J64"/>
  <c r="BK198"/>
  <c r="J198"/>
  <c r="J65"/>
  <c i="2" r="BK91"/>
  <c r="J91"/>
  <c r="J61"/>
  <c r="T128"/>
  <c i="3" r="T129"/>
  <c r="R198"/>
  <c r="BK250"/>
  <c r="J250"/>
  <c r="J69"/>
  <c i="2" r="T91"/>
  <c r="T90"/>
  <c i="3" r="R91"/>
  <c r="R90"/>
  <c r="P155"/>
  <c r="T198"/>
  <c r="P250"/>
  <c r="P240"/>
  <c r="P239"/>
  <c r="R250"/>
  <c r="R240"/>
  <c r="R239"/>
  <c r="T250"/>
  <c r="T240"/>
  <c r="T239"/>
  <c i="2" r="BK152"/>
  <c r="J152"/>
  <c r="J63"/>
  <c r="BK240"/>
  <c r="J240"/>
  <c r="J66"/>
  <c r="BK245"/>
  <c r="BK244"/>
  <c r="J244"/>
  <c r="J67"/>
  <c i="3" r="BK235"/>
  <c r="J235"/>
  <c r="J66"/>
  <c r="BK151"/>
  <c r="J151"/>
  <c r="J63"/>
  <c r="BK240"/>
  <c r="J240"/>
  <c r="J68"/>
  <c r="J52"/>
  <c r="J86"/>
  <c r="BE254"/>
  <c i="2" r="J245"/>
  <c r="J68"/>
  <c i="3" r="F86"/>
  <c r="BE133"/>
  <c r="BE136"/>
  <c r="BE159"/>
  <c r="BE162"/>
  <c r="BE168"/>
  <c r="BE180"/>
  <c r="BE192"/>
  <c r="BE92"/>
  <c r="BE156"/>
  <c r="BE195"/>
  <c r="BE199"/>
  <c r="E48"/>
  <c r="BE125"/>
  <c r="BE139"/>
  <c r="BE142"/>
  <c r="BE171"/>
  <c r="BE177"/>
  <c r="BE247"/>
  <c r="F85"/>
  <c r="BE130"/>
  <c r="BE152"/>
  <c r="BE165"/>
  <c r="BE174"/>
  <c r="BE204"/>
  <c r="BE232"/>
  <c r="BE244"/>
  <c r="J85"/>
  <c r="BE95"/>
  <c r="BE189"/>
  <c r="BE208"/>
  <c r="BE216"/>
  <c r="BE228"/>
  <c r="BE251"/>
  <c i="2" r="BK90"/>
  <c r="J90"/>
  <c r="J60"/>
  <c i="3" r="BE98"/>
  <c r="BE102"/>
  <c r="BE107"/>
  <c r="BE111"/>
  <c r="BE116"/>
  <c r="BE120"/>
  <c r="BE145"/>
  <c r="BE224"/>
  <c r="BE148"/>
  <c r="BE183"/>
  <c r="BE186"/>
  <c r="BE236"/>
  <c r="BE241"/>
  <c i="1" r="BB55"/>
  <c i="2" r="E48"/>
  <c r="J52"/>
  <c r="F54"/>
  <c r="J54"/>
  <c r="F55"/>
  <c r="J55"/>
  <c r="BE92"/>
  <c r="BE95"/>
  <c r="BE98"/>
  <c r="BE102"/>
  <c r="BE107"/>
  <c r="BE111"/>
  <c r="BE116"/>
  <c r="BE119"/>
  <c r="BE124"/>
  <c r="BE129"/>
  <c r="BE133"/>
  <c r="BE136"/>
  <c r="BE140"/>
  <c r="BE143"/>
  <c r="BE146"/>
  <c r="BE149"/>
  <c r="BE153"/>
  <c r="BE157"/>
  <c r="BE160"/>
  <c r="BE165"/>
  <c r="BE168"/>
  <c r="BE173"/>
  <c r="BE176"/>
  <c r="BE179"/>
  <c r="BE182"/>
  <c r="BE185"/>
  <c r="BE188"/>
  <c r="BE191"/>
  <c r="BE194"/>
  <c r="BE197"/>
  <c r="BE200"/>
  <c r="BE204"/>
  <c r="BE209"/>
  <c r="BE213"/>
  <c r="BE221"/>
  <c r="BE229"/>
  <c r="BE233"/>
  <c r="BE237"/>
  <c r="BE241"/>
  <c r="BE246"/>
  <c r="BE249"/>
  <c r="BE252"/>
  <c r="BE256"/>
  <c r="BE259"/>
  <c i="1" r="BA55"/>
  <c r="BC55"/>
  <c r="AW55"/>
  <c r="BD55"/>
  <c i="3" r="F34"/>
  <c i="1" r="BA56"/>
  <c r="BA54"/>
  <c r="W30"/>
  <c i="3" r="J34"/>
  <c i="1" r="AW56"/>
  <c i="3" r="F36"/>
  <c i="1" r="BC56"/>
  <c r="BC54"/>
  <c r="W32"/>
  <c i="3" r="F35"/>
  <c i="1" r="BB56"/>
  <c r="BB54"/>
  <c r="W31"/>
  <c i="3" r="F37"/>
  <c i="1" r="BD56"/>
  <c r="BD54"/>
  <c r="W33"/>
  <c i="2" l="1" r="R89"/>
  <c i="3" r="P90"/>
  <c r="P89"/>
  <c i="1" r="AU56"/>
  <c i="2" r="T89"/>
  <c i="3" r="T90"/>
  <c r="T89"/>
  <c i="2" r="P90"/>
  <c r="P89"/>
  <c i="1" r="AU55"/>
  <c i="3" r="R89"/>
  <c r="BK90"/>
  <c r="J90"/>
  <c r="J60"/>
  <c r="BK239"/>
  <c r="J239"/>
  <c r="J67"/>
  <c i="2" r="BK89"/>
  <c r="J89"/>
  <c r="J59"/>
  <c i="1" r="AX54"/>
  <c r="AY54"/>
  <c r="AW54"/>
  <c r="AK30"/>
  <c i="3" r="F33"/>
  <c i="1" r="AZ56"/>
  <c i="3" r="J33"/>
  <c i="1" r="AV56"/>
  <c r="AT56"/>
  <c i="2" r="J33"/>
  <c i="1" r="AV55"/>
  <c r="AT55"/>
  <c i="2" r="F33"/>
  <c i="1" r="AZ55"/>
  <c i="3" l="1" r="BK89"/>
  <c r="J89"/>
  <c r="J59"/>
  <c i="1" r="AZ54"/>
  <c r="W29"/>
  <c r="AU54"/>
  <c i="2" r="J30"/>
  <c i="1" r="AG55"/>
  <c i="2" l="1" r="J39"/>
  <c i="1" r="AN55"/>
  <c i="3" r="J30"/>
  <c i="1" r="AG56"/>
  <c r="AV54"/>
  <c r="AK29"/>
  <c i="3" l="1" r="J39"/>
  <c i="1" r="AN56"/>
  <c r="AG54"/>
  <c r="AK2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<sst xmlns="http://schemas.openxmlformats.org/spreadsheetml/2006/main">
  <si>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</si>
  <si>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</si>
  <si>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</si>
  <si>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</si>
  <si>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</si>
  <si>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{475553de-8058-48e2-b641-950390b5f27b}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</si>
  <si>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</si>
  <si>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</si>
  <si>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</si>
  <si>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</si>
  <si>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</si>
  <si>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</si>
  <si>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</si>
  <si>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</si>
  <si>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0260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</si>
  <si>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</si>
  <si>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</si>
  <si>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II/233 MASARYKOVA ULICE - OPRAVA HAVARIJNÍCH ZÁLIVŮ MHD (POLIKLINIKA A HABRMANNOVO NÁMĚSTÍ) PLZEŇ- DOUBRAVKA</t>
  </si>
  <si>
    <t>KSO:</t>
  </si>
  <si>
    <t/>
  </si>
  <si>
    <t>CC-CZ:</t>
  </si>
  <si>
    <t>Místo:</t>
  </si>
  <si>
    <t xml:space="preserve"> </t>
  </si>
  <si>
    <t>Datum:</t>
  </si>
  <si>
    <t>27. 11. 2023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</si>
  <si>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</si>
  <si>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</si>
  <si>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</si>
  <si>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</si>
  <si>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</si>
  <si>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</si>
  <si>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</si>
  <si>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</si>
  <si>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</si>
  <si>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</si>
  <si>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</si>
  <si>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</si>
  <si>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</si>
  <si>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</si>
  <si>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</si>
  <si>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</si>
  <si>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</si>
  <si>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</si>
  <si>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</si>
  <si>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</si>
  <si>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</si>
  <si>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</si>
  <si>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</si>
  <si>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</si>
  <si>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</si>
  <si>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</si>
  <si>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</si>
  <si>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</si>
  <si>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</si>
  <si>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</si>
  <si>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</si>
  <si>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</si>
  <si>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</si>
  <si>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</si>
  <si>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</si>
  <si>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</si>
  <si>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</si>
  <si>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</si>
  <si>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</si>
  <si>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</si>
  <si>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</si>
  <si>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</si>
  <si>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</si>
  <si>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</si>
  <si>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</si>
  <si>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</si>
  <si>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</si>
  <si>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</si>
  <si>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</si>
  <si>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101</t>
  </si>
  <si>
    <t xml:space="preserve"> OPRAVA ZÁLIVU POLIKLINIKA</t>
  </si>
  <si>
    <t>STA</t>
  </si>
  <si>
    <t>1</t>
  </si>
  <si>
    <t>{cd5ffda3-cd5c-4ae6-9a91-ee7f5586da20}</t>
  </si>
  <si>
    <t>2</t>
  </si>
  <si>
    <t>102</t>
  </si>
  <si>
    <t>OPRAVA ZÁLIVU ZÁBĚLSKÁ</t>
  </si>
  <si>
    <t>{bbea3c1a-da66-44ce-ab3b-8b67f1f14c66}</t>
  </si>
  <si>
    <t>KRYCÍ LIST SOUPISU PRACÍ</t>
  </si>
  <si>
    <t>Objekt:</t>
  </si>
  <si>
    <t xml:space="preserve">101 -  OPRAVA ZÁLIVU POLIKLINIKA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</si>
  <si>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</si>
  <si>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</si>
  <si>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</si>
  <si>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</si>
  <si>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</si>
  <si>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</si>
  <si>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</si>
  <si>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</si>
  <si>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</si>
  <si>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</si>
  <si>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</si>
  <si>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</si>
  <si>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</si>
  <si>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</si>
  <si>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</si>
  <si>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</si>
  <si>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</si>
  <si>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</si>
  <si>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</si>
  <si>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</si>
  <si>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</si>
  <si>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</si>
  <si>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</si>
  <si>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</si>
  <si>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</si>
  <si>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</si>
  <si>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</si>
  <si>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</si>
  <si>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</si>
  <si>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</si>
  <si>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</si>
  <si>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</si>
  <si>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</si>
  <si>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</si>
  <si>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</si>
  <si>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CS ÚRS 2025 01</t>
  </si>
  <si>
    <t>4</t>
  </si>
  <si>
    <t>1810354339</t>
  </si>
  <si>
    <t>PP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</si>
  <si>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</si>
  <si>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Online PSC</t>
  </si>
  <si>
    <t>https://podminky.urs.cz/item/CS_URS_2025_01/113106123</t>
  </si>
  <si>
    <t>113106212</t>
  </si>
  <si>
    <t>Rozebrání dlažeb vozovek z velkých kostek s ložem z CM strojně pl přes 50 do 200 m2</t>
  </si>
  <si>
    <t>-1161192542</t>
  </si>
  <si>
    <t>Rozebrání dlažeb vozovek a ploch s přemístěním hmot na skládku na vzdálenost do 3 m nebo s naložením na dopravní prostředek, s jakoukoliv výplní spár strojně plochy jednotlivě přes 50 m2 do 200 m2 z velkých kostek s ložem ze CM</t>
  </si>
  <si>
    <t>https://podminky.urs.cz/item/CS_URS_2025_01/113106212</t>
  </si>
  <si>
    <t>3</t>
  </si>
  <si>
    <t>113107132</t>
  </si>
  <si>
    <t>Odstranění podkladu z betonu prostého tl přes 150 do 300 mm ručně</t>
  </si>
  <si>
    <t>-940044014</t>
  </si>
  <si>
    <t>Odstranění podkladů nebo krytů ručně s přemístěním hmot na skládku na vzdálenost do 3 m nebo s naložením na dopravní prostředek z betonu prostého, o tl. vrstvy přes 150 do 300 mm</t>
  </si>
  <si>
    <t>https://podminky.urs.cz/item/CS_URS_2025_01/113107132</t>
  </si>
  <si>
    <t>P</t>
  </si>
  <si>
    <t>Poznámka k položce:_x000d_
odstraní lokálních poškození desky</t>
  </si>
  <si>
    <t>113154123</t>
  </si>
  <si>
    <t>Frézování živičného krytu tl 50 mm pruh š přes 0,5 do 1 m pl do 500 m2 bez překážek v trase</t>
  </si>
  <si>
    <t>-1949573952</t>
  </si>
  <si>
    <t>Frézování živičného podkladu nebo krytu s naložením na dopravní prostředek plochy do 500 m2 bez překážek v trase pruhu šířky přes 0,5 m do 1 m, tloušťky vrstvy 50 mm</t>
  </si>
  <si>
    <t>https://podminky.urs.cz/item/CS_URS_2025_01/113154123</t>
  </si>
  <si>
    <t>VV</t>
  </si>
  <si>
    <t>frézování 2x 50mm</t>
  </si>
  <si>
    <t>42*2</t>
  </si>
  <si>
    <t>5</t>
  </si>
  <si>
    <t>113202111</t>
  </si>
  <si>
    <t>Vytrhání obrub krajníků obrubníků stojatých</t>
  </si>
  <si>
    <t>m</t>
  </si>
  <si>
    <t>-1401511478</t>
  </si>
  <si>
    <t>Vytrhání obrub s vybouráním lože, s přemístěním hmot na skládku na vzdálenost do 3 m nebo s naložením na dopravní prostředek z krajníků nebo obrubníků stojatých</t>
  </si>
  <si>
    <t>https://podminky.urs.cz/item/CS_URS_2025_01/113202111</t>
  </si>
  <si>
    <t>Poznámka k položce:_x000d_
demontáž uvolněných obrub</t>
  </si>
  <si>
    <t>6</t>
  </si>
  <si>
    <t>122151101</t>
  </si>
  <si>
    <t>Odkopávky a prokopávky nezapažené v hornině třídy těžitelnosti I skupiny 1 a 2 objem do 20 m3 strojně</t>
  </si>
  <si>
    <t>m3</t>
  </si>
  <si>
    <t>1749975224</t>
  </si>
  <si>
    <t>Odkopávky a prokopávky nezapažené strojně v hornině třídy těžitelnosti I skupiny 1 a 2 do 20 m3</t>
  </si>
  <si>
    <t>https://podminky.urs.cz/item/CS_URS_2025_01/122151101</t>
  </si>
  <si>
    <t>Poznámka k položce:_x000d_
odstraněí štěrkodrti/podkladních vrstev v případě nebyhovujích zkoušek po odstraněí rozbité desky pod dlažbou</t>
  </si>
  <si>
    <t>80,*0,25</t>
  </si>
  <si>
    <t>7</t>
  </si>
  <si>
    <t>162751117</t>
  </si>
  <si>
    <t>Vodorovné přemístění přes 9 000 do 10000 m výkopku/sypaniny z horniny třídy těžitelnosti I skupiny 1 až 3</t>
  </si>
  <si>
    <t>-1579974540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</si>
  <si>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</si>
  <si>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</si>
  <si>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8</t>
  </si>
  <si>
    <t>162751119</t>
  </si>
  <si>
    <t>Příplatek k vodorovnému přemístění výkopku/sypaniny z horniny třídy těžitelnosti I skupiny 1 až 3 ZKD 1000 m přes 10000 m</t>
  </si>
  <si>
    <t>1126953968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</si>
  <si>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</si>
  <si>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https://podminky.urs.cz/item/CS_URS_2025_01/162751119</t>
  </si>
  <si>
    <t>Poznámka k položce:_x000d_
skládka do 30km</t>
  </si>
  <si>
    <t>20*20 'Přepočtené koeficientem množství</t>
  </si>
  <si>
    <t>9</t>
  </si>
  <si>
    <t>181951112</t>
  </si>
  <si>
    <t>Úprava pláně v hornině třídy těžitelnosti I skupiny 1 až 3 se zhutněním strojně</t>
  </si>
  <si>
    <t>1978186090</t>
  </si>
  <si>
    <t>Úprava pláně vyrovnáním výškových rozdílů strojně v hornině třídy těžitelnosti I, skupiny 1 až 3 se zhutněním</t>
  </si>
  <si>
    <t>https://podminky.urs.cz/item/CS_URS_2025_01/181951112</t>
  </si>
  <si>
    <t>80+25</t>
  </si>
  <si>
    <t>Komunikace pozemní</t>
  </si>
  <si>
    <t>10</t>
  </si>
  <si>
    <t>564871111</t>
  </si>
  <si>
    <t>Podklad ze štěrkodrtě ŠD plochy přes 100 m2 tl 250 mm</t>
  </si>
  <si>
    <t>-622147049</t>
  </si>
  <si>
    <t>Podklad ze štěrkodrti ŠD s rozprostřením a zhutněním plochy přes 100 m2, po zhutnění tl. 250 mm</t>
  </si>
  <si>
    <t>https://podminky.urs.cz/item/CS_URS_2025_01/564871111</t>
  </si>
  <si>
    <t>80</t>
  </si>
  <si>
    <t>11</t>
  </si>
  <si>
    <t>565155101</t>
  </si>
  <si>
    <t>Asfaltový beton vrstva podkladní ACP 16 (obalované kamenivo OKS) tl 70 mm š do 1,5 m</t>
  </si>
  <si>
    <t>1985593144</t>
  </si>
  <si>
    <t>Asfaltový beton vrstva podkladní ACP 16 (obalované kamenivo střednězrnné - OKS) s rozprostřením a zhutněním v pruhu šířky do 1,5 m, po zhutnění tl. 70 mm</t>
  </si>
  <si>
    <t>https://podminky.urs.cz/item/CS_URS_2025_01/565155101</t>
  </si>
  <si>
    <t>567122114</t>
  </si>
  <si>
    <t>Podklad ze směsi stmelené cementem SC C 8/10 (KSC I) tl 150 mm</t>
  </si>
  <si>
    <t>409317356</t>
  </si>
  <si>
    <t>Podklad ze směsi stmelené cementem SC bez dilatačních spár, s rozprostřením a zhutněním SC C 8/10 (KSC I), po zhutnění tl. 150 mm</t>
  </si>
  <si>
    <t>https://podminky.urs.cz/item/CS_URS_2025_01/567122114</t>
  </si>
  <si>
    <t>13</t>
  </si>
  <si>
    <t>573211112</t>
  </si>
  <si>
    <t>Postřik živičný spojovací z asfaltu v množství 0,70 kg/m2</t>
  </si>
  <si>
    <t>1084200159</t>
  </si>
  <si>
    <t>Postřik spojovací PS bez posypu kamenivem z asfaltu silničního, v množství 0,70 kg/m2</t>
  </si>
  <si>
    <t>https://podminky.urs.cz/item/CS_URS_2025_01/573211112</t>
  </si>
  <si>
    <t>14</t>
  </si>
  <si>
    <t>577144111</t>
  </si>
  <si>
    <t>Asfaltový beton vrstva obrusná ACO 11 (ABS) tř. I tl 50 mm š do 3 m z nemodifikovaného asfaltu</t>
  </si>
  <si>
    <t>-1541362072</t>
  </si>
  <si>
    <t>Asfaltový beton vrstva obrusná ACO 11 (ABS) s rozprostřením a se zhutněním z nemodifikovaného asfaltu v pruhu šířky do 3 m tř. I, po zhutnění tl. 50 mm</t>
  </si>
  <si>
    <t>https://podminky.urs.cz/item/CS_URS_2025_01/577144111</t>
  </si>
  <si>
    <t>15</t>
  </si>
  <si>
    <t>581141112</t>
  </si>
  <si>
    <t>Kryt cementobetonový vozovek skupiny CB I tl 230 mm</t>
  </si>
  <si>
    <t>-2135677045</t>
  </si>
  <si>
    <t>Kryt cementobetonový silničních komunikací skupiny CB I tl. 230 mm</t>
  </si>
  <si>
    <t>https://podminky.urs.cz/item/CS_URS_2025_01/581141112</t>
  </si>
  <si>
    <t>16</t>
  </si>
  <si>
    <t>596211253</t>
  </si>
  <si>
    <t>Kladení zámkové dlažby komunikací pro pěší strojně tl 60 mm pl do 300 m2</t>
  </si>
  <si>
    <t>1013976051</t>
  </si>
  <si>
    <t>Kladení dlažby z betonových zámkových dlaždic komunikací pro pěší strojně s ložem z kameniva těženého nebo drceného tl. do 40 mm, s vyplněním spár s dvojitým hutněním, vibrováním a se smetením přebytečného materiálu na krajnici tl. 60 mm do 300 m2</t>
  </si>
  <si>
    <t>https://podminky.urs.cz/item/CS_URS_2025_01/596211253</t>
  </si>
  <si>
    <t>Trubní vedení</t>
  </si>
  <si>
    <t>17</t>
  </si>
  <si>
    <t>899231111</t>
  </si>
  <si>
    <t>Výšková úprava uličního vstupu nebo vpusti do 200 mm zvýšením mříže</t>
  </si>
  <si>
    <t>kus</t>
  </si>
  <si>
    <t>-1668548901</t>
  </si>
  <si>
    <t>https://podminky.urs.cz/item/CS_URS_2025_01/899231111</t>
  </si>
  <si>
    <t>Ostatní konstrukce a práce, bourání</t>
  </si>
  <si>
    <t>18</t>
  </si>
  <si>
    <t>915121111</t>
  </si>
  <si>
    <t>Vodorovné dopravní značení vodící čáry souvislé š 250 mm základní bílá barva</t>
  </si>
  <si>
    <t>1900783630</t>
  </si>
  <si>
    <t>Vodorovné dopravní značení stříkané barvou vodící čára bílá šířky 250 mm souvislá základní</t>
  </si>
  <si>
    <t>https://podminky.urs.cz/item/CS_URS_2025_01/915121111</t>
  </si>
  <si>
    <t>19</t>
  </si>
  <si>
    <t>915121121</t>
  </si>
  <si>
    <t>Vodorovné dopravní značení vodící čáry přerušované š 250 mm základní bílá barva</t>
  </si>
  <si>
    <t>-1952966042</t>
  </si>
  <si>
    <t>Vodorovné dopravní značení stříkané barvou vodící čára bílá šířky 250 mm přerušovaná základní</t>
  </si>
  <si>
    <t>https://podminky.urs.cz/item/CS_URS_2025_01/915121121</t>
  </si>
  <si>
    <t>V4 0,5/0,5/0,25</t>
  </si>
  <si>
    <t>40</t>
  </si>
  <si>
    <t>20</t>
  </si>
  <si>
    <t>915221112</t>
  </si>
  <si>
    <t>Vodorovné dopravní značení vodící čáry souvislé š 250 mm retroreflexní bílý plast</t>
  </si>
  <si>
    <t>-1022659203</t>
  </si>
  <si>
    <t>Vodorovné dopravní značení stříkaným plastem vodící čára bílá šířky 250 mm souvislá retroreflexní</t>
  </si>
  <si>
    <t>https://podminky.urs.cz/item/CS_URS_2025_01/915221112</t>
  </si>
  <si>
    <t>915221122</t>
  </si>
  <si>
    <t>Vodorovné dopravní značení vodící čáry přerušované š 250 mm retroreflexní bílý plast</t>
  </si>
  <si>
    <t>1587054588</t>
  </si>
  <si>
    <t>Vodorovné dopravní značení stříkaným plastem vodící čára bílá šířky 250 mm přerušovaná retroreflexní</t>
  </si>
  <si>
    <t>https://podminky.urs.cz/item/CS_URS_2025_01/915221122</t>
  </si>
  <si>
    <t>22</t>
  </si>
  <si>
    <t>916241213</t>
  </si>
  <si>
    <t>Osazení obrubníku kamenného stojatého s boční opěrou do lože z betonu prostého</t>
  </si>
  <si>
    <t>-84576525</t>
  </si>
  <si>
    <t>Osazení obrubníku kamenného se zřízením lože, s vyplněním a zatřením spár cementovou maltou stojatého s boční opěrou z betonu prostého, do lože z betonu prostého</t>
  </si>
  <si>
    <t>https://podminky.urs.cz/item/CS_URS_2025_01/916241213</t>
  </si>
  <si>
    <t>23</t>
  </si>
  <si>
    <t>919111112</t>
  </si>
  <si>
    <t>Řezání dilatačních spár š 4 mm hl přes 60 do 80 mm příčných nebo podélných v čerstvém CB krytu</t>
  </si>
  <si>
    <t>205772554</t>
  </si>
  <si>
    <t>Řezání dilatačních spár v čerstvém cementobetonovém krytu příčných nebo podélných, šířky 4 mm, hloubky přes 60 do 80 mm</t>
  </si>
  <si>
    <t>https://podminky.urs.cz/item/CS_URS_2025_01/919111112</t>
  </si>
  <si>
    <t>24</t>
  </si>
  <si>
    <t>919121213</t>
  </si>
  <si>
    <t>Těsnění spár zálivkou za studena pro komůrky š 10 mm hl 25 mm bez těsnicího profilu</t>
  </si>
  <si>
    <t>996284426</t>
  </si>
  <si>
    <t>Utěsnění dilatačních spár zálivkou za studena v cementobetonovém nebo živičném krytu včetně adhezního nátěru bez těsnicího profilu pod zálivkou, pro komůrky šířky 10 mm, hloubky 25 mm</t>
  </si>
  <si>
    <t>https://podminky.urs.cz/item/CS_URS_2025_01/919121213</t>
  </si>
  <si>
    <t>25</t>
  </si>
  <si>
    <t>919124121</t>
  </si>
  <si>
    <t>Dilatační spáry vkládané v cementobetonovém krytu s vyplněním spár asfaltovou zálivkou</t>
  </si>
  <si>
    <t>-49573824</t>
  </si>
  <si>
    <t>Dilatační spáry vkládané v cementobetonovém krytu s odstraněním vložek, s vyčištěním a vyplněním spár asfaltovou zálivkou</t>
  </si>
  <si>
    <t>https://podminky.urs.cz/item/CS_URS_2025_01/919124121</t>
  </si>
  <si>
    <t>26</t>
  </si>
  <si>
    <t>919131111</t>
  </si>
  <si>
    <t>Vyztužení dilatačních spár kluznými trny D 25 mm dl 500 mm v CB krytu</t>
  </si>
  <si>
    <t>438443413</t>
  </si>
  <si>
    <t>Vyztužení dilatačních spár v cementobetonovém krytu kluznými trny průměru 25 mm, délky 500 mm</t>
  </si>
  <si>
    <t>https://podminky.urs.cz/item/CS_URS_2025_01/919131111</t>
  </si>
  <si>
    <t>27</t>
  </si>
  <si>
    <t>919732211</t>
  </si>
  <si>
    <t>Styčná spára napojení nového živičného povrchu na stávající za tepla š 15 mm hl 25 mm s prořezáním</t>
  </si>
  <si>
    <t>651885172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</si>
  <si>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</si>
  <si>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https://podminky.urs.cz/item/CS_URS_2025_01/919732211</t>
  </si>
  <si>
    <t>28</t>
  </si>
  <si>
    <t>919735113</t>
  </si>
  <si>
    <t>Řezání stávajícího živičného krytu hl přes 100 do 150 mm</t>
  </si>
  <si>
    <t>1431802311</t>
  </si>
  <si>
    <t>Řezání stávajícího živičného krytu nebo podkladu hloubky přes 100 do 150 mm</t>
  </si>
  <si>
    <t>https://podminky.urs.cz/item/CS_URS_2025_01/919735113</t>
  </si>
  <si>
    <t>29</t>
  </si>
  <si>
    <t>979024443</t>
  </si>
  <si>
    <t>Očištění vybouraných obrubníků a krajníků silničních</t>
  </si>
  <si>
    <t>-1173411029</t>
  </si>
  <si>
    <t>Očištění vybouraných prvků komunikací od spojovacího materiálu s odklizením a uložením očištěných hmot a spojovacího materiálu na skládku na vzdálenost do 10 m obrubníků a krajníků, vybouraných z jakéhokoliv lože a s jakoukoliv výplní spár silničních</t>
  </si>
  <si>
    <t>https://podminky.urs.cz/item/CS_URS_2025_01/979024443</t>
  </si>
  <si>
    <t>30</t>
  </si>
  <si>
    <t>979054451</t>
  </si>
  <si>
    <t>Očištění vybouraných zámkových dlaždic s původním spárováním z kameniva těženého</t>
  </si>
  <si>
    <t>-1289157860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</si>
  <si>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</si>
  <si>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https://podminky.urs.cz/item/CS_URS_2025_01/979054451</t>
  </si>
  <si>
    <t>31</t>
  </si>
  <si>
    <t>979071112</t>
  </si>
  <si>
    <t>Očištění dlažebních kostek velkých s původním spárováním živičnou směsí nebo MC</t>
  </si>
  <si>
    <t>808783</t>
  </si>
  <si>
    <t>Očištění vybouraných dlažebních kostek od spojovacího materiálu, s uložením očištěných kostek na skládku, s odklizením odpadových hmot na hromady a s odklizením vybouraných kostek na vzdálenost do 3 m velkých, s původním vyplněním spár živicí nebo cementovou maltou</t>
  </si>
  <si>
    <t>https://podminky.urs.cz/item/CS_URS_2025_01/979071112</t>
  </si>
  <si>
    <t>997</t>
  </si>
  <si>
    <t>Přesun sutě</t>
  </si>
  <si>
    <t>32</t>
  </si>
  <si>
    <t>997221551</t>
  </si>
  <si>
    <t>Vodorovná doprava suti ze sypkých materiálů do 1 km</t>
  </si>
  <si>
    <t>t</t>
  </si>
  <si>
    <t>-1006518849</t>
  </si>
  <si>
    <t>Vodorovná doprava suti bez naložení, ale se složením a s hrubým urovnáním ze sypkých materiálů, na vzdálenost do 1 km</t>
  </si>
  <si>
    <t>https://podminky.urs.cz/item/CS_URS_2025_01/997221551</t>
  </si>
  <si>
    <t>frézovaný asfalt</t>
  </si>
  <si>
    <t>9,66</t>
  </si>
  <si>
    <t>33</t>
  </si>
  <si>
    <t>997221559</t>
  </si>
  <si>
    <t>Příplatek ZKD 1 km u vodorovné dopravy suti ze sypkých materiálů</t>
  </si>
  <si>
    <t>-917209888</t>
  </si>
  <si>
    <t>Vodorovná doprava suti bez naložení, ale se složením a s hrubým urovnáním Příplatek k ceně za každý další i započatý 1 km přes 1 km</t>
  </si>
  <si>
    <t>https://podminky.urs.cz/item/CS_URS_2025_01/997221559</t>
  </si>
  <si>
    <t>9,66*29 'Přepočtené koeficientem množství</t>
  </si>
  <si>
    <t>34</t>
  </si>
  <si>
    <t>997221571</t>
  </si>
  <si>
    <t>Vodorovná doprava vybouraných hmot do 1 km</t>
  </si>
  <si>
    <t>2112690496</t>
  </si>
  <si>
    <t>Vodorovná doprava vybouraných hmot bez naložení, ale se složením a s hrubým urovnáním na vzdálenost do 1 km</t>
  </si>
  <si>
    <t>https://podminky.urs.cz/item/CS_URS_2025_01/997221571</t>
  </si>
  <si>
    <t>beton</t>
  </si>
  <si>
    <t>50</t>
  </si>
  <si>
    <t>kostky</t>
  </si>
  <si>
    <t>80,80</t>
  </si>
  <si>
    <t>Součet</t>
  </si>
  <si>
    <t>35</t>
  </si>
  <si>
    <t>997221579</t>
  </si>
  <si>
    <t>Příplatek ZKD 1 km u vodorovné dopravy vybouraných hmot</t>
  </si>
  <si>
    <t>-41158212</t>
  </si>
  <si>
    <t>Vodorovná doprava vybouraných hmot bez naložení, ale se složením a s hrubým urovnáním na vzdálenost Příplatek k ceně za každý další i započatý 1 km přes 1 km</t>
  </si>
  <si>
    <t>https://podminky.urs.cz/item/CS_URS_2025_01/997221579</t>
  </si>
  <si>
    <t>beton (skládka do 30km)</t>
  </si>
  <si>
    <t>37,50*29</t>
  </si>
  <si>
    <t>kostky Skládka Vochov 1 cesta 13,3km</t>
  </si>
  <si>
    <t>80,80*25</t>
  </si>
  <si>
    <t>36</t>
  </si>
  <si>
    <t>997221861</t>
  </si>
  <si>
    <t>Poplatek za uložení stavebního odpadu na recyklační skládce (skládkovné) z prostého betonu pod kódem 17 01 01</t>
  </si>
  <si>
    <t>-1558646883</t>
  </si>
  <si>
    <t>Poplatek za uložení stavebního odpadu na recyklační skládce (skládkovné) z prostého betonu zatříděného do Katalogu odpadů pod kódem 17 01 01</t>
  </si>
  <si>
    <t>https://podminky.urs.cz/item/CS_URS_2025_01/997221861</t>
  </si>
  <si>
    <t>37</t>
  </si>
  <si>
    <t>997221873</t>
  </si>
  <si>
    <t>Poplatek za uložení stavebního odpadu na recyklační skládce (skládkovné) zeminy a kamení zatříděného do Katalogu odpadů pod kódem 17 05 04</t>
  </si>
  <si>
    <t>-1127889772</t>
  </si>
  <si>
    <t>https://podminky.urs.cz/item/CS_URS_2025_01/997221873</t>
  </si>
  <si>
    <t>20*1,9 'Přepočtené koeficientem množství</t>
  </si>
  <si>
    <t>38</t>
  </si>
  <si>
    <t>997221875</t>
  </si>
  <si>
    <t>Poplatek za uložení stavebního odpadu na recyklační skládce (skládkovné) asfaltového bez obsahu dehtu zatříděného do Katalogu odpadů pod kódem 17 03 02</t>
  </si>
  <si>
    <t>-1701074819</t>
  </si>
  <si>
    <t>https://podminky.urs.cz/item/CS_URS_2025_01/997221875</t>
  </si>
  <si>
    <t>998</t>
  </si>
  <si>
    <t>Přesun hmot</t>
  </si>
  <si>
    <t>39</t>
  </si>
  <si>
    <t>998223011</t>
  </si>
  <si>
    <t>Přesun hmot pro pozemní komunikace s krytem dlážděným</t>
  </si>
  <si>
    <t>-324349391</t>
  </si>
  <si>
    <t>Přesun hmot pro pozemní komunikace s krytem dlážděným dopravní vzdálenost do 200 m jakékoliv délky objektu</t>
  </si>
  <si>
    <t>https://podminky.urs.cz/item/CS_URS_2025_01/998223011</t>
  </si>
  <si>
    <t>VRN</t>
  </si>
  <si>
    <t>Vedlejší rozpočtové náklady</t>
  </si>
  <si>
    <t>VRN1</t>
  </si>
  <si>
    <t>Průzkumné, geodetické a projektové práce</t>
  </si>
  <si>
    <t>012103000.1</t>
  </si>
  <si>
    <t>Geodetické práce před výstavbou</t>
  </si>
  <si>
    <t>ks</t>
  </si>
  <si>
    <t>1024</t>
  </si>
  <si>
    <t>-1522565798</t>
  </si>
  <si>
    <t>Geodetické práce před výstavbou- vytyčení stavby</t>
  </si>
  <si>
    <t>https://podminky.urs.cz/item/CS_URS_2025_01/012103000.1</t>
  </si>
  <si>
    <t>41</t>
  </si>
  <si>
    <t>012303000</t>
  </si>
  <si>
    <t>Geodetické práce po výstavbě</t>
  </si>
  <si>
    <t>933955454</t>
  </si>
  <si>
    <t>Geodetické práce po výstavbě - zaměření skutečného provedení</t>
  </si>
  <si>
    <t>https://podminky.urs.cz/item/CS_URS_2025_01/012303000</t>
  </si>
  <si>
    <t>42</t>
  </si>
  <si>
    <t>013254000.1</t>
  </si>
  <si>
    <t>Dokumentace skutečného provedení stavby</t>
  </si>
  <si>
    <t>1707160397</t>
  </si>
  <si>
    <t>https://podminky.urs.cz/item/CS_URS_2025_01/013254000.1</t>
  </si>
  <si>
    <t>VRN3</t>
  </si>
  <si>
    <t>Zařízení staveniště</t>
  </si>
  <si>
    <t>43</t>
  </si>
  <si>
    <t>032803000</t>
  </si>
  <si>
    <t>Osazení informační tabule zadavatele dle SoD</t>
  </si>
  <si>
    <t>kpl</t>
  </si>
  <si>
    <t>-100817770</t>
  </si>
  <si>
    <t xml:space="preserve">Osazení informační tabule zadavatele dle SoD
</t>
  </si>
  <si>
    <t>https://podminky.urs.cz/item/CS_URS_2025_01/032803000</t>
  </si>
  <si>
    <t>44</t>
  </si>
  <si>
    <t>034303000</t>
  </si>
  <si>
    <t>Dopravní značení na staveništi</t>
  </si>
  <si>
    <t>1805058184</t>
  </si>
  <si>
    <t>https://podminky.urs.cz/item/CS_URS_2025_01/034303000</t>
  </si>
  <si>
    <t>102 - OPRAVA ZÁLIVU ZÁBĚLSKÁ</t>
  </si>
  <si>
    <t>-368076079</t>
  </si>
  <si>
    <t>-2028809125</t>
  </si>
  <si>
    <t>-1462804870</t>
  </si>
  <si>
    <t>-1416933216</t>
  </si>
  <si>
    <t>32*2</t>
  </si>
  <si>
    <t>760779815</t>
  </si>
  <si>
    <t>-258204674</t>
  </si>
  <si>
    <t>70*0,25</t>
  </si>
  <si>
    <t>-175113923</t>
  </si>
  <si>
    <t>17,5</t>
  </si>
  <si>
    <t>596169795</t>
  </si>
  <si>
    <t>17,5*20 'Přepočtené koeficientem množství</t>
  </si>
  <si>
    <t>1707442321</t>
  </si>
  <si>
    <t>70+25</t>
  </si>
  <si>
    <t>-608346926</t>
  </si>
  <si>
    <t>2111883472</t>
  </si>
  <si>
    <t>1425844531</t>
  </si>
  <si>
    <t>1634599091</t>
  </si>
  <si>
    <t>833032842</t>
  </si>
  <si>
    <t>-1690801092</t>
  </si>
  <si>
    <t>-956226443</t>
  </si>
  <si>
    <t>899331111</t>
  </si>
  <si>
    <t>Výšková úprava uličního vstupu nebo vpusti do 200 mm zvýšením poklopu</t>
  </si>
  <si>
    <t>-698072976</t>
  </si>
  <si>
    <t>https://podminky.urs.cz/item/CS_URS_2025_01/899331111</t>
  </si>
  <si>
    <t>1363481922</t>
  </si>
  <si>
    <t>-1971007083</t>
  </si>
  <si>
    <t>-644543398</t>
  </si>
  <si>
    <t>71142814</t>
  </si>
  <si>
    <t>-485549284</t>
  </si>
  <si>
    <t>-1630363477</t>
  </si>
  <si>
    <t>-1606901224</t>
  </si>
  <si>
    <t>-263623018</t>
  </si>
  <si>
    <t>-386456903</t>
  </si>
  <si>
    <t>-1241513498</t>
  </si>
  <si>
    <t>-1113501320</t>
  </si>
  <si>
    <t>-685846554</t>
  </si>
  <si>
    <t>1967526155</t>
  </si>
  <si>
    <t>899357787</t>
  </si>
  <si>
    <t>-1582153254</t>
  </si>
  <si>
    <t>7,36</t>
  </si>
  <si>
    <t>914592628</t>
  </si>
  <si>
    <t>7,36*29 'Přepočtené koeficientem množství</t>
  </si>
  <si>
    <t>586971486</t>
  </si>
  <si>
    <t>43,75</t>
  </si>
  <si>
    <t>75,75</t>
  </si>
  <si>
    <t>1969713068</t>
  </si>
  <si>
    <t>43,75*29</t>
  </si>
  <si>
    <t>75,75*25</t>
  </si>
  <si>
    <t>-1361861195</t>
  </si>
  <si>
    <t>832663718</t>
  </si>
  <si>
    <t>17,5*1,9 'Přepočtené koeficientem množství</t>
  </si>
  <si>
    <t>1903113653</t>
  </si>
  <si>
    <t>-1453260064</t>
  </si>
  <si>
    <t>2128064908</t>
  </si>
  <si>
    <t>701199053</t>
  </si>
  <si>
    <t>-1161708203</t>
  </si>
  <si>
    <t>-1511763263</t>
  </si>
  <si>
    <t>-955706402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</si>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</sst>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38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3" TargetMode="External" /><Relationship Id="rId2" Type="http://schemas.openxmlformats.org/officeDocument/2006/relationships/hyperlink" Target="https://podminky.urs.cz/item/CS_URS_2025_01/113106212" TargetMode="External" /><Relationship Id="rId3" Type="http://schemas.openxmlformats.org/officeDocument/2006/relationships/hyperlink" Target="https://podminky.urs.cz/item/CS_URS_2025_01/113107132" TargetMode="External" /><Relationship Id="rId4" Type="http://schemas.openxmlformats.org/officeDocument/2006/relationships/hyperlink" Target="https://podminky.urs.cz/item/CS_URS_2025_01/113154123" TargetMode="External" /><Relationship Id="rId5" Type="http://schemas.openxmlformats.org/officeDocument/2006/relationships/hyperlink" Target="https://podminky.urs.cz/item/CS_URS_2025_01/113202111" TargetMode="External" /><Relationship Id="rId6" Type="http://schemas.openxmlformats.org/officeDocument/2006/relationships/hyperlink" Target="https://podminky.urs.cz/item/CS_URS_2025_01/122151101" TargetMode="External" /><Relationship Id="rId7" Type="http://schemas.openxmlformats.org/officeDocument/2006/relationships/hyperlink" Target="https://podminky.urs.cz/item/CS_URS_2025_01/162751117" TargetMode="External" /><Relationship Id="rId8" Type="http://schemas.openxmlformats.org/officeDocument/2006/relationships/hyperlink" Target="https://podminky.urs.cz/item/CS_URS_2025_01/162751119" TargetMode="External" /><Relationship Id="rId9" Type="http://schemas.openxmlformats.org/officeDocument/2006/relationships/hyperlink" Target="https://podminky.urs.cz/item/CS_URS_2025_01/181951112" TargetMode="External" /><Relationship Id="rId10" Type="http://schemas.openxmlformats.org/officeDocument/2006/relationships/hyperlink" Target="https://podminky.urs.cz/item/CS_URS_2025_01/564871111" TargetMode="External" /><Relationship Id="rId11" Type="http://schemas.openxmlformats.org/officeDocument/2006/relationships/hyperlink" Target="https://podminky.urs.cz/item/CS_URS_2025_01/565155101" TargetMode="External" /><Relationship Id="rId12" Type="http://schemas.openxmlformats.org/officeDocument/2006/relationships/hyperlink" Target="https://podminky.urs.cz/item/CS_URS_2025_01/567122114" TargetMode="External" /><Relationship Id="rId13" Type="http://schemas.openxmlformats.org/officeDocument/2006/relationships/hyperlink" Target="https://podminky.urs.cz/item/CS_URS_2025_01/573211112" TargetMode="External" /><Relationship Id="rId14" Type="http://schemas.openxmlformats.org/officeDocument/2006/relationships/hyperlink" Target="https://podminky.urs.cz/item/CS_URS_2025_01/577144111" TargetMode="External" /><Relationship Id="rId15" Type="http://schemas.openxmlformats.org/officeDocument/2006/relationships/hyperlink" Target="https://podminky.urs.cz/item/CS_URS_2025_01/581141112" TargetMode="External" /><Relationship Id="rId16" Type="http://schemas.openxmlformats.org/officeDocument/2006/relationships/hyperlink" Target="https://podminky.urs.cz/item/CS_URS_2025_01/596211253" TargetMode="External" /><Relationship Id="rId17" Type="http://schemas.openxmlformats.org/officeDocument/2006/relationships/hyperlink" Target="https://podminky.urs.cz/item/CS_URS_2025_01/899231111" TargetMode="External" /><Relationship Id="rId18" Type="http://schemas.openxmlformats.org/officeDocument/2006/relationships/hyperlink" Target="https://podminky.urs.cz/item/CS_URS_2025_01/915121111" TargetMode="External" /><Relationship Id="rId19" Type="http://schemas.openxmlformats.org/officeDocument/2006/relationships/hyperlink" Target="https://podminky.urs.cz/item/CS_URS_2025_01/915121121" TargetMode="External" /><Relationship Id="rId20" Type="http://schemas.openxmlformats.org/officeDocument/2006/relationships/hyperlink" Target="https://podminky.urs.cz/item/CS_URS_2025_01/915221112" TargetMode="External" /><Relationship Id="rId21" Type="http://schemas.openxmlformats.org/officeDocument/2006/relationships/hyperlink" Target="https://podminky.urs.cz/item/CS_URS_2025_01/915221122" TargetMode="External" /><Relationship Id="rId22" Type="http://schemas.openxmlformats.org/officeDocument/2006/relationships/hyperlink" Target="https://podminky.urs.cz/item/CS_URS_2025_01/916241213" TargetMode="External" /><Relationship Id="rId23" Type="http://schemas.openxmlformats.org/officeDocument/2006/relationships/hyperlink" Target="https://podminky.urs.cz/item/CS_URS_2025_01/919111112" TargetMode="External" /><Relationship Id="rId24" Type="http://schemas.openxmlformats.org/officeDocument/2006/relationships/hyperlink" Target="https://podminky.urs.cz/item/CS_URS_2025_01/919121213" TargetMode="External" /><Relationship Id="rId25" Type="http://schemas.openxmlformats.org/officeDocument/2006/relationships/hyperlink" Target="https://podminky.urs.cz/item/CS_URS_2025_01/919124121" TargetMode="External" /><Relationship Id="rId26" Type="http://schemas.openxmlformats.org/officeDocument/2006/relationships/hyperlink" Target="https://podminky.urs.cz/item/CS_URS_2025_01/919131111" TargetMode="External" /><Relationship Id="rId27" Type="http://schemas.openxmlformats.org/officeDocument/2006/relationships/hyperlink" Target="https://podminky.urs.cz/item/CS_URS_2025_01/919732211" TargetMode="External" /><Relationship Id="rId28" Type="http://schemas.openxmlformats.org/officeDocument/2006/relationships/hyperlink" Target="https://podminky.urs.cz/item/CS_URS_2025_01/919735113" TargetMode="External" /><Relationship Id="rId29" Type="http://schemas.openxmlformats.org/officeDocument/2006/relationships/hyperlink" Target="https://podminky.urs.cz/item/CS_URS_2025_01/979024443" TargetMode="External" /><Relationship Id="rId30" Type="http://schemas.openxmlformats.org/officeDocument/2006/relationships/hyperlink" Target="https://podminky.urs.cz/item/CS_URS_2025_01/979054451" TargetMode="External" /><Relationship Id="rId31" Type="http://schemas.openxmlformats.org/officeDocument/2006/relationships/hyperlink" Target="https://podminky.urs.cz/item/CS_URS_2025_01/979071112" TargetMode="External" /><Relationship Id="rId32" Type="http://schemas.openxmlformats.org/officeDocument/2006/relationships/hyperlink" Target="https://podminky.urs.cz/item/CS_URS_2025_01/997221551" TargetMode="External" /><Relationship Id="rId33" Type="http://schemas.openxmlformats.org/officeDocument/2006/relationships/hyperlink" Target="https://podminky.urs.cz/item/CS_URS_2025_01/997221559" TargetMode="External" /><Relationship Id="rId34" Type="http://schemas.openxmlformats.org/officeDocument/2006/relationships/hyperlink" Target="https://podminky.urs.cz/item/CS_URS_2025_01/997221571" TargetMode="External" /><Relationship Id="rId35" Type="http://schemas.openxmlformats.org/officeDocument/2006/relationships/hyperlink" Target="https://podminky.urs.cz/item/CS_URS_2025_01/997221579" TargetMode="External" /><Relationship Id="rId36" Type="http://schemas.openxmlformats.org/officeDocument/2006/relationships/hyperlink" Target="https://podminky.urs.cz/item/CS_URS_2025_01/997221861" TargetMode="External" /><Relationship Id="rId37" Type="http://schemas.openxmlformats.org/officeDocument/2006/relationships/hyperlink" Target="https://podminky.urs.cz/item/CS_URS_2025_01/997221873" TargetMode="External" /><Relationship Id="rId38" Type="http://schemas.openxmlformats.org/officeDocument/2006/relationships/hyperlink" Target="https://podminky.urs.cz/item/CS_URS_2025_01/997221875" TargetMode="External" /><Relationship Id="rId39" Type="http://schemas.openxmlformats.org/officeDocument/2006/relationships/hyperlink" Target="https://podminky.urs.cz/item/CS_URS_2025_01/998223011" TargetMode="External" /><Relationship Id="rId40" Type="http://schemas.openxmlformats.org/officeDocument/2006/relationships/hyperlink" Target="https://podminky.urs.cz/item/CS_URS_2025_01/012103000.1" TargetMode="External" /><Relationship Id="rId41" Type="http://schemas.openxmlformats.org/officeDocument/2006/relationships/hyperlink" Target="https://podminky.urs.cz/item/CS_URS_2025_01/012303000" TargetMode="External" /><Relationship Id="rId42" Type="http://schemas.openxmlformats.org/officeDocument/2006/relationships/hyperlink" Target="https://podminky.urs.cz/item/CS_URS_2025_01/013254000.1" TargetMode="External" /><Relationship Id="rId43" Type="http://schemas.openxmlformats.org/officeDocument/2006/relationships/hyperlink" Target="https://podminky.urs.cz/item/CS_URS_2025_01/032803000" TargetMode="External" /><Relationship Id="rId44" Type="http://schemas.openxmlformats.org/officeDocument/2006/relationships/hyperlink" Target="https://podminky.urs.cz/item/CS_URS_2025_01/034303000" TargetMode="External" /><Relationship Id="rId4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3" TargetMode="External" /><Relationship Id="rId2" Type="http://schemas.openxmlformats.org/officeDocument/2006/relationships/hyperlink" Target="https://podminky.urs.cz/item/CS_URS_2025_01/113106212" TargetMode="External" /><Relationship Id="rId3" Type="http://schemas.openxmlformats.org/officeDocument/2006/relationships/hyperlink" Target="https://podminky.urs.cz/item/CS_URS_2025_01/113107132" TargetMode="External" /><Relationship Id="rId4" Type="http://schemas.openxmlformats.org/officeDocument/2006/relationships/hyperlink" Target="https://podminky.urs.cz/item/CS_URS_2025_01/113154123" TargetMode="External" /><Relationship Id="rId5" Type="http://schemas.openxmlformats.org/officeDocument/2006/relationships/hyperlink" Target="https://podminky.urs.cz/item/CS_URS_2025_01/113202111" TargetMode="External" /><Relationship Id="rId6" Type="http://schemas.openxmlformats.org/officeDocument/2006/relationships/hyperlink" Target="https://podminky.urs.cz/item/CS_URS_2025_01/122151101" TargetMode="External" /><Relationship Id="rId7" Type="http://schemas.openxmlformats.org/officeDocument/2006/relationships/hyperlink" Target="https://podminky.urs.cz/item/CS_URS_2025_01/162751117" TargetMode="External" /><Relationship Id="rId8" Type="http://schemas.openxmlformats.org/officeDocument/2006/relationships/hyperlink" Target="https://podminky.urs.cz/item/CS_URS_2025_01/162751119" TargetMode="External" /><Relationship Id="rId9" Type="http://schemas.openxmlformats.org/officeDocument/2006/relationships/hyperlink" Target="https://podminky.urs.cz/item/CS_URS_2025_01/181951112" TargetMode="External" /><Relationship Id="rId10" Type="http://schemas.openxmlformats.org/officeDocument/2006/relationships/hyperlink" Target="https://podminky.urs.cz/item/CS_URS_2025_01/564871111" TargetMode="External" /><Relationship Id="rId11" Type="http://schemas.openxmlformats.org/officeDocument/2006/relationships/hyperlink" Target="https://podminky.urs.cz/item/CS_URS_2025_01/565155101" TargetMode="External" /><Relationship Id="rId12" Type="http://schemas.openxmlformats.org/officeDocument/2006/relationships/hyperlink" Target="https://podminky.urs.cz/item/CS_URS_2025_01/567122114" TargetMode="External" /><Relationship Id="rId13" Type="http://schemas.openxmlformats.org/officeDocument/2006/relationships/hyperlink" Target="https://podminky.urs.cz/item/CS_URS_2025_01/573211112" TargetMode="External" /><Relationship Id="rId14" Type="http://schemas.openxmlformats.org/officeDocument/2006/relationships/hyperlink" Target="https://podminky.urs.cz/item/CS_URS_2025_01/577144111" TargetMode="External" /><Relationship Id="rId15" Type="http://schemas.openxmlformats.org/officeDocument/2006/relationships/hyperlink" Target="https://podminky.urs.cz/item/CS_URS_2025_01/581141112" TargetMode="External" /><Relationship Id="rId16" Type="http://schemas.openxmlformats.org/officeDocument/2006/relationships/hyperlink" Target="https://podminky.urs.cz/item/CS_URS_2025_01/596211253" TargetMode="External" /><Relationship Id="rId17" Type="http://schemas.openxmlformats.org/officeDocument/2006/relationships/hyperlink" Target="https://podminky.urs.cz/item/CS_URS_2025_01/899331111" TargetMode="External" /><Relationship Id="rId18" Type="http://schemas.openxmlformats.org/officeDocument/2006/relationships/hyperlink" Target="https://podminky.urs.cz/item/CS_URS_2025_01/915121111" TargetMode="External" /><Relationship Id="rId19" Type="http://schemas.openxmlformats.org/officeDocument/2006/relationships/hyperlink" Target="https://podminky.urs.cz/item/CS_URS_2025_01/915121121" TargetMode="External" /><Relationship Id="rId20" Type="http://schemas.openxmlformats.org/officeDocument/2006/relationships/hyperlink" Target="https://podminky.urs.cz/item/CS_URS_2025_01/915221112" TargetMode="External" /><Relationship Id="rId21" Type="http://schemas.openxmlformats.org/officeDocument/2006/relationships/hyperlink" Target="https://podminky.urs.cz/item/CS_URS_2025_01/915221122" TargetMode="External" /><Relationship Id="rId22" Type="http://schemas.openxmlformats.org/officeDocument/2006/relationships/hyperlink" Target="https://podminky.urs.cz/item/CS_URS_2025_01/916241213" TargetMode="External" /><Relationship Id="rId23" Type="http://schemas.openxmlformats.org/officeDocument/2006/relationships/hyperlink" Target="https://podminky.urs.cz/item/CS_URS_2025_01/919111112" TargetMode="External" /><Relationship Id="rId24" Type="http://schemas.openxmlformats.org/officeDocument/2006/relationships/hyperlink" Target="https://podminky.urs.cz/item/CS_URS_2025_01/919121213" TargetMode="External" /><Relationship Id="rId25" Type="http://schemas.openxmlformats.org/officeDocument/2006/relationships/hyperlink" Target="https://podminky.urs.cz/item/CS_URS_2025_01/919124121" TargetMode="External" /><Relationship Id="rId26" Type="http://schemas.openxmlformats.org/officeDocument/2006/relationships/hyperlink" Target="https://podminky.urs.cz/item/CS_URS_2025_01/919131111" TargetMode="External" /><Relationship Id="rId27" Type="http://schemas.openxmlformats.org/officeDocument/2006/relationships/hyperlink" Target="https://podminky.urs.cz/item/CS_URS_2025_01/919732211" TargetMode="External" /><Relationship Id="rId28" Type="http://schemas.openxmlformats.org/officeDocument/2006/relationships/hyperlink" Target="https://podminky.urs.cz/item/CS_URS_2025_01/919735113" TargetMode="External" /><Relationship Id="rId29" Type="http://schemas.openxmlformats.org/officeDocument/2006/relationships/hyperlink" Target="https://podminky.urs.cz/item/CS_URS_2025_01/979024443" TargetMode="External" /><Relationship Id="rId30" Type="http://schemas.openxmlformats.org/officeDocument/2006/relationships/hyperlink" Target="https://podminky.urs.cz/item/CS_URS_2025_01/979054451" TargetMode="External" /><Relationship Id="rId31" Type="http://schemas.openxmlformats.org/officeDocument/2006/relationships/hyperlink" Target="https://podminky.urs.cz/item/CS_URS_2025_01/979071112" TargetMode="External" /><Relationship Id="rId32" Type="http://schemas.openxmlformats.org/officeDocument/2006/relationships/hyperlink" Target="https://podminky.urs.cz/item/CS_URS_2025_01/997221551" TargetMode="External" /><Relationship Id="rId33" Type="http://schemas.openxmlformats.org/officeDocument/2006/relationships/hyperlink" Target="https://podminky.urs.cz/item/CS_URS_2025_01/997221559" TargetMode="External" /><Relationship Id="rId34" Type="http://schemas.openxmlformats.org/officeDocument/2006/relationships/hyperlink" Target="https://podminky.urs.cz/item/CS_URS_2025_01/997221571" TargetMode="External" /><Relationship Id="rId35" Type="http://schemas.openxmlformats.org/officeDocument/2006/relationships/hyperlink" Target="https://podminky.urs.cz/item/CS_URS_2025_01/997221579" TargetMode="External" /><Relationship Id="rId36" Type="http://schemas.openxmlformats.org/officeDocument/2006/relationships/hyperlink" Target="https://podminky.urs.cz/item/CS_URS_2025_01/997221861" TargetMode="External" /><Relationship Id="rId37" Type="http://schemas.openxmlformats.org/officeDocument/2006/relationships/hyperlink" Target="https://podminky.urs.cz/item/CS_URS_2025_01/997221873" TargetMode="External" /><Relationship Id="rId38" Type="http://schemas.openxmlformats.org/officeDocument/2006/relationships/hyperlink" Target="https://podminky.urs.cz/item/CS_URS_2025_01/997221875" TargetMode="External" /><Relationship Id="rId39" Type="http://schemas.openxmlformats.org/officeDocument/2006/relationships/hyperlink" Target="https://podminky.urs.cz/item/CS_URS_2025_01/998223011" TargetMode="External" /><Relationship Id="rId40" Type="http://schemas.openxmlformats.org/officeDocument/2006/relationships/hyperlink" Target="https://podminky.urs.cz/item/CS_URS_2025_01/012103000.1" TargetMode="External" /><Relationship Id="rId41" Type="http://schemas.openxmlformats.org/officeDocument/2006/relationships/hyperlink" Target="https://podminky.urs.cz/item/CS_URS_2025_01/012303000" TargetMode="External" /><Relationship Id="rId42" Type="http://schemas.openxmlformats.org/officeDocument/2006/relationships/hyperlink" Target="https://podminky.urs.cz/item/CS_URS_2025_01/013254000.1" TargetMode="External" /><Relationship Id="rId43" Type="http://schemas.openxmlformats.org/officeDocument/2006/relationships/hyperlink" Target="https://podminky.urs.cz/item/CS_URS_2025_01/032803000" TargetMode="External" /><Relationship Id="rId44" Type="http://schemas.openxmlformats.org/officeDocument/2006/relationships/hyperlink" Target="https://podminky.urs.cz/item/CS_URS_2025_01/034303000" TargetMode="External" /><Relationship Id="rId4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27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29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29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27</v>
      </c>
      <c r="AL14" s="24"/>
      <c r="AM14" s="24"/>
      <c r="AN14" s="36" t="s">
        <v>29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27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31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27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31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34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35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36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37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38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39</v>
      </c>
      <c r="E29" s="49"/>
      <c r="F29" s="34" t="s">
        <v>40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41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42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43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44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45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46</v>
      </c>
      <c r="U35" s="56"/>
      <c r="V35" s="56"/>
      <c r="W35" s="56"/>
      <c r="X35" s="58" t="s">
        <v>47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48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0260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II/233 MASARYKOVA ULICE - OPRAVA HAVARIJNÍCH ZÁLIVŮ MHD (POLIKLINIKA A HABRMANNOVO NÁMĚSTÍ) PLZEŇ- DOUBRAVKA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27. 11. 2023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30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49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28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32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50</v>
      </c>
      <c r="D52" s="89"/>
      <c r="E52" s="89"/>
      <c r="F52" s="89"/>
      <c r="G52" s="89"/>
      <c r="H52" s="90"/>
      <c r="I52" s="91" t="s">
        <v>51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52</v>
      </c>
      <c r="AH52" s="89"/>
      <c r="AI52" s="89"/>
      <c r="AJ52" s="89"/>
      <c r="AK52" s="89"/>
      <c r="AL52" s="89"/>
      <c r="AM52" s="89"/>
      <c r="AN52" s="91" t="s">
        <v>53</v>
      </c>
      <c r="AO52" s="89"/>
      <c r="AP52" s="89"/>
      <c r="AQ52" s="93" t="s">
        <v>54</v>
      </c>
      <c r="AR52" s="46"/>
      <c r="AS52" s="94" t="s">
        <v>55</v>
      </c>
      <c r="AT52" s="95" t="s">
        <v>56</v>
      </c>
      <c r="AU52" s="95" t="s">
        <v>57</v>
      </c>
      <c r="AV52" s="95" t="s">
        <v>58</v>
      </c>
      <c r="AW52" s="95" t="s">
        <v>59</v>
      </c>
      <c r="AX52" s="95" t="s">
        <v>60</v>
      </c>
      <c r="AY52" s="95" t="s">
        <v>61</v>
      </c>
      <c r="AZ52" s="95" t="s">
        <v>62</v>
      </c>
      <c r="BA52" s="95" t="s">
        <v>63</v>
      </c>
      <c r="BB52" s="95" t="s">
        <v>64</v>
      </c>
      <c r="BC52" s="95" t="s">
        <v>65</v>
      </c>
      <c r="BD52" s="96" t="s">
        <v>66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67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68</v>
      </c>
      <c r="BT54" s="111" t="s">
        <v>69</v>
      </c>
      <c r="BU54" s="112" t="s">
        <v>70</v>
      </c>
      <c r="BV54" s="111" t="s">
        <v>71</v>
      </c>
      <c r="BW54" s="111" t="s">
        <v>5</v>
      </c>
      <c r="BX54" s="111" t="s">
        <v>72</v>
      </c>
      <c r="CL54" s="111" t="s">
        <v>19</v>
      </c>
    </row>
    <row r="55" s="7" customFormat="1" ht="16.5" customHeight="1">
      <c r="A55" s="113" t="s">
        <v>73</v>
      </c>
      <c r="B55" s="114"/>
      <c r="C55" s="115"/>
      <c r="D55" s="116" t="s">
        <v>74</v>
      </c>
      <c r="E55" s="116"/>
      <c r="F55" s="116"/>
      <c r="G55" s="116"/>
      <c r="H55" s="116"/>
      <c r="I55" s="117"/>
      <c r="J55" s="116" t="s">
        <v>75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'101 -  OPRAVA ZÁLIVU POLI...'!J30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76</v>
      </c>
      <c r="AR55" s="120"/>
      <c r="AS55" s="121">
        <v>0</v>
      </c>
      <c r="AT55" s="122">
        <f>ROUND(SUM(AV55:AW55),2)</f>
        <v>0</v>
      </c>
      <c r="AU55" s="123">
        <f>'101 -  OPRAVA ZÁLIVU POLI...'!P89</f>
        <v>0</v>
      </c>
      <c r="AV55" s="122">
        <f>'101 -  OPRAVA ZÁLIVU POLI...'!J33</f>
        <v>0</v>
      </c>
      <c r="AW55" s="122">
        <f>'101 -  OPRAVA ZÁLIVU POLI...'!J34</f>
        <v>0</v>
      </c>
      <c r="AX55" s="122">
        <f>'101 -  OPRAVA ZÁLIVU POLI...'!J35</f>
        <v>0</v>
      </c>
      <c r="AY55" s="122">
        <f>'101 -  OPRAVA ZÁLIVU POLI...'!J36</f>
        <v>0</v>
      </c>
      <c r="AZ55" s="122">
        <f>'101 -  OPRAVA ZÁLIVU POLI...'!F33</f>
        <v>0</v>
      </c>
      <c r="BA55" s="122">
        <f>'101 -  OPRAVA ZÁLIVU POLI...'!F34</f>
        <v>0</v>
      </c>
      <c r="BB55" s="122">
        <f>'101 -  OPRAVA ZÁLIVU POLI...'!F35</f>
        <v>0</v>
      </c>
      <c r="BC55" s="122">
        <f>'101 -  OPRAVA ZÁLIVU POLI...'!F36</f>
        <v>0</v>
      </c>
      <c r="BD55" s="124">
        <f>'101 -  OPRAVA ZÁLIVU POLI...'!F37</f>
        <v>0</v>
      </c>
      <c r="BE55" s="7"/>
      <c r="BT55" s="125" t="s">
        <v>77</v>
      </c>
      <c r="BV55" s="125" t="s">
        <v>71</v>
      </c>
      <c r="BW55" s="125" t="s">
        <v>78</v>
      </c>
      <c r="BX55" s="125" t="s">
        <v>5</v>
      </c>
      <c r="CL55" s="125" t="s">
        <v>19</v>
      </c>
      <c r="CM55" s="125" t="s">
        <v>79</v>
      </c>
    </row>
    <row r="56" s="7" customFormat="1" ht="16.5" customHeight="1">
      <c r="A56" s="113" t="s">
        <v>73</v>
      </c>
      <c r="B56" s="114"/>
      <c r="C56" s="115"/>
      <c r="D56" s="116" t="s">
        <v>80</v>
      </c>
      <c r="E56" s="116"/>
      <c r="F56" s="116"/>
      <c r="G56" s="116"/>
      <c r="H56" s="116"/>
      <c r="I56" s="117"/>
      <c r="J56" s="116" t="s">
        <v>81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'102 - OPRAVA ZÁLIVU ZÁBĚLSKÁ'!J30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76</v>
      </c>
      <c r="AR56" s="120"/>
      <c r="AS56" s="126">
        <v>0</v>
      </c>
      <c r="AT56" s="127">
        <f>ROUND(SUM(AV56:AW56),2)</f>
        <v>0</v>
      </c>
      <c r="AU56" s="128">
        <f>'102 - OPRAVA ZÁLIVU ZÁBĚLSKÁ'!P89</f>
        <v>0</v>
      </c>
      <c r="AV56" s="127">
        <f>'102 - OPRAVA ZÁLIVU ZÁBĚLSKÁ'!J33</f>
        <v>0</v>
      </c>
      <c r="AW56" s="127">
        <f>'102 - OPRAVA ZÁLIVU ZÁBĚLSKÁ'!J34</f>
        <v>0</v>
      </c>
      <c r="AX56" s="127">
        <f>'102 - OPRAVA ZÁLIVU ZÁBĚLSKÁ'!J35</f>
        <v>0</v>
      </c>
      <c r="AY56" s="127">
        <f>'102 - OPRAVA ZÁLIVU ZÁBĚLSKÁ'!J36</f>
        <v>0</v>
      </c>
      <c r="AZ56" s="127">
        <f>'102 - OPRAVA ZÁLIVU ZÁBĚLSKÁ'!F33</f>
        <v>0</v>
      </c>
      <c r="BA56" s="127">
        <f>'102 - OPRAVA ZÁLIVU ZÁBĚLSKÁ'!F34</f>
        <v>0</v>
      </c>
      <c r="BB56" s="127">
        <f>'102 - OPRAVA ZÁLIVU ZÁBĚLSKÁ'!F35</f>
        <v>0</v>
      </c>
      <c r="BC56" s="127">
        <f>'102 - OPRAVA ZÁLIVU ZÁBĚLSKÁ'!F36</f>
        <v>0</v>
      </c>
      <c r="BD56" s="129">
        <f>'102 - OPRAVA ZÁLIVU ZÁBĚLSKÁ'!F37</f>
        <v>0</v>
      </c>
      <c r="BE56" s="7"/>
      <c r="BT56" s="125" t="s">
        <v>77</v>
      </c>
      <c r="BV56" s="125" t="s">
        <v>71</v>
      </c>
      <c r="BW56" s="125" t="s">
        <v>82</v>
      </c>
      <c r="BX56" s="125" t="s">
        <v>5</v>
      </c>
      <c r="CL56" s="125" t="s">
        <v>19</v>
      </c>
      <c r="CM56" s="125" t="s">
        <v>79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QnyQyNCtwISfut/4ZsC5gKBPvr78w9QiTQlO6svyncDRX46GIxfXZ70ElCDXnCZ8H8hB/micDnXo1Y4yYmmBIg==" hashValue="SO1L1JXnnQARbnI/favBjJcd2SfVzUsiQ0bBcBO50VcMLIms4lMzupdnKTh9qfmlhjnk+fC2cFxjSdEc3O1kJw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101 -  OPRAVA ZÁLIVU POLI...'!C2" display="/"/>
    <hyperlink ref="A56" location="'102 - OPRAVA ZÁLIVU ZÁBĚLSKÁ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78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79</v>
      </c>
    </row>
    <row r="4" s="1" customFormat="1" ht="24.96" customHeight="1">
      <c r="B4" s="22"/>
      <c r="D4" s="132" t="s">
        <v>83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II/233 MASARYKOVA ULICE - OPRAVA HAVARIJNÍCH ZÁLIVŮ MHD (POLIKLINIKA A HABRMANNOVO NÁMĚSTÍ) PLZEŇ- DOUBRAVKA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85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27. 11. 2023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27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28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27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30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27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32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27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33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35</v>
      </c>
      <c r="E30" s="40"/>
      <c r="F30" s="40"/>
      <c r="G30" s="40"/>
      <c r="H30" s="40"/>
      <c r="I30" s="40"/>
      <c r="J30" s="146">
        <f>ROUND(J89,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37</v>
      </c>
      <c r="G32" s="40"/>
      <c r="H32" s="40"/>
      <c r="I32" s="147" t="s">
        <v>36</v>
      </c>
      <c r="J32" s="147" t="s">
        <v>38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39</v>
      </c>
      <c r="E33" s="134" t="s">
        <v>40</v>
      </c>
      <c r="F33" s="149">
        <f>ROUND((SUM(BE89:BE261)),  2)</f>
        <v>0</v>
      </c>
      <c r="G33" s="40"/>
      <c r="H33" s="40"/>
      <c r="I33" s="150">
        <v>0.20999999999999999</v>
      </c>
      <c r="J33" s="149">
        <f>ROUND(((SUM(BE89:BE261))*I33),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41</v>
      </c>
      <c r="F34" s="149">
        <f>ROUND((SUM(BF89:BF261)),  2)</f>
        <v>0</v>
      </c>
      <c r="G34" s="40"/>
      <c r="H34" s="40"/>
      <c r="I34" s="150">
        <v>0.12</v>
      </c>
      <c r="J34" s="149">
        <f>ROUND(((SUM(BF89:BF261))*I34),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42</v>
      </c>
      <c r="F35" s="149">
        <f>ROUND((SUM(BG89:BG261)),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43</v>
      </c>
      <c r="F36" s="149">
        <f>ROUND((SUM(BH89:BH261)),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44</v>
      </c>
      <c r="F37" s="149">
        <f>ROUND((SUM(BI89:BI261)),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45</v>
      </c>
      <c r="E39" s="153"/>
      <c r="F39" s="153"/>
      <c r="G39" s="154" t="s">
        <v>46</v>
      </c>
      <c r="H39" s="155" t="s">
        <v>47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II/233 MASARYKOVA ULICE - OPRAVA HAVARIJNÍCH ZÁLIVŮ MHD (POLIKLINIKA A HABRMANNOVO NÁMĚSTÍ) PLZEŇ- DOUBRAVKA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101 -  OPRAVA ZÁLIVU POLIKLINIKA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27. 11. 2023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87</v>
      </c>
      <c r="D57" s="164"/>
      <c r="E57" s="164"/>
      <c r="F57" s="164"/>
      <c r="G57" s="164"/>
      <c r="H57" s="164"/>
      <c r="I57" s="164"/>
      <c r="J57" s="165" t="s">
        <v>88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67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89</v>
      </c>
    </row>
    <row r="60" s="9" customFormat="1" ht="24.96" customHeight="1">
      <c r="A60" s="9"/>
      <c r="B60" s="167"/>
      <c r="C60" s="168"/>
      <c r="D60" s="169" t="s">
        <v>90</v>
      </c>
      <c r="E60" s="170"/>
      <c r="F60" s="170"/>
      <c r="G60" s="170"/>
      <c r="H60" s="170"/>
      <c r="I60" s="170"/>
      <c r="J60" s="171">
        <f>J90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91</v>
      </c>
      <c r="E61" s="176"/>
      <c r="F61" s="176"/>
      <c r="G61" s="176"/>
      <c r="H61" s="176"/>
      <c r="I61" s="176"/>
      <c r="J61" s="177">
        <f>J91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92</v>
      </c>
      <c r="E62" s="176"/>
      <c r="F62" s="176"/>
      <c r="G62" s="176"/>
      <c r="H62" s="176"/>
      <c r="I62" s="176"/>
      <c r="J62" s="177">
        <f>J128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93</v>
      </c>
      <c r="E63" s="176"/>
      <c r="F63" s="176"/>
      <c r="G63" s="176"/>
      <c r="H63" s="176"/>
      <c r="I63" s="176"/>
      <c r="J63" s="177">
        <f>J152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94</v>
      </c>
      <c r="E64" s="176"/>
      <c r="F64" s="176"/>
      <c r="G64" s="176"/>
      <c r="H64" s="176"/>
      <c r="I64" s="176"/>
      <c r="J64" s="177">
        <f>J156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95</v>
      </c>
      <c r="E65" s="176"/>
      <c r="F65" s="176"/>
      <c r="G65" s="176"/>
      <c r="H65" s="176"/>
      <c r="I65" s="176"/>
      <c r="J65" s="177">
        <f>J203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96</v>
      </c>
      <c r="E66" s="176"/>
      <c r="F66" s="176"/>
      <c r="G66" s="176"/>
      <c r="H66" s="176"/>
      <c r="I66" s="176"/>
      <c r="J66" s="177">
        <f>J240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7"/>
      <c r="C67" s="168"/>
      <c r="D67" s="169" t="s">
        <v>97</v>
      </c>
      <c r="E67" s="170"/>
      <c r="F67" s="170"/>
      <c r="G67" s="170"/>
      <c r="H67" s="170"/>
      <c r="I67" s="170"/>
      <c r="J67" s="171">
        <f>J244</f>
        <v>0</v>
      </c>
      <c r="K67" s="168"/>
      <c r="L67" s="17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3"/>
      <c r="C68" s="174"/>
      <c r="D68" s="175" t="s">
        <v>98</v>
      </c>
      <c r="E68" s="176"/>
      <c r="F68" s="176"/>
      <c r="G68" s="176"/>
      <c r="H68" s="176"/>
      <c r="I68" s="176"/>
      <c r="J68" s="177">
        <f>J245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73"/>
      <c r="C69" s="174"/>
      <c r="D69" s="175" t="s">
        <v>99</v>
      </c>
      <c r="E69" s="176"/>
      <c r="F69" s="176"/>
      <c r="G69" s="176"/>
      <c r="H69" s="176"/>
      <c r="I69" s="176"/>
      <c r="J69" s="177">
        <f>J255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100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6.25" customHeight="1">
      <c r="A79" s="40"/>
      <c r="B79" s="41"/>
      <c r="C79" s="42"/>
      <c r="D79" s="42"/>
      <c r="E79" s="162" t="str">
        <f>E7</f>
        <v>II/233 MASARYKOVA ULICE - OPRAVA HAVARIJNÍCH ZÁLIVŮ MHD (POLIKLINIKA A HABRMANNOVO NÁMĚSTÍ) PLZEŇ- DOUBRAVKA</v>
      </c>
      <c r="F79" s="34"/>
      <c r="G79" s="34"/>
      <c r="H79" s="34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84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 xml:space="preserve">101 -  OPRAVA ZÁLIVU POLIKLINIKA</v>
      </c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F12</f>
        <v xml:space="preserve"> </v>
      </c>
      <c r="G83" s="42"/>
      <c r="H83" s="42"/>
      <c r="I83" s="34" t="s">
        <v>23</v>
      </c>
      <c r="J83" s="74" t="str">
        <f>IF(J12="","",J12)</f>
        <v>27. 11. 2023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E15</f>
        <v xml:space="preserve"> </v>
      </c>
      <c r="G85" s="42"/>
      <c r="H85" s="42"/>
      <c r="I85" s="34" t="s">
        <v>30</v>
      </c>
      <c r="J85" s="38" t="str">
        <f>E21</f>
        <v xml:space="preserve"> 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28</v>
      </c>
      <c r="D86" s="42"/>
      <c r="E86" s="42"/>
      <c r="F86" s="29" t="str">
        <f>IF(E18="","",E18)</f>
        <v>Vyplň údaj</v>
      </c>
      <c r="G86" s="42"/>
      <c r="H86" s="42"/>
      <c r="I86" s="34" t="s">
        <v>32</v>
      </c>
      <c r="J86" s="38" t="str">
        <f>E24</f>
        <v xml:space="preserve"> 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79"/>
      <c r="B88" s="180"/>
      <c r="C88" s="181" t="s">
        <v>101</v>
      </c>
      <c r="D88" s="182" t="s">
        <v>54</v>
      </c>
      <c r="E88" s="182" t="s">
        <v>50</v>
      </c>
      <c r="F88" s="182" t="s">
        <v>51</v>
      </c>
      <c r="G88" s="182" t="s">
        <v>102</v>
      </c>
      <c r="H88" s="182" t="s">
        <v>103</v>
      </c>
      <c r="I88" s="182" t="s">
        <v>104</v>
      </c>
      <c r="J88" s="182" t="s">
        <v>88</v>
      </c>
      <c r="K88" s="183" t="s">
        <v>105</v>
      </c>
      <c r="L88" s="184"/>
      <c r="M88" s="94" t="s">
        <v>19</v>
      </c>
      <c r="N88" s="95" t="s">
        <v>39</v>
      </c>
      <c r="O88" s="95" t="s">
        <v>106</v>
      </c>
      <c r="P88" s="95" t="s">
        <v>107</v>
      </c>
      <c r="Q88" s="95" t="s">
        <v>108</v>
      </c>
      <c r="R88" s="95" t="s">
        <v>109</v>
      </c>
      <c r="S88" s="95" t="s">
        <v>110</v>
      </c>
      <c r="T88" s="96" t="s">
        <v>111</v>
      </c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</row>
    <row r="89" s="2" customFormat="1" ht="22.8" customHeight="1">
      <c r="A89" s="40"/>
      <c r="B89" s="41"/>
      <c r="C89" s="101" t="s">
        <v>112</v>
      </c>
      <c r="D89" s="42"/>
      <c r="E89" s="42"/>
      <c r="F89" s="42"/>
      <c r="G89" s="42"/>
      <c r="H89" s="42"/>
      <c r="I89" s="42"/>
      <c r="J89" s="185">
        <f>BK89</f>
        <v>0</v>
      </c>
      <c r="K89" s="42"/>
      <c r="L89" s="46"/>
      <c r="M89" s="97"/>
      <c r="N89" s="186"/>
      <c r="O89" s="98"/>
      <c r="P89" s="187">
        <f>P90+P244</f>
        <v>0</v>
      </c>
      <c r="Q89" s="98"/>
      <c r="R89" s="187">
        <f>R90+R244</f>
        <v>5.3946699999999996</v>
      </c>
      <c r="S89" s="98"/>
      <c r="T89" s="188">
        <f>T90+T244</f>
        <v>150.035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68</v>
      </c>
      <c r="AU89" s="19" t="s">
        <v>89</v>
      </c>
      <c r="BK89" s="189">
        <f>BK90+BK244</f>
        <v>0</v>
      </c>
    </row>
    <row r="90" s="12" customFormat="1" ht="25.92" customHeight="1">
      <c r="A90" s="12"/>
      <c r="B90" s="190"/>
      <c r="C90" s="191"/>
      <c r="D90" s="192" t="s">
        <v>68</v>
      </c>
      <c r="E90" s="193" t="s">
        <v>113</v>
      </c>
      <c r="F90" s="193" t="s">
        <v>114</v>
      </c>
      <c r="G90" s="191"/>
      <c r="H90" s="191"/>
      <c r="I90" s="194"/>
      <c r="J90" s="195">
        <f>BK90</f>
        <v>0</v>
      </c>
      <c r="K90" s="191"/>
      <c r="L90" s="196"/>
      <c r="M90" s="197"/>
      <c r="N90" s="198"/>
      <c r="O90" s="198"/>
      <c r="P90" s="199">
        <f>P91+P128+P152+P156+P203+P240</f>
        <v>0</v>
      </c>
      <c r="Q90" s="198"/>
      <c r="R90" s="199">
        <f>R91+R128+R152+R156+R203+R240</f>
        <v>5.3946699999999996</v>
      </c>
      <c r="S90" s="198"/>
      <c r="T90" s="200">
        <f>T91+T128+T152+T156+T203+T240</f>
        <v>150.035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77</v>
      </c>
      <c r="AT90" s="202" t="s">
        <v>68</v>
      </c>
      <c r="AU90" s="202" t="s">
        <v>69</v>
      </c>
      <c r="AY90" s="201" t="s">
        <v>115</v>
      </c>
      <c r="BK90" s="203">
        <f>BK91+BK128+BK152+BK156+BK203+BK240</f>
        <v>0</v>
      </c>
    </row>
    <row r="91" s="12" customFormat="1" ht="22.8" customHeight="1">
      <c r="A91" s="12"/>
      <c r="B91" s="190"/>
      <c r="C91" s="191"/>
      <c r="D91" s="192" t="s">
        <v>68</v>
      </c>
      <c r="E91" s="204" t="s">
        <v>77</v>
      </c>
      <c r="F91" s="204" t="s">
        <v>116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SUM(P92:P127)</f>
        <v>0</v>
      </c>
      <c r="Q91" s="198"/>
      <c r="R91" s="199">
        <f>SUM(R92:R127)</f>
        <v>0.0042000000000000006</v>
      </c>
      <c r="S91" s="198"/>
      <c r="T91" s="200">
        <f>SUM(T92:T127)</f>
        <v>150.035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77</v>
      </c>
      <c r="AT91" s="202" t="s">
        <v>68</v>
      </c>
      <c r="AU91" s="202" t="s">
        <v>77</v>
      </c>
      <c r="AY91" s="201" t="s">
        <v>115</v>
      </c>
      <c r="BK91" s="203">
        <f>SUM(BK92:BK127)</f>
        <v>0</v>
      </c>
    </row>
    <row r="92" s="2" customFormat="1" ht="16.5" customHeight="1">
      <c r="A92" s="40"/>
      <c r="B92" s="41"/>
      <c r="C92" s="206" t="s">
        <v>77</v>
      </c>
      <c r="D92" s="206" t="s">
        <v>117</v>
      </c>
      <c r="E92" s="207" t="s">
        <v>118</v>
      </c>
      <c r="F92" s="208" t="s">
        <v>119</v>
      </c>
      <c r="G92" s="209" t="s">
        <v>120</v>
      </c>
      <c r="H92" s="210">
        <v>25</v>
      </c>
      <c r="I92" s="211"/>
      <c r="J92" s="212">
        <f>ROUND(I92*H92,2)</f>
        <v>0</v>
      </c>
      <c r="K92" s="208" t="s">
        <v>121</v>
      </c>
      <c r="L92" s="46"/>
      <c r="M92" s="213" t="s">
        <v>19</v>
      </c>
      <c r="N92" s="214" t="s">
        <v>40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0.26000000000000001</v>
      </c>
      <c r="T92" s="216">
        <f>S92*H92</f>
        <v>6.5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122</v>
      </c>
      <c r="AT92" s="217" t="s">
        <v>117</v>
      </c>
      <c r="AU92" s="217" t="s">
        <v>79</v>
      </c>
      <c r="AY92" s="19" t="s">
        <v>115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77</v>
      </c>
      <c r="BK92" s="218">
        <f>ROUND(I92*H92,2)</f>
        <v>0</v>
      </c>
      <c r="BL92" s="19" t="s">
        <v>122</v>
      </c>
      <c r="BM92" s="217" t="s">
        <v>123</v>
      </c>
    </row>
    <row r="93" s="2" customFormat="1">
      <c r="A93" s="40"/>
      <c r="B93" s="41"/>
      <c r="C93" s="42"/>
      <c r="D93" s="219" t="s">
        <v>124</v>
      </c>
      <c r="E93" s="42"/>
      <c r="F93" s="220" t="s">
        <v>125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124</v>
      </c>
      <c r="AU93" s="19" t="s">
        <v>79</v>
      </c>
    </row>
    <row r="94" s="2" customFormat="1">
      <c r="A94" s="40"/>
      <c r="B94" s="41"/>
      <c r="C94" s="42"/>
      <c r="D94" s="224" t="s">
        <v>126</v>
      </c>
      <c r="E94" s="42"/>
      <c r="F94" s="225" t="s">
        <v>127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126</v>
      </c>
      <c r="AU94" s="19" t="s">
        <v>79</v>
      </c>
    </row>
    <row r="95" s="2" customFormat="1" ht="16.5" customHeight="1">
      <c r="A95" s="40"/>
      <c r="B95" s="41"/>
      <c r="C95" s="206" t="s">
        <v>79</v>
      </c>
      <c r="D95" s="206" t="s">
        <v>117</v>
      </c>
      <c r="E95" s="207" t="s">
        <v>128</v>
      </c>
      <c r="F95" s="208" t="s">
        <v>129</v>
      </c>
      <c r="G95" s="209" t="s">
        <v>120</v>
      </c>
      <c r="H95" s="210">
        <v>160</v>
      </c>
      <c r="I95" s="211"/>
      <c r="J95" s="212">
        <f>ROUND(I95*H95,2)</f>
        <v>0</v>
      </c>
      <c r="K95" s="208" t="s">
        <v>121</v>
      </c>
      <c r="L95" s="46"/>
      <c r="M95" s="213" t="s">
        <v>19</v>
      </c>
      <c r="N95" s="214" t="s">
        <v>40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0.505</v>
      </c>
      <c r="T95" s="216">
        <f>S95*H95</f>
        <v>80.799999999999997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122</v>
      </c>
      <c r="AT95" s="217" t="s">
        <v>117</v>
      </c>
      <c r="AU95" s="217" t="s">
        <v>79</v>
      </c>
      <c r="AY95" s="19" t="s">
        <v>115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77</v>
      </c>
      <c r="BK95" s="218">
        <f>ROUND(I95*H95,2)</f>
        <v>0</v>
      </c>
      <c r="BL95" s="19" t="s">
        <v>122</v>
      </c>
      <c r="BM95" s="217" t="s">
        <v>130</v>
      </c>
    </row>
    <row r="96" s="2" customFormat="1">
      <c r="A96" s="40"/>
      <c r="B96" s="41"/>
      <c r="C96" s="42"/>
      <c r="D96" s="219" t="s">
        <v>124</v>
      </c>
      <c r="E96" s="42"/>
      <c r="F96" s="220" t="s">
        <v>131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124</v>
      </c>
      <c r="AU96" s="19" t="s">
        <v>79</v>
      </c>
    </row>
    <row r="97" s="2" customFormat="1">
      <c r="A97" s="40"/>
      <c r="B97" s="41"/>
      <c r="C97" s="42"/>
      <c r="D97" s="224" t="s">
        <v>126</v>
      </c>
      <c r="E97" s="42"/>
      <c r="F97" s="225" t="s">
        <v>132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126</v>
      </c>
      <c r="AU97" s="19" t="s">
        <v>79</v>
      </c>
    </row>
    <row r="98" s="2" customFormat="1" ht="16.5" customHeight="1">
      <c r="A98" s="40"/>
      <c r="B98" s="41"/>
      <c r="C98" s="206" t="s">
        <v>133</v>
      </c>
      <c r="D98" s="206" t="s">
        <v>117</v>
      </c>
      <c r="E98" s="207" t="s">
        <v>134</v>
      </c>
      <c r="F98" s="208" t="s">
        <v>135</v>
      </c>
      <c r="G98" s="209" t="s">
        <v>120</v>
      </c>
      <c r="H98" s="210">
        <v>80</v>
      </c>
      <c r="I98" s="211"/>
      <c r="J98" s="212">
        <f>ROUND(I98*H98,2)</f>
        <v>0</v>
      </c>
      <c r="K98" s="208" t="s">
        <v>121</v>
      </c>
      <c r="L98" s="46"/>
      <c r="M98" s="213" t="s">
        <v>19</v>
      </c>
      <c r="N98" s="214" t="s">
        <v>40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0.625</v>
      </c>
      <c r="T98" s="216">
        <f>S98*H98</f>
        <v>50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122</v>
      </c>
      <c r="AT98" s="217" t="s">
        <v>117</v>
      </c>
      <c r="AU98" s="217" t="s">
        <v>79</v>
      </c>
      <c r="AY98" s="19" t="s">
        <v>115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77</v>
      </c>
      <c r="BK98" s="218">
        <f>ROUND(I98*H98,2)</f>
        <v>0</v>
      </c>
      <c r="BL98" s="19" t="s">
        <v>122</v>
      </c>
      <c r="BM98" s="217" t="s">
        <v>136</v>
      </c>
    </row>
    <row r="99" s="2" customFormat="1">
      <c r="A99" s="40"/>
      <c r="B99" s="41"/>
      <c r="C99" s="42"/>
      <c r="D99" s="219" t="s">
        <v>124</v>
      </c>
      <c r="E99" s="42"/>
      <c r="F99" s="220" t="s">
        <v>137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124</v>
      </c>
      <c r="AU99" s="19" t="s">
        <v>79</v>
      </c>
    </row>
    <row r="100" s="2" customFormat="1">
      <c r="A100" s="40"/>
      <c r="B100" s="41"/>
      <c r="C100" s="42"/>
      <c r="D100" s="224" t="s">
        <v>126</v>
      </c>
      <c r="E100" s="42"/>
      <c r="F100" s="225" t="s">
        <v>138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126</v>
      </c>
      <c r="AU100" s="19" t="s">
        <v>79</v>
      </c>
    </row>
    <row r="101" s="2" customFormat="1">
      <c r="A101" s="40"/>
      <c r="B101" s="41"/>
      <c r="C101" s="42"/>
      <c r="D101" s="219" t="s">
        <v>139</v>
      </c>
      <c r="E101" s="42"/>
      <c r="F101" s="226" t="s">
        <v>140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139</v>
      </c>
      <c r="AU101" s="19" t="s">
        <v>79</v>
      </c>
    </row>
    <row r="102" s="2" customFormat="1" ht="21.75" customHeight="1">
      <c r="A102" s="40"/>
      <c r="B102" s="41"/>
      <c r="C102" s="206" t="s">
        <v>122</v>
      </c>
      <c r="D102" s="206" t="s">
        <v>117</v>
      </c>
      <c r="E102" s="207" t="s">
        <v>141</v>
      </c>
      <c r="F102" s="208" t="s">
        <v>142</v>
      </c>
      <c r="G102" s="209" t="s">
        <v>120</v>
      </c>
      <c r="H102" s="210">
        <v>84</v>
      </c>
      <c r="I102" s="211"/>
      <c r="J102" s="212">
        <f>ROUND(I102*H102,2)</f>
        <v>0</v>
      </c>
      <c r="K102" s="208" t="s">
        <v>121</v>
      </c>
      <c r="L102" s="46"/>
      <c r="M102" s="213" t="s">
        <v>19</v>
      </c>
      <c r="N102" s="214" t="s">
        <v>40</v>
      </c>
      <c r="O102" s="86"/>
      <c r="P102" s="215">
        <f>O102*H102</f>
        <v>0</v>
      </c>
      <c r="Q102" s="215">
        <v>5.0000000000000002E-05</v>
      </c>
      <c r="R102" s="215">
        <f>Q102*H102</f>
        <v>0.0042000000000000006</v>
      </c>
      <c r="S102" s="215">
        <v>0.11500000000000001</v>
      </c>
      <c r="T102" s="216">
        <f>S102*H102</f>
        <v>9.6600000000000001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122</v>
      </c>
      <c r="AT102" s="217" t="s">
        <v>117</v>
      </c>
      <c r="AU102" s="217" t="s">
        <v>79</v>
      </c>
      <c r="AY102" s="19" t="s">
        <v>115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77</v>
      </c>
      <c r="BK102" s="218">
        <f>ROUND(I102*H102,2)</f>
        <v>0</v>
      </c>
      <c r="BL102" s="19" t="s">
        <v>122</v>
      </c>
      <c r="BM102" s="217" t="s">
        <v>143</v>
      </c>
    </row>
    <row r="103" s="2" customFormat="1">
      <c r="A103" s="40"/>
      <c r="B103" s="41"/>
      <c r="C103" s="42"/>
      <c r="D103" s="219" t="s">
        <v>124</v>
      </c>
      <c r="E103" s="42"/>
      <c r="F103" s="220" t="s">
        <v>144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124</v>
      </c>
      <c r="AU103" s="19" t="s">
        <v>79</v>
      </c>
    </row>
    <row r="104" s="2" customFormat="1">
      <c r="A104" s="40"/>
      <c r="B104" s="41"/>
      <c r="C104" s="42"/>
      <c r="D104" s="224" t="s">
        <v>126</v>
      </c>
      <c r="E104" s="42"/>
      <c r="F104" s="225" t="s">
        <v>145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126</v>
      </c>
      <c r="AU104" s="19" t="s">
        <v>79</v>
      </c>
    </row>
    <row r="105" s="13" customFormat="1">
      <c r="A105" s="13"/>
      <c r="B105" s="227"/>
      <c r="C105" s="228"/>
      <c r="D105" s="219" t="s">
        <v>146</v>
      </c>
      <c r="E105" s="229" t="s">
        <v>19</v>
      </c>
      <c r="F105" s="230" t="s">
        <v>147</v>
      </c>
      <c r="G105" s="228"/>
      <c r="H105" s="229" t="s">
        <v>19</v>
      </c>
      <c r="I105" s="231"/>
      <c r="J105" s="228"/>
      <c r="K105" s="228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146</v>
      </c>
      <c r="AU105" s="236" t="s">
        <v>79</v>
      </c>
      <c r="AV105" s="13" t="s">
        <v>77</v>
      </c>
      <c r="AW105" s="13" t="s">
        <v>31</v>
      </c>
      <c r="AX105" s="13" t="s">
        <v>69</v>
      </c>
      <c r="AY105" s="236" t="s">
        <v>115</v>
      </c>
    </row>
    <row r="106" s="14" customFormat="1">
      <c r="A106" s="14"/>
      <c r="B106" s="237"/>
      <c r="C106" s="238"/>
      <c r="D106" s="219" t="s">
        <v>146</v>
      </c>
      <c r="E106" s="239" t="s">
        <v>19</v>
      </c>
      <c r="F106" s="240" t="s">
        <v>148</v>
      </c>
      <c r="G106" s="238"/>
      <c r="H106" s="241">
        <v>84</v>
      </c>
      <c r="I106" s="242"/>
      <c r="J106" s="238"/>
      <c r="K106" s="238"/>
      <c r="L106" s="243"/>
      <c r="M106" s="244"/>
      <c r="N106" s="245"/>
      <c r="O106" s="245"/>
      <c r="P106" s="245"/>
      <c r="Q106" s="245"/>
      <c r="R106" s="245"/>
      <c r="S106" s="245"/>
      <c r="T106" s="246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7" t="s">
        <v>146</v>
      </c>
      <c r="AU106" s="247" t="s">
        <v>79</v>
      </c>
      <c r="AV106" s="14" t="s">
        <v>79</v>
      </c>
      <c r="AW106" s="14" t="s">
        <v>31</v>
      </c>
      <c r="AX106" s="14" t="s">
        <v>77</v>
      </c>
      <c r="AY106" s="247" t="s">
        <v>115</v>
      </c>
    </row>
    <row r="107" s="2" customFormat="1" ht="16.5" customHeight="1">
      <c r="A107" s="40"/>
      <c r="B107" s="41"/>
      <c r="C107" s="206" t="s">
        <v>149</v>
      </c>
      <c r="D107" s="206" t="s">
        <v>117</v>
      </c>
      <c r="E107" s="207" t="s">
        <v>150</v>
      </c>
      <c r="F107" s="208" t="s">
        <v>151</v>
      </c>
      <c r="G107" s="209" t="s">
        <v>152</v>
      </c>
      <c r="H107" s="210">
        <v>15</v>
      </c>
      <c r="I107" s="211"/>
      <c r="J107" s="212">
        <f>ROUND(I107*H107,2)</f>
        <v>0</v>
      </c>
      <c r="K107" s="208" t="s">
        <v>121</v>
      </c>
      <c r="L107" s="46"/>
      <c r="M107" s="213" t="s">
        <v>19</v>
      </c>
      <c r="N107" s="214" t="s">
        <v>40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0.20499999999999999</v>
      </c>
      <c r="T107" s="216">
        <f>S107*H107</f>
        <v>3.0749999999999997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122</v>
      </c>
      <c r="AT107" s="217" t="s">
        <v>117</v>
      </c>
      <c r="AU107" s="217" t="s">
        <v>79</v>
      </c>
      <c r="AY107" s="19" t="s">
        <v>115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77</v>
      </c>
      <c r="BK107" s="218">
        <f>ROUND(I107*H107,2)</f>
        <v>0</v>
      </c>
      <c r="BL107" s="19" t="s">
        <v>122</v>
      </c>
      <c r="BM107" s="217" t="s">
        <v>153</v>
      </c>
    </row>
    <row r="108" s="2" customFormat="1">
      <c r="A108" s="40"/>
      <c r="B108" s="41"/>
      <c r="C108" s="42"/>
      <c r="D108" s="219" t="s">
        <v>124</v>
      </c>
      <c r="E108" s="42"/>
      <c r="F108" s="220" t="s">
        <v>154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124</v>
      </c>
      <c r="AU108" s="19" t="s">
        <v>79</v>
      </c>
    </row>
    <row r="109" s="2" customFormat="1">
      <c r="A109" s="40"/>
      <c r="B109" s="41"/>
      <c r="C109" s="42"/>
      <c r="D109" s="224" t="s">
        <v>126</v>
      </c>
      <c r="E109" s="42"/>
      <c r="F109" s="225" t="s">
        <v>155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126</v>
      </c>
      <c r="AU109" s="19" t="s">
        <v>79</v>
      </c>
    </row>
    <row r="110" s="2" customFormat="1">
      <c r="A110" s="40"/>
      <c r="B110" s="41"/>
      <c r="C110" s="42"/>
      <c r="D110" s="219" t="s">
        <v>139</v>
      </c>
      <c r="E110" s="42"/>
      <c r="F110" s="226" t="s">
        <v>156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139</v>
      </c>
      <c r="AU110" s="19" t="s">
        <v>79</v>
      </c>
    </row>
    <row r="111" s="2" customFormat="1" ht="21.75" customHeight="1">
      <c r="A111" s="40"/>
      <c r="B111" s="41"/>
      <c r="C111" s="206" t="s">
        <v>157</v>
      </c>
      <c r="D111" s="206" t="s">
        <v>117</v>
      </c>
      <c r="E111" s="207" t="s">
        <v>158</v>
      </c>
      <c r="F111" s="208" t="s">
        <v>159</v>
      </c>
      <c r="G111" s="209" t="s">
        <v>160</v>
      </c>
      <c r="H111" s="210">
        <v>20</v>
      </c>
      <c r="I111" s="211"/>
      <c r="J111" s="212">
        <f>ROUND(I111*H111,2)</f>
        <v>0</v>
      </c>
      <c r="K111" s="208" t="s">
        <v>121</v>
      </c>
      <c r="L111" s="46"/>
      <c r="M111" s="213" t="s">
        <v>19</v>
      </c>
      <c r="N111" s="214" t="s">
        <v>40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122</v>
      </c>
      <c r="AT111" s="217" t="s">
        <v>117</v>
      </c>
      <c r="AU111" s="217" t="s">
        <v>79</v>
      </c>
      <c r="AY111" s="19" t="s">
        <v>115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77</v>
      </c>
      <c r="BK111" s="218">
        <f>ROUND(I111*H111,2)</f>
        <v>0</v>
      </c>
      <c r="BL111" s="19" t="s">
        <v>122</v>
      </c>
      <c r="BM111" s="217" t="s">
        <v>161</v>
      </c>
    </row>
    <row r="112" s="2" customFormat="1">
      <c r="A112" s="40"/>
      <c r="B112" s="41"/>
      <c r="C112" s="42"/>
      <c r="D112" s="219" t="s">
        <v>124</v>
      </c>
      <c r="E112" s="42"/>
      <c r="F112" s="220" t="s">
        <v>162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124</v>
      </c>
      <c r="AU112" s="19" t="s">
        <v>79</v>
      </c>
    </row>
    <row r="113" s="2" customFormat="1">
      <c r="A113" s="40"/>
      <c r="B113" s="41"/>
      <c r="C113" s="42"/>
      <c r="D113" s="224" t="s">
        <v>126</v>
      </c>
      <c r="E113" s="42"/>
      <c r="F113" s="225" t="s">
        <v>163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126</v>
      </c>
      <c r="AU113" s="19" t="s">
        <v>79</v>
      </c>
    </row>
    <row r="114" s="2" customFormat="1">
      <c r="A114" s="40"/>
      <c r="B114" s="41"/>
      <c r="C114" s="42"/>
      <c r="D114" s="219" t="s">
        <v>139</v>
      </c>
      <c r="E114" s="42"/>
      <c r="F114" s="226" t="s">
        <v>164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139</v>
      </c>
      <c r="AU114" s="19" t="s">
        <v>79</v>
      </c>
    </row>
    <row r="115" s="14" customFormat="1">
      <c r="A115" s="14"/>
      <c r="B115" s="237"/>
      <c r="C115" s="238"/>
      <c r="D115" s="219" t="s">
        <v>146</v>
      </c>
      <c r="E115" s="239" t="s">
        <v>19</v>
      </c>
      <c r="F115" s="240" t="s">
        <v>165</v>
      </c>
      <c r="G115" s="238"/>
      <c r="H115" s="241">
        <v>20</v>
      </c>
      <c r="I115" s="242"/>
      <c r="J115" s="238"/>
      <c r="K115" s="238"/>
      <c r="L115" s="243"/>
      <c r="M115" s="244"/>
      <c r="N115" s="245"/>
      <c r="O115" s="245"/>
      <c r="P115" s="245"/>
      <c r="Q115" s="245"/>
      <c r="R115" s="245"/>
      <c r="S115" s="245"/>
      <c r="T115" s="246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7" t="s">
        <v>146</v>
      </c>
      <c r="AU115" s="247" t="s">
        <v>79</v>
      </c>
      <c r="AV115" s="14" t="s">
        <v>79</v>
      </c>
      <c r="AW115" s="14" t="s">
        <v>31</v>
      </c>
      <c r="AX115" s="14" t="s">
        <v>77</v>
      </c>
      <c r="AY115" s="247" t="s">
        <v>115</v>
      </c>
    </row>
    <row r="116" s="2" customFormat="1" ht="21.75" customHeight="1">
      <c r="A116" s="40"/>
      <c r="B116" s="41"/>
      <c r="C116" s="206" t="s">
        <v>166</v>
      </c>
      <c r="D116" s="206" t="s">
        <v>117</v>
      </c>
      <c r="E116" s="207" t="s">
        <v>167</v>
      </c>
      <c r="F116" s="208" t="s">
        <v>168</v>
      </c>
      <c r="G116" s="209" t="s">
        <v>160</v>
      </c>
      <c r="H116" s="210">
        <v>20</v>
      </c>
      <c r="I116" s="211"/>
      <c r="J116" s="212">
        <f>ROUND(I116*H116,2)</f>
        <v>0</v>
      </c>
      <c r="K116" s="208" t="s">
        <v>121</v>
      </c>
      <c r="L116" s="46"/>
      <c r="M116" s="213" t="s">
        <v>19</v>
      </c>
      <c r="N116" s="214" t="s">
        <v>40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122</v>
      </c>
      <c r="AT116" s="217" t="s">
        <v>117</v>
      </c>
      <c r="AU116" s="217" t="s">
        <v>79</v>
      </c>
      <c r="AY116" s="19" t="s">
        <v>115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77</v>
      </c>
      <c r="BK116" s="218">
        <f>ROUND(I116*H116,2)</f>
        <v>0</v>
      </c>
      <c r="BL116" s="19" t="s">
        <v>122</v>
      </c>
      <c r="BM116" s="217" t="s">
        <v>169</v>
      </c>
    </row>
    <row r="117" s="2" customFormat="1">
      <c r="A117" s="40"/>
      <c r="B117" s="41"/>
      <c r="C117" s="42"/>
      <c r="D117" s="219" t="s">
        <v>124</v>
      </c>
      <c r="E117" s="42"/>
      <c r="F117" s="220" t="s">
        <v>170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124</v>
      </c>
      <c r="AU117" s="19" t="s">
        <v>79</v>
      </c>
    </row>
    <row r="118" s="2" customFormat="1">
      <c r="A118" s="40"/>
      <c r="B118" s="41"/>
      <c r="C118" s="42"/>
      <c r="D118" s="224" t="s">
        <v>126</v>
      </c>
      <c r="E118" s="42"/>
      <c r="F118" s="225" t="s">
        <v>171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126</v>
      </c>
      <c r="AU118" s="19" t="s">
        <v>79</v>
      </c>
    </row>
    <row r="119" s="2" customFormat="1" ht="24.15" customHeight="1">
      <c r="A119" s="40"/>
      <c r="B119" s="41"/>
      <c r="C119" s="206" t="s">
        <v>172</v>
      </c>
      <c r="D119" s="206" t="s">
        <v>117</v>
      </c>
      <c r="E119" s="207" t="s">
        <v>173</v>
      </c>
      <c r="F119" s="208" t="s">
        <v>174</v>
      </c>
      <c r="G119" s="209" t="s">
        <v>160</v>
      </c>
      <c r="H119" s="210">
        <v>400</v>
      </c>
      <c r="I119" s="211"/>
      <c r="J119" s="212">
        <f>ROUND(I119*H119,2)</f>
        <v>0</v>
      </c>
      <c r="K119" s="208" t="s">
        <v>121</v>
      </c>
      <c r="L119" s="46"/>
      <c r="M119" s="213" t="s">
        <v>19</v>
      </c>
      <c r="N119" s="214" t="s">
        <v>40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122</v>
      </c>
      <c r="AT119" s="217" t="s">
        <v>117</v>
      </c>
      <c r="AU119" s="217" t="s">
        <v>79</v>
      </c>
      <c r="AY119" s="19" t="s">
        <v>115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77</v>
      </c>
      <c r="BK119" s="218">
        <f>ROUND(I119*H119,2)</f>
        <v>0</v>
      </c>
      <c r="BL119" s="19" t="s">
        <v>122</v>
      </c>
      <c r="BM119" s="217" t="s">
        <v>175</v>
      </c>
    </row>
    <row r="120" s="2" customFormat="1">
      <c r="A120" s="40"/>
      <c r="B120" s="41"/>
      <c r="C120" s="42"/>
      <c r="D120" s="219" t="s">
        <v>124</v>
      </c>
      <c r="E120" s="42"/>
      <c r="F120" s="220" t="s">
        <v>176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124</v>
      </c>
      <c r="AU120" s="19" t="s">
        <v>79</v>
      </c>
    </row>
    <row r="121" s="2" customFormat="1">
      <c r="A121" s="40"/>
      <c r="B121" s="41"/>
      <c r="C121" s="42"/>
      <c r="D121" s="224" t="s">
        <v>126</v>
      </c>
      <c r="E121" s="42"/>
      <c r="F121" s="225" t="s">
        <v>177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126</v>
      </c>
      <c r="AU121" s="19" t="s">
        <v>79</v>
      </c>
    </row>
    <row r="122" s="2" customFormat="1">
      <c r="A122" s="40"/>
      <c r="B122" s="41"/>
      <c r="C122" s="42"/>
      <c r="D122" s="219" t="s">
        <v>139</v>
      </c>
      <c r="E122" s="42"/>
      <c r="F122" s="226" t="s">
        <v>178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139</v>
      </c>
      <c r="AU122" s="19" t="s">
        <v>79</v>
      </c>
    </row>
    <row r="123" s="14" customFormat="1">
      <c r="A123" s="14"/>
      <c r="B123" s="237"/>
      <c r="C123" s="238"/>
      <c r="D123" s="219" t="s">
        <v>146</v>
      </c>
      <c r="E123" s="238"/>
      <c r="F123" s="240" t="s">
        <v>179</v>
      </c>
      <c r="G123" s="238"/>
      <c r="H123" s="241">
        <v>400</v>
      </c>
      <c r="I123" s="242"/>
      <c r="J123" s="238"/>
      <c r="K123" s="238"/>
      <c r="L123" s="243"/>
      <c r="M123" s="244"/>
      <c r="N123" s="245"/>
      <c r="O123" s="245"/>
      <c r="P123" s="245"/>
      <c r="Q123" s="245"/>
      <c r="R123" s="245"/>
      <c r="S123" s="245"/>
      <c r="T123" s="246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7" t="s">
        <v>146</v>
      </c>
      <c r="AU123" s="247" t="s">
        <v>79</v>
      </c>
      <c r="AV123" s="14" t="s">
        <v>79</v>
      </c>
      <c r="AW123" s="14" t="s">
        <v>4</v>
      </c>
      <c r="AX123" s="14" t="s">
        <v>77</v>
      </c>
      <c r="AY123" s="247" t="s">
        <v>115</v>
      </c>
    </row>
    <row r="124" s="2" customFormat="1" ht="16.5" customHeight="1">
      <c r="A124" s="40"/>
      <c r="B124" s="41"/>
      <c r="C124" s="206" t="s">
        <v>180</v>
      </c>
      <c r="D124" s="206" t="s">
        <v>117</v>
      </c>
      <c r="E124" s="207" t="s">
        <v>181</v>
      </c>
      <c r="F124" s="208" t="s">
        <v>182</v>
      </c>
      <c r="G124" s="209" t="s">
        <v>120</v>
      </c>
      <c r="H124" s="210">
        <v>105</v>
      </c>
      <c r="I124" s="211"/>
      <c r="J124" s="212">
        <f>ROUND(I124*H124,2)</f>
        <v>0</v>
      </c>
      <c r="K124" s="208" t="s">
        <v>121</v>
      </c>
      <c r="L124" s="46"/>
      <c r="M124" s="213" t="s">
        <v>19</v>
      </c>
      <c r="N124" s="214" t="s">
        <v>40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122</v>
      </c>
      <c r="AT124" s="217" t="s">
        <v>117</v>
      </c>
      <c r="AU124" s="217" t="s">
        <v>79</v>
      </c>
      <c r="AY124" s="19" t="s">
        <v>115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77</v>
      </c>
      <c r="BK124" s="218">
        <f>ROUND(I124*H124,2)</f>
        <v>0</v>
      </c>
      <c r="BL124" s="19" t="s">
        <v>122</v>
      </c>
      <c r="BM124" s="217" t="s">
        <v>183</v>
      </c>
    </row>
    <row r="125" s="2" customFormat="1">
      <c r="A125" s="40"/>
      <c r="B125" s="41"/>
      <c r="C125" s="42"/>
      <c r="D125" s="219" t="s">
        <v>124</v>
      </c>
      <c r="E125" s="42"/>
      <c r="F125" s="220" t="s">
        <v>184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124</v>
      </c>
      <c r="AU125" s="19" t="s">
        <v>79</v>
      </c>
    </row>
    <row r="126" s="2" customFormat="1">
      <c r="A126" s="40"/>
      <c r="B126" s="41"/>
      <c r="C126" s="42"/>
      <c r="D126" s="224" t="s">
        <v>126</v>
      </c>
      <c r="E126" s="42"/>
      <c r="F126" s="225" t="s">
        <v>185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126</v>
      </c>
      <c r="AU126" s="19" t="s">
        <v>79</v>
      </c>
    </row>
    <row r="127" s="14" customFormat="1">
      <c r="A127" s="14"/>
      <c r="B127" s="237"/>
      <c r="C127" s="238"/>
      <c r="D127" s="219" t="s">
        <v>146</v>
      </c>
      <c r="E127" s="239" t="s">
        <v>19</v>
      </c>
      <c r="F127" s="240" t="s">
        <v>186</v>
      </c>
      <c r="G127" s="238"/>
      <c r="H127" s="241">
        <v>105</v>
      </c>
      <c r="I127" s="242"/>
      <c r="J127" s="238"/>
      <c r="K127" s="238"/>
      <c r="L127" s="243"/>
      <c r="M127" s="244"/>
      <c r="N127" s="245"/>
      <c r="O127" s="245"/>
      <c r="P127" s="245"/>
      <c r="Q127" s="245"/>
      <c r="R127" s="245"/>
      <c r="S127" s="245"/>
      <c r="T127" s="24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7" t="s">
        <v>146</v>
      </c>
      <c r="AU127" s="247" t="s">
        <v>79</v>
      </c>
      <c r="AV127" s="14" t="s">
        <v>79</v>
      </c>
      <c r="AW127" s="14" t="s">
        <v>31</v>
      </c>
      <c r="AX127" s="14" t="s">
        <v>77</v>
      </c>
      <c r="AY127" s="247" t="s">
        <v>115</v>
      </c>
    </row>
    <row r="128" s="12" customFormat="1" ht="22.8" customHeight="1">
      <c r="A128" s="12"/>
      <c r="B128" s="190"/>
      <c r="C128" s="191"/>
      <c r="D128" s="192" t="s">
        <v>68</v>
      </c>
      <c r="E128" s="204" t="s">
        <v>149</v>
      </c>
      <c r="F128" s="204" t="s">
        <v>187</v>
      </c>
      <c r="G128" s="191"/>
      <c r="H128" s="191"/>
      <c r="I128" s="194"/>
      <c r="J128" s="205">
        <f>BK128</f>
        <v>0</v>
      </c>
      <c r="K128" s="191"/>
      <c r="L128" s="196"/>
      <c r="M128" s="197"/>
      <c r="N128" s="198"/>
      <c r="O128" s="198"/>
      <c r="P128" s="199">
        <f>SUM(P129:P151)</f>
        <v>0</v>
      </c>
      <c r="Q128" s="198"/>
      <c r="R128" s="199">
        <f>SUM(R129:R151)</f>
        <v>2.2304999999999997</v>
      </c>
      <c r="S128" s="198"/>
      <c r="T128" s="200">
        <f>SUM(T129:T151)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1" t="s">
        <v>77</v>
      </c>
      <c r="AT128" s="202" t="s">
        <v>68</v>
      </c>
      <c r="AU128" s="202" t="s">
        <v>77</v>
      </c>
      <c r="AY128" s="201" t="s">
        <v>115</v>
      </c>
      <c r="BK128" s="203">
        <f>SUM(BK129:BK151)</f>
        <v>0</v>
      </c>
    </row>
    <row r="129" s="2" customFormat="1" ht="16.5" customHeight="1">
      <c r="A129" s="40"/>
      <c r="B129" s="41"/>
      <c r="C129" s="206" t="s">
        <v>188</v>
      </c>
      <c r="D129" s="206" t="s">
        <v>117</v>
      </c>
      <c r="E129" s="207" t="s">
        <v>189</v>
      </c>
      <c r="F129" s="208" t="s">
        <v>190</v>
      </c>
      <c r="G129" s="209" t="s">
        <v>120</v>
      </c>
      <c r="H129" s="210">
        <v>80</v>
      </c>
      <c r="I129" s="211"/>
      <c r="J129" s="212">
        <f>ROUND(I129*H129,2)</f>
        <v>0</v>
      </c>
      <c r="K129" s="208" t="s">
        <v>121</v>
      </c>
      <c r="L129" s="46"/>
      <c r="M129" s="213" t="s">
        <v>19</v>
      </c>
      <c r="N129" s="214" t="s">
        <v>40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122</v>
      </c>
      <c r="AT129" s="217" t="s">
        <v>117</v>
      </c>
      <c r="AU129" s="217" t="s">
        <v>79</v>
      </c>
      <c r="AY129" s="19" t="s">
        <v>115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77</v>
      </c>
      <c r="BK129" s="218">
        <f>ROUND(I129*H129,2)</f>
        <v>0</v>
      </c>
      <c r="BL129" s="19" t="s">
        <v>122</v>
      </c>
      <c r="BM129" s="217" t="s">
        <v>191</v>
      </c>
    </row>
    <row r="130" s="2" customFormat="1">
      <c r="A130" s="40"/>
      <c r="B130" s="41"/>
      <c r="C130" s="42"/>
      <c r="D130" s="219" t="s">
        <v>124</v>
      </c>
      <c r="E130" s="42"/>
      <c r="F130" s="220" t="s">
        <v>192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124</v>
      </c>
      <c r="AU130" s="19" t="s">
        <v>79</v>
      </c>
    </row>
    <row r="131" s="2" customFormat="1">
      <c r="A131" s="40"/>
      <c r="B131" s="41"/>
      <c r="C131" s="42"/>
      <c r="D131" s="224" t="s">
        <v>126</v>
      </c>
      <c r="E131" s="42"/>
      <c r="F131" s="225" t="s">
        <v>193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126</v>
      </c>
      <c r="AU131" s="19" t="s">
        <v>79</v>
      </c>
    </row>
    <row r="132" s="14" customFormat="1">
      <c r="A132" s="14"/>
      <c r="B132" s="237"/>
      <c r="C132" s="238"/>
      <c r="D132" s="219" t="s">
        <v>146</v>
      </c>
      <c r="E132" s="239" t="s">
        <v>19</v>
      </c>
      <c r="F132" s="240" t="s">
        <v>194</v>
      </c>
      <c r="G132" s="238"/>
      <c r="H132" s="241">
        <v>80</v>
      </c>
      <c r="I132" s="242"/>
      <c r="J132" s="238"/>
      <c r="K132" s="238"/>
      <c r="L132" s="243"/>
      <c r="M132" s="244"/>
      <c r="N132" s="245"/>
      <c r="O132" s="245"/>
      <c r="P132" s="245"/>
      <c r="Q132" s="245"/>
      <c r="R132" s="245"/>
      <c r="S132" s="245"/>
      <c r="T132" s="24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7" t="s">
        <v>146</v>
      </c>
      <c r="AU132" s="247" t="s">
        <v>79</v>
      </c>
      <c r="AV132" s="14" t="s">
        <v>79</v>
      </c>
      <c r="AW132" s="14" t="s">
        <v>31</v>
      </c>
      <c r="AX132" s="14" t="s">
        <v>77</v>
      </c>
      <c r="AY132" s="247" t="s">
        <v>115</v>
      </c>
    </row>
    <row r="133" s="2" customFormat="1" ht="16.5" customHeight="1">
      <c r="A133" s="40"/>
      <c r="B133" s="41"/>
      <c r="C133" s="206" t="s">
        <v>195</v>
      </c>
      <c r="D133" s="206" t="s">
        <v>117</v>
      </c>
      <c r="E133" s="207" t="s">
        <v>196</v>
      </c>
      <c r="F133" s="208" t="s">
        <v>197</v>
      </c>
      <c r="G133" s="209" t="s">
        <v>120</v>
      </c>
      <c r="H133" s="210">
        <v>42</v>
      </c>
      <c r="I133" s="211"/>
      <c r="J133" s="212">
        <f>ROUND(I133*H133,2)</f>
        <v>0</v>
      </c>
      <c r="K133" s="208" t="s">
        <v>121</v>
      </c>
      <c r="L133" s="46"/>
      <c r="M133" s="213" t="s">
        <v>19</v>
      </c>
      <c r="N133" s="214" t="s">
        <v>40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122</v>
      </c>
      <c r="AT133" s="217" t="s">
        <v>117</v>
      </c>
      <c r="AU133" s="217" t="s">
        <v>79</v>
      </c>
      <c r="AY133" s="19" t="s">
        <v>115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77</v>
      </c>
      <c r="BK133" s="218">
        <f>ROUND(I133*H133,2)</f>
        <v>0</v>
      </c>
      <c r="BL133" s="19" t="s">
        <v>122</v>
      </c>
      <c r="BM133" s="217" t="s">
        <v>198</v>
      </c>
    </row>
    <row r="134" s="2" customFormat="1">
      <c r="A134" s="40"/>
      <c r="B134" s="41"/>
      <c r="C134" s="42"/>
      <c r="D134" s="219" t="s">
        <v>124</v>
      </c>
      <c r="E134" s="42"/>
      <c r="F134" s="220" t="s">
        <v>199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124</v>
      </c>
      <c r="AU134" s="19" t="s">
        <v>79</v>
      </c>
    </row>
    <row r="135" s="2" customFormat="1">
      <c r="A135" s="40"/>
      <c r="B135" s="41"/>
      <c r="C135" s="42"/>
      <c r="D135" s="224" t="s">
        <v>126</v>
      </c>
      <c r="E135" s="42"/>
      <c r="F135" s="225" t="s">
        <v>200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126</v>
      </c>
      <c r="AU135" s="19" t="s">
        <v>79</v>
      </c>
    </row>
    <row r="136" s="2" customFormat="1" ht="16.5" customHeight="1">
      <c r="A136" s="40"/>
      <c r="B136" s="41"/>
      <c r="C136" s="206" t="s">
        <v>8</v>
      </c>
      <c r="D136" s="206" t="s">
        <v>117</v>
      </c>
      <c r="E136" s="207" t="s">
        <v>201</v>
      </c>
      <c r="F136" s="208" t="s">
        <v>202</v>
      </c>
      <c r="G136" s="209" t="s">
        <v>120</v>
      </c>
      <c r="H136" s="210">
        <v>80</v>
      </c>
      <c r="I136" s="211"/>
      <c r="J136" s="212">
        <f>ROUND(I136*H136,2)</f>
        <v>0</v>
      </c>
      <c r="K136" s="208" t="s">
        <v>121</v>
      </c>
      <c r="L136" s="46"/>
      <c r="M136" s="213" t="s">
        <v>19</v>
      </c>
      <c r="N136" s="214" t="s">
        <v>40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122</v>
      </c>
      <c r="AT136" s="217" t="s">
        <v>117</v>
      </c>
      <c r="AU136" s="217" t="s">
        <v>79</v>
      </c>
      <c r="AY136" s="19" t="s">
        <v>115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77</v>
      </c>
      <c r="BK136" s="218">
        <f>ROUND(I136*H136,2)</f>
        <v>0</v>
      </c>
      <c r="BL136" s="19" t="s">
        <v>122</v>
      </c>
      <c r="BM136" s="217" t="s">
        <v>203</v>
      </c>
    </row>
    <row r="137" s="2" customFormat="1">
      <c r="A137" s="40"/>
      <c r="B137" s="41"/>
      <c r="C137" s="42"/>
      <c r="D137" s="219" t="s">
        <v>124</v>
      </c>
      <c r="E137" s="42"/>
      <c r="F137" s="220" t="s">
        <v>204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124</v>
      </c>
      <c r="AU137" s="19" t="s">
        <v>79</v>
      </c>
    </row>
    <row r="138" s="2" customFormat="1">
      <c r="A138" s="40"/>
      <c r="B138" s="41"/>
      <c r="C138" s="42"/>
      <c r="D138" s="224" t="s">
        <v>126</v>
      </c>
      <c r="E138" s="42"/>
      <c r="F138" s="225" t="s">
        <v>205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126</v>
      </c>
      <c r="AU138" s="19" t="s">
        <v>79</v>
      </c>
    </row>
    <row r="139" s="14" customFormat="1">
      <c r="A139" s="14"/>
      <c r="B139" s="237"/>
      <c r="C139" s="238"/>
      <c r="D139" s="219" t="s">
        <v>146</v>
      </c>
      <c r="E139" s="239" t="s">
        <v>19</v>
      </c>
      <c r="F139" s="240" t="s">
        <v>194</v>
      </c>
      <c r="G139" s="238"/>
      <c r="H139" s="241">
        <v>80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146</v>
      </c>
      <c r="AU139" s="247" t="s">
        <v>79</v>
      </c>
      <c r="AV139" s="14" t="s">
        <v>79</v>
      </c>
      <c r="AW139" s="14" t="s">
        <v>31</v>
      </c>
      <c r="AX139" s="14" t="s">
        <v>77</v>
      </c>
      <c r="AY139" s="247" t="s">
        <v>115</v>
      </c>
    </row>
    <row r="140" s="2" customFormat="1" ht="16.5" customHeight="1">
      <c r="A140" s="40"/>
      <c r="B140" s="41"/>
      <c r="C140" s="206" t="s">
        <v>206</v>
      </c>
      <c r="D140" s="206" t="s">
        <v>117</v>
      </c>
      <c r="E140" s="207" t="s">
        <v>207</v>
      </c>
      <c r="F140" s="208" t="s">
        <v>208</v>
      </c>
      <c r="G140" s="209" t="s">
        <v>120</v>
      </c>
      <c r="H140" s="210">
        <v>42</v>
      </c>
      <c r="I140" s="211"/>
      <c r="J140" s="212">
        <f>ROUND(I140*H140,2)</f>
        <v>0</v>
      </c>
      <c r="K140" s="208" t="s">
        <v>121</v>
      </c>
      <c r="L140" s="46"/>
      <c r="M140" s="213" t="s">
        <v>19</v>
      </c>
      <c r="N140" s="214" t="s">
        <v>40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122</v>
      </c>
      <c r="AT140" s="217" t="s">
        <v>117</v>
      </c>
      <c r="AU140" s="217" t="s">
        <v>79</v>
      </c>
      <c r="AY140" s="19" t="s">
        <v>115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77</v>
      </c>
      <c r="BK140" s="218">
        <f>ROUND(I140*H140,2)</f>
        <v>0</v>
      </c>
      <c r="BL140" s="19" t="s">
        <v>122</v>
      </c>
      <c r="BM140" s="217" t="s">
        <v>209</v>
      </c>
    </row>
    <row r="141" s="2" customFormat="1">
      <c r="A141" s="40"/>
      <c r="B141" s="41"/>
      <c r="C141" s="42"/>
      <c r="D141" s="219" t="s">
        <v>124</v>
      </c>
      <c r="E141" s="42"/>
      <c r="F141" s="220" t="s">
        <v>210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124</v>
      </c>
      <c r="AU141" s="19" t="s">
        <v>79</v>
      </c>
    </row>
    <row r="142" s="2" customFormat="1">
      <c r="A142" s="40"/>
      <c r="B142" s="41"/>
      <c r="C142" s="42"/>
      <c r="D142" s="224" t="s">
        <v>126</v>
      </c>
      <c r="E142" s="42"/>
      <c r="F142" s="225" t="s">
        <v>211</v>
      </c>
      <c r="G142" s="42"/>
      <c r="H142" s="42"/>
      <c r="I142" s="221"/>
      <c r="J142" s="42"/>
      <c r="K142" s="42"/>
      <c r="L142" s="46"/>
      <c r="M142" s="222"/>
      <c r="N142" s="223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126</v>
      </c>
      <c r="AU142" s="19" t="s">
        <v>79</v>
      </c>
    </row>
    <row r="143" s="2" customFormat="1" ht="21.75" customHeight="1">
      <c r="A143" s="40"/>
      <c r="B143" s="41"/>
      <c r="C143" s="206" t="s">
        <v>212</v>
      </c>
      <c r="D143" s="206" t="s">
        <v>117</v>
      </c>
      <c r="E143" s="207" t="s">
        <v>213</v>
      </c>
      <c r="F143" s="208" t="s">
        <v>214</v>
      </c>
      <c r="G143" s="209" t="s">
        <v>120</v>
      </c>
      <c r="H143" s="210">
        <v>42</v>
      </c>
      <c r="I143" s="211"/>
      <c r="J143" s="212">
        <f>ROUND(I143*H143,2)</f>
        <v>0</v>
      </c>
      <c r="K143" s="208" t="s">
        <v>121</v>
      </c>
      <c r="L143" s="46"/>
      <c r="M143" s="213" t="s">
        <v>19</v>
      </c>
      <c r="N143" s="214" t="s">
        <v>40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122</v>
      </c>
      <c r="AT143" s="217" t="s">
        <v>117</v>
      </c>
      <c r="AU143" s="217" t="s">
        <v>79</v>
      </c>
      <c r="AY143" s="19" t="s">
        <v>115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77</v>
      </c>
      <c r="BK143" s="218">
        <f>ROUND(I143*H143,2)</f>
        <v>0</v>
      </c>
      <c r="BL143" s="19" t="s">
        <v>122</v>
      </c>
      <c r="BM143" s="217" t="s">
        <v>215</v>
      </c>
    </row>
    <row r="144" s="2" customFormat="1">
      <c r="A144" s="40"/>
      <c r="B144" s="41"/>
      <c r="C144" s="42"/>
      <c r="D144" s="219" t="s">
        <v>124</v>
      </c>
      <c r="E144" s="42"/>
      <c r="F144" s="220" t="s">
        <v>216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124</v>
      </c>
      <c r="AU144" s="19" t="s">
        <v>79</v>
      </c>
    </row>
    <row r="145" s="2" customFormat="1">
      <c r="A145" s="40"/>
      <c r="B145" s="41"/>
      <c r="C145" s="42"/>
      <c r="D145" s="224" t="s">
        <v>126</v>
      </c>
      <c r="E145" s="42"/>
      <c r="F145" s="225" t="s">
        <v>217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126</v>
      </c>
      <c r="AU145" s="19" t="s">
        <v>79</v>
      </c>
    </row>
    <row r="146" s="2" customFormat="1" ht="16.5" customHeight="1">
      <c r="A146" s="40"/>
      <c r="B146" s="41"/>
      <c r="C146" s="206" t="s">
        <v>218</v>
      </c>
      <c r="D146" s="206" t="s">
        <v>117</v>
      </c>
      <c r="E146" s="207" t="s">
        <v>219</v>
      </c>
      <c r="F146" s="208" t="s">
        <v>220</v>
      </c>
      <c r="G146" s="209" t="s">
        <v>120</v>
      </c>
      <c r="H146" s="210">
        <v>160</v>
      </c>
      <c r="I146" s="211"/>
      <c r="J146" s="212">
        <f>ROUND(I146*H146,2)</f>
        <v>0</v>
      </c>
      <c r="K146" s="208" t="s">
        <v>121</v>
      </c>
      <c r="L146" s="46"/>
      <c r="M146" s="213" t="s">
        <v>19</v>
      </c>
      <c r="N146" s="214" t="s">
        <v>40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122</v>
      </c>
      <c r="AT146" s="217" t="s">
        <v>117</v>
      </c>
      <c r="AU146" s="217" t="s">
        <v>79</v>
      </c>
      <c r="AY146" s="19" t="s">
        <v>115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77</v>
      </c>
      <c r="BK146" s="218">
        <f>ROUND(I146*H146,2)</f>
        <v>0</v>
      </c>
      <c r="BL146" s="19" t="s">
        <v>122</v>
      </c>
      <c r="BM146" s="217" t="s">
        <v>221</v>
      </c>
    </row>
    <row r="147" s="2" customFormat="1">
      <c r="A147" s="40"/>
      <c r="B147" s="41"/>
      <c r="C147" s="42"/>
      <c r="D147" s="219" t="s">
        <v>124</v>
      </c>
      <c r="E147" s="42"/>
      <c r="F147" s="220" t="s">
        <v>222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124</v>
      </c>
      <c r="AU147" s="19" t="s">
        <v>79</v>
      </c>
    </row>
    <row r="148" s="2" customFormat="1">
      <c r="A148" s="40"/>
      <c r="B148" s="41"/>
      <c r="C148" s="42"/>
      <c r="D148" s="224" t="s">
        <v>126</v>
      </c>
      <c r="E148" s="42"/>
      <c r="F148" s="225" t="s">
        <v>223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126</v>
      </c>
      <c r="AU148" s="19" t="s">
        <v>79</v>
      </c>
    </row>
    <row r="149" s="2" customFormat="1" ht="16.5" customHeight="1">
      <c r="A149" s="40"/>
      <c r="B149" s="41"/>
      <c r="C149" s="206" t="s">
        <v>224</v>
      </c>
      <c r="D149" s="206" t="s">
        <v>117</v>
      </c>
      <c r="E149" s="207" t="s">
        <v>225</v>
      </c>
      <c r="F149" s="208" t="s">
        <v>226</v>
      </c>
      <c r="G149" s="209" t="s">
        <v>120</v>
      </c>
      <c r="H149" s="210">
        <v>25</v>
      </c>
      <c r="I149" s="211"/>
      <c r="J149" s="212">
        <f>ROUND(I149*H149,2)</f>
        <v>0</v>
      </c>
      <c r="K149" s="208" t="s">
        <v>121</v>
      </c>
      <c r="L149" s="46"/>
      <c r="M149" s="213" t="s">
        <v>19</v>
      </c>
      <c r="N149" s="214" t="s">
        <v>40</v>
      </c>
      <c r="O149" s="86"/>
      <c r="P149" s="215">
        <f>O149*H149</f>
        <v>0</v>
      </c>
      <c r="Q149" s="215">
        <v>0.089219999999999994</v>
      </c>
      <c r="R149" s="215">
        <f>Q149*H149</f>
        <v>2.2304999999999997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122</v>
      </c>
      <c r="AT149" s="217" t="s">
        <v>117</v>
      </c>
      <c r="AU149" s="217" t="s">
        <v>79</v>
      </c>
      <c r="AY149" s="19" t="s">
        <v>115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77</v>
      </c>
      <c r="BK149" s="218">
        <f>ROUND(I149*H149,2)</f>
        <v>0</v>
      </c>
      <c r="BL149" s="19" t="s">
        <v>122</v>
      </c>
      <c r="BM149" s="217" t="s">
        <v>227</v>
      </c>
    </row>
    <row r="150" s="2" customFormat="1">
      <c r="A150" s="40"/>
      <c r="B150" s="41"/>
      <c r="C150" s="42"/>
      <c r="D150" s="219" t="s">
        <v>124</v>
      </c>
      <c r="E150" s="42"/>
      <c r="F150" s="220" t="s">
        <v>228</v>
      </c>
      <c r="G150" s="42"/>
      <c r="H150" s="42"/>
      <c r="I150" s="221"/>
      <c r="J150" s="42"/>
      <c r="K150" s="42"/>
      <c r="L150" s="46"/>
      <c r="M150" s="222"/>
      <c r="N150" s="223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124</v>
      </c>
      <c r="AU150" s="19" t="s">
        <v>79</v>
      </c>
    </row>
    <row r="151" s="2" customFormat="1">
      <c r="A151" s="40"/>
      <c r="B151" s="41"/>
      <c r="C151" s="42"/>
      <c r="D151" s="224" t="s">
        <v>126</v>
      </c>
      <c r="E151" s="42"/>
      <c r="F151" s="225" t="s">
        <v>229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126</v>
      </c>
      <c r="AU151" s="19" t="s">
        <v>79</v>
      </c>
    </row>
    <row r="152" s="12" customFormat="1" ht="22.8" customHeight="1">
      <c r="A152" s="12"/>
      <c r="B152" s="190"/>
      <c r="C152" s="191"/>
      <c r="D152" s="192" t="s">
        <v>68</v>
      </c>
      <c r="E152" s="204" t="s">
        <v>172</v>
      </c>
      <c r="F152" s="204" t="s">
        <v>230</v>
      </c>
      <c r="G152" s="191"/>
      <c r="H152" s="191"/>
      <c r="I152" s="194"/>
      <c r="J152" s="205">
        <f>BK152</f>
        <v>0</v>
      </c>
      <c r="K152" s="191"/>
      <c r="L152" s="196"/>
      <c r="M152" s="197"/>
      <c r="N152" s="198"/>
      <c r="O152" s="198"/>
      <c r="P152" s="199">
        <f>SUM(P153:P155)</f>
        <v>0</v>
      </c>
      <c r="Q152" s="198"/>
      <c r="R152" s="199">
        <f>SUM(R153:R155)</f>
        <v>0.42368</v>
      </c>
      <c r="S152" s="198"/>
      <c r="T152" s="200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1" t="s">
        <v>77</v>
      </c>
      <c r="AT152" s="202" t="s">
        <v>68</v>
      </c>
      <c r="AU152" s="202" t="s">
        <v>77</v>
      </c>
      <c r="AY152" s="201" t="s">
        <v>115</v>
      </c>
      <c r="BK152" s="203">
        <f>SUM(BK153:BK155)</f>
        <v>0</v>
      </c>
    </row>
    <row r="153" s="2" customFormat="1" ht="16.5" customHeight="1">
      <c r="A153" s="40"/>
      <c r="B153" s="41"/>
      <c r="C153" s="206" t="s">
        <v>231</v>
      </c>
      <c r="D153" s="206" t="s">
        <v>117</v>
      </c>
      <c r="E153" s="207" t="s">
        <v>232</v>
      </c>
      <c r="F153" s="208" t="s">
        <v>233</v>
      </c>
      <c r="G153" s="209" t="s">
        <v>234</v>
      </c>
      <c r="H153" s="210">
        <v>1</v>
      </c>
      <c r="I153" s="211"/>
      <c r="J153" s="212">
        <f>ROUND(I153*H153,2)</f>
        <v>0</v>
      </c>
      <c r="K153" s="208" t="s">
        <v>121</v>
      </c>
      <c r="L153" s="46"/>
      <c r="M153" s="213" t="s">
        <v>19</v>
      </c>
      <c r="N153" s="214" t="s">
        <v>40</v>
      </c>
      <c r="O153" s="86"/>
      <c r="P153" s="215">
        <f>O153*H153</f>
        <v>0</v>
      </c>
      <c r="Q153" s="215">
        <v>0.42368</v>
      </c>
      <c r="R153" s="215">
        <f>Q153*H153</f>
        <v>0.42368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122</v>
      </c>
      <c r="AT153" s="217" t="s">
        <v>117</v>
      </c>
      <c r="AU153" s="217" t="s">
        <v>79</v>
      </c>
      <c r="AY153" s="19" t="s">
        <v>115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77</v>
      </c>
      <c r="BK153" s="218">
        <f>ROUND(I153*H153,2)</f>
        <v>0</v>
      </c>
      <c r="BL153" s="19" t="s">
        <v>122</v>
      </c>
      <c r="BM153" s="217" t="s">
        <v>235</v>
      </c>
    </row>
    <row r="154" s="2" customFormat="1">
      <c r="A154" s="40"/>
      <c r="B154" s="41"/>
      <c r="C154" s="42"/>
      <c r="D154" s="219" t="s">
        <v>124</v>
      </c>
      <c r="E154" s="42"/>
      <c r="F154" s="220" t="s">
        <v>233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124</v>
      </c>
      <c r="AU154" s="19" t="s">
        <v>79</v>
      </c>
    </row>
    <row r="155" s="2" customFormat="1">
      <c r="A155" s="40"/>
      <c r="B155" s="41"/>
      <c r="C155" s="42"/>
      <c r="D155" s="224" t="s">
        <v>126</v>
      </c>
      <c r="E155" s="42"/>
      <c r="F155" s="225" t="s">
        <v>236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126</v>
      </c>
      <c r="AU155" s="19" t="s">
        <v>79</v>
      </c>
    </row>
    <row r="156" s="12" customFormat="1" ht="22.8" customHeight="1">
      <c r="A156" s="12"/>
      <c r="B156" s="190"/>
      <c r="C156" s="191"/>
      <c r="D156" s="192" t="s">
        <v>68</v>
      </c>
      <c r="E156" s="204" t="s">
        <v>180</v>
      </c>
      <c r="F156" s="204" t="s">
        <v>237</v>
      </c>
      <c r="G156" s="191"/>
      <c r="H156" s="191"/>
      <c r="I156" s="194"/>
      <c r="J156" s="205">
        <f>BK156</f>
        <v>0</v>
      </c>
      <c r="K156" s="191"/>
      <c r="L156" s="196"/>
      <c r="M156" s="197"/>
      <c r="N156" s="198"/>
      <c r="O156" s="198"/>
      <c r="P156" s="199">
        <f>SUM(P157:P202)</f>
        <v>0</v>
      </c>
      <c r="Q156" s="198"/>
      <c r="R156" s="199">
        <f>SUM(R157:R202)</f>
        <v>2.7362899999999999</v>
      </c>
      <c r="S156" s="198"/>
      <c r="T156" s="200">
        <f>SUM(T157:T202)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1" t="s">
        <v>77</v>
      </c>
      <c r="AT156" s="202" t="s">
        <v>68</v>
      </c>
      <c r="AU156" s="202" t="s">
        <v>77</v>
      </c>
      <c r="AY156" s="201" t="s">
        <v>115</v>
      </c>
      <c r="BK156" s="203">
        <f>SUM(BK157:BK202)</f>
        <v>0</v>
      </c>
    </row>
    <row r="157" s="2" customFormat="1" ht="16.5" customHeight="1">
      <c r="A157" s="40"/>
      <c r="B157" s="41"/>
      <c r="C157" s="206" t="s">
        <v>238</v>
      </c>
      <c r="D157" s="206" t="s">
        <v>117</v>
      </c>
      <c r="E157" s="207" t="s">
        <v>239</v>
      </c>
      <c r="F157" s="208" t="s">
        <v>240</v>
      </c>
      <c r="G157" s="209" t="s">
        <v>152</v>
      </c>
      <c r="H157" s="210">
        <v>36</v>
      </c>
      <c r="I157" s="211"/>
      <c r="J157" s="212">
        <f>ROUND(I157*H157,2)</f>
        <v>0</v>
      </c>
      <c r="K157" s="208" t="s">
        <v>121</v>
      </c>
      <c r="L157" s="46"/>
      <c r="M157" s="213" t="s">
        <v>19</v>
      </c>
      <c r="N157" s="214" t="s">
        <v>40</v>
      </c>
      <c r="O157" s="86"/>
      <c r="P157" s="215">
        <f>O157*H157</f>
        <v>0</v>
      </c>
      <c r="Q157" s="215">
        <v>0.00020000000000000001</v>
      </c>
      <c r="R157" s="215">
        <f>Q157*H157</f>
        <v>0.0072000000000000007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122</v>
      </c>
      <c r="AT157" s="217" t="s">
        <v>117</v>
      </c>
      <c r="AU157" s="217" t="s">
        <v>79</v>
      </c>
      <c r="AY157" s="19" t="s">
        <v>115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77</v>
      </c>
      <c r="BK157" s="218">
        <f>ROUND(I157*H157,2)</f>
        <v>0</v>
      </c>
      <c r="BL157" s="19" t="s">
        <v>122</v>
      </c>
      <c r="BM157" s="217" t="s">
        <v>241</v>
      </c>
    </row>
    <row r="158" s="2" customFormat="1">
      <c r="A158" s="40"/>
      <c r="B158" s="41"/>
      <c r="C158" s="42"/>
      <c r="D158" s="219" t="s">
        <v>124</v>
      </c>
      <c r="E158" s="42"/>
      <c r="F158" s="220" t="s">
        <v>242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124</v>
      </c>
      <c r="AU158" s="19" t="s">
        <v>79</v>
      </c>
    </row>
    <row r="159" s="2" customFormat="1">
      <c r="A159" s="40"/>
      <c r="B159" s="41"/>
      <c r="C159" s="42"/>
      <c r="D159" s="224" t="s">
        <v>126</v>
      </c>
      <c r="E159" s="42"/>
      <c r="F159" s="225" t="s">
        <v>243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126</v>
      </c>
      <c r="AU159" s="19" t="s">
        <v>79</v>
      </c>
    </row>
    <row r="160" s="2" customFormat="1" ht="16.5" customHeight="1">
      <c r="A160" s="40"/>
      <c r="B160" s="41"/>
      <c r="C160" s="206" t="s">
        <v>244</v>
      </c>
      <c r="D160" s="206" t="s">
        <v>117</v>
      </c>
      <c r="E160" s="207" t="s">
        <v>245</v>
      </c>
      <c r="F160" s="208" t="s">
        <v>246</v>
      </c>
      <c r="G160" s="209" t="s">
        <v>152</v>
      </c>
      <c r="H160" s="210">
        <v>40</v>
      </c>
      <c r="I160" s="211"/>
      <c r="J160" s="212">
        <f>ROUND(I160*H160,2)</f>
        <v>0</v>
      </c>
      <c r="K160" s="208" t="s">
        <v>121</v>
      </c>
      <c r="L160" s="46"/>
      <c r="M160" s="213" t="s">
        <v>19</v>
      </c>
      <c r="N160" s="214" t="s">
        <v>40</v>
      </c>
      <c r="O160" s="86"/>
      <c r="P160" s="215">
        <f>O160*H160</f>
        <v>0</v>
      </c>
      <c r="Q160" s="215">
        <v>0.00010000000000000001</v>
      </c>
      <c r="R160" s="215">
        <f>Q160*H160</f>
        <v>0.0040000000000000001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122</v>
      </c>
      <c r="AT160" s="217" t="s">
        <v>117</v>
      </c>
      <c r="AU160" s="217" t="s">
        <v>79</v>
      </c>
      <c r="AY160" s="19" t="s">
        <v>115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77</v>
      </c>
      <c r="BK160" s="218">
        <f>ROUND(I160*H160,2)</f>
        <v>0</v>
      </c>
      <c r="BL160" s="19" t="s">
        <v>122</v>
      </c>
      <c r="BM160" s="217" t="s">
        <v>247</v>
      </c>
    </row>
    <row r="161" s="2" customFormat="1">
      <c r="A161" s="40"/>
      <c r="B161" s="41"/>
      <c r="C161" s="42"/>
      <c r="D161" s="219" t="s">
        <v>124</v>
      </c>
      <c r="E161" s="42"/>
      <c r="F161" s="220" t="s">
        <v>248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124</v>
      </c>
      <c r="AU161" s="19" t="s">
        <v>79</v>
      </c>
    </row>
    <row r="162" s="2" customFormat="1">
      <c r="A162" s="40"/>
      <c r="B162" s="41"/>
      <c r="C162" s="42"/>
      <c r="D162" s="224" t="s">
        <v>126</v>
      </c>
      <c r="E162" s="42"/>
      <c r="F162" s="225" t="s">
        <v>249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126</v>
      </c>
      <c r="AU162" s="19" t="s">
        <v>79</v>
      </c>
    </row>
    <row r="163" s="13" customFormat="1">
      <c r="A163" s="13"/>
      <c r="B163" s="227"/>
      <c r="C163" s="228"/>
      <c r="D163" s="219" t="s">
        <v>146</v>
      </c>
      <c r="E163" s="229" t="s">
        <v>19</v>
      </c>
      <c r="F163" s="230" t="s">
        <v>250</v>
      </c>
      <c r="G163" s="228"/>
      <c r="H163" s="229" t="s">
        <v>19</v>
      </c>
      <c r="I163" s="231"/>
      <c r="J163" s="228"/>
      <c r="K163" s="228"/>
      <c r="L163" s="232"/>
      <c r="M163" s="233"/>
      <c r="N163" s="234"/>
      <c r="O163" s="234"/>
      <c r="P163" s="234"/>
      <c r="Q163" s="234"/>
      <c r="R163" s="234"/>
      <c r="S163" s="234"/>
      <c r="T163" s="23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6" t="s">
        <v>146</v>
      </c>
      <c r="AU163" s="236" t="s">
        <v>79</v>
      </c>
      <c r="AV163" s="13" t="s">
        <v>77</v>
      </c>
      <c r="AW163" s="13" t="s">
        <v>31</v>
      </c>
      <c r="AX163" s="13" t="s">
        <v>69</v>
      </c>
      <c r="AY163" s="236" t="s">
        <v>115</v>
      </c>
    </row>
    <row r="164" s="14" customFormat="1">
      <c r="A164" s="14"/>
      <c r="B164" s="237"/>
      <c r="C164" s="238"/>
      <c r="D164" s="219" t="s">
        <v>146</v>
      </c>
      <c r="E164" s="239" t="s">
        <v>19</v>
      </c>
      <c r="F164" s="240" t="s">
        <v>251</v>
      </c>
      <c r="G164" s="238"/>
      <c r="H164" s="241">
        <v>40</v>
      </c>
      <c r="I164" s="242"/>
      <c r="J164" s="238"/>
      <c r="K164" s="238"/>
      <c r="L164" s="243"/>
      <c r="M164" s="244"/>
      <c r="N164" s="245"/>
      <c r="O164" s="245"/>
      <c r="P164" s="245"/>
      <c r="Q164" s="245"/>
      <c r="R164" s="245"/>
      <c r="S164" s="245"/>
      <c r="T164" s="24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7" t="s">
        <v>146</v>
      </c>
      <c r="AU164" s="247" t="s">
        <v>79</v>
      </c>
      <c r="AV164" s="14" t="s">
        <v>79</v>
      </c>
      <c r="AW164" s="14" t="s">
        <v>31</v>
      </c>
      <c r="AX164" s="14" t="s">
        <v>77</v>
      </c>
      <c r="AY164" s="247" t="s">
        <v>115</v>
      </c>
    </row>
    <row r="165" s="2" customFormat="1" ht="16.5" customHeight="1">
      <c r="A165" s="40"/>
      <c r="B165" s="41"/>
      <c r="C165" s="206" t="s">
        <v>252</v>
      </c>
      <c r="D165" s="206" t="s">
        <v>117</v>
      </c>
      <c r="E165" s="207" t="s">
        <v>253</v>
      </c>
      <c r="F165" s="208" t="s">
        <v>254</v>
      </c>
      <c r="G165" s="209" t="s">
        <v>152</v>
      </c>
      <c r="H165" s="210">
        <v>36</v>
      </c>
      <c r="I165" s="211"/>
      <c r="J165" s="212">
        <f>ROUND(I165*H165,2)</f>
        <v>0</v>
      </c>
      <c r="K165" s="208" t="s">
        <v>121</v>
      </c>
      <c r="L165" s="46"/>
      <c r="M165" s="213" t="s">
        <v>19</v>
      </c>
      <c r="N165" s="214" t="s">
        <v>40</v>
      </c>
      <c r="O165" s="86"/>
      <c r="P165" s="215">
        <f>O165*H165</f>
        <v>0</v>
      </c>
      <c r="Q165" s="215">
        <v>0.00064999999999999997</v>
      </c>
      <c r="R165" s="215">
        <f>Q165*H165</f>
        <v>0.023399999999999997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122</v>
      </c>
      <c r="AT165" s="217" t="s">
        <v>117</v>
      </c>
      <c r="AU165" s="217" t="s">
        <v>79</v>
      </c>
      <c r="AY165" s="19" t="s">
        <v>115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77</v>
      </c>
      <c r="BK165" s="218">
        <f>ROUND(I165*H165,2)</f>
        <v>0</v>
      </c>
      <c r="BL165" s="19" t="s">
        <v>122</v>
      </c>
      <c r="BM165" s="217" t="s">
        <v>255</v>
      </c>
    </row>
    <row r="166" s="2" customFormat="1">
      <c r="A166" s="40"/>
      <c r="B166" s="41"/>
      <c r="C166" s="42"/>
      <c r="D166" s="219" t="s">
        <v>124</v>
      </c>
      <c r="E166" s="42"/>
      <c r="F166" s="220" t="s">
        <v>256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124</v>
      </c>
      <c r="AU166" s="19" t="s">
        <v>79</v>
      </c>
    </row>
    <row r="167" s="2" customFormat="1">
      <c r="A167" s="40"/>
      <c r="B167" s="41"/>
      <c r="C167" s="42"/>
      <c r="D167" s="224" t="s">
        <v>126</v>
      </c>
      <c r="E167" s="42"/>
      <c r="F167" s="225" t="s">
        <v>257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126</v>
      </c>
      <c r="AU167" s="19" t="s">
        <v>79</v>
      </c>
    </row>
    <row r="168" s="2" customFormat="1" ht="16.5" customHeight="1">
      <c r="A168" s="40"/>
      <c r="B168" s="41"/>
      <c r="C168" s="206" t="s">
        <v>7</v>
      </c>
      <c r="D168" s="206" t="s">
        <v>117</v>
      </c>
      <c r="E168" s="207" t="s">
        <v>258</v>
      </c>
      <c r="F168" s="208" t="s">
        <v>259</v>
      </c>
      <c r="G168" s="209" t="s">
        <v>152</v>
      </c>
      <c r="H168" s="210">
        <v>40</v>
      </c>
      <c r="I168" s="211"/>
      <c r="J168" s="212">
        <f>ROUND(I168*H168,2)</f>
        <v>0</v>
      </c>
      <c r="K168" s="208" t="s">
        <v>121</v>
      </c>
      <c r="L168" s="46"/>
      <c r="M168" s="213" t="s">
        <v>19</v>
      </c>
      <c r="N168" s="214" t="s">
        <v>40</v>
      </c>
      <c r="O168" s="86"/>
      <c r="P168" s="215">
        <f>O168*H168</f>
        <v>0</v>
      </c>
      <c r="Q168" s="215">
        <v>0.00038000000000000002</v>
      </c>
      <c r="R168" s="215">
        <f>Q168*H168</f>
        <v>0.015200000000000002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122</v>
      </c>
      <c r="AT168" s="217" t="s">
        <v>117</v>
      </c>
      <c r="AU168" s="217" t="s">
        <v>79</v>
      </c>
      <c r="AY168" s="19" t="s">
        <v>115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77</v>
      </c>
      <c r="BK168" s="218">
        <f>ROUND(I168*H168,2)</f>
        <v>0</v>
      </c>
      <c r="BL168" s="19" t="s">
        <v>122</v>
      </c>
      <c r="BM168" s="217" t="s">
        <v>260</v>
      </c>
    </row>
    <row r="169" s="2" customFormat="1">
      <c r="A169" s="40"/>
      <c r="B169" s="41"/>
      <c r="C169" s="42"/>
      <c r="D169" s="219" t="s">
        <v>124</v>
      </c>
      <c r="E169" s="42"/>
      <c r="F169" s="220" t="s">
        <v>261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124</v>
      </c>
      <c r="AU169" s="19" t="s">
        <v>79</v>
      </c>
    </row>
    <row r="170" s="2" customFormat="1">
      <c r="A170" s="40"/>
      <c r="B170" s="41"/>
      <c r="C170" s="42"/>
      <c r="D170" s="224" t="s">
        <v>126</v>
      </c>
      <c r="E170" s="42"/>
      <c r="F170" s="225" t="s">
        <v>262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126</v>
      </c>
      <c r="AU170" s="19" t="s">
        <v>79</v>
      </c>
    </row>
    <row r="171" s="13" customFormat="1">
      <c r="A171" s="13"/>
      <c r="B171" s="227"/>
      <c r="C171" s="228"/>
      <c r="D171" s="219" t="s">
        <v>146</v>
      </c>
      <c r="E171" s="229" t="s">
        <v>19</v>
      </c>
      <c r="F171" s="230" t="s">
        <v>250</v>
      </c>
      <c r="G171" s="228"/>
      <c r="H171" s="229" t="s">
        <v>19</v>
      </c>
      <c r="I171" s="231"/>
      <c r="J171" s="228"/>
      <c r="K171" s="228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146</v>
      </c>
      <c r="AU171" s="236" t="s">
        <v>79</v>
      </c>
      <c r="AV171" s="13" t="s">
        <v>77</v>
      </c>
      <c r="AW171" s="13" t="s">
        <v>31</v>
      </c>
      <c r="AX171" s="13" t="s">
        <v>69</v>
      </c>
      <c r="AY171" s="236" t="s">
        <v>115</v>
      </c>
    </row>
    <row r="172" s="14" customFormat="1">
      <c r="A172" s="14"/>
      <c r="B172" s="237"/>
      <c r="C172" s="238"/>
      <c r="D172" s="219" t="s">
        <v>146</v>
      </c>
      <c r="E172" s="239" t="s">
        <v>19</v>
      </c>
      <c r="F172" s="240" t="s">
        <v>251</v>
      </c>
      <c r="G172" s="238"/>
      <c r="H172" s="241">
        <v>40</v>
      </c>
      <c r="I172" s="242"/>
      <c r="J172" s="238"/>
      <c r="K172" s="238"/>
      <c r="L172" s="243"/>
      <c r="M172" s="244"/>
      <c r="N172" s="245"/>
      <c r="O172" s="245"/>
      <c r="P172" s="245"/>
      <c r="Q172" s="245"/>
      <c r="R172" s="245"/>
      <c r="S172" s="245"/>
      <c r="T172" s="24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7" t="s">
        <v>146</v>
      </c>
      <c r="AU172" s="247" t="s">
        <v>79</v>
      </c>
      <c r="AV172" s="14" t="s">
        <v>79</v>
      </c>
      <c r="AW172" s="14" t="s">
        <v>31</v>
      </c>
      <c r="AX172" s="14" t="s">
        <v>77</v>
      </c>
      <c r="AY172" s="247" t="s">
        <v>115</v>
      </c>
    </row>
    <row r="173" s="2" customFormat="1" ht="16.5" customHeight="1">
      <c r="A173" s="40"/>
      <c r="B173" s="41"/>
      <c r="C173" s="206" t="s">
        <v>263</v>
      </c>
      <c r="D173" s="206" t="s">
        <v>117</v>
      </c>
      <c r="E173" s="207" t="s">
        <v>264</v>
      </c>
      <c r="F173" s="208" t="s">
        <v>265</v>
      </c>
      <c r="G173" s="209" t="s">
        <v>152</v>
      </c>
      <c r="H173" s="210">
        <v>15</v>
      </c>
      <c r="I173" s="211"/>
      <c r="J173" s="212">
        <f>ROUND(I173*H173,2)</f>
        <v>0</v>
      </c>
      <c r="K173" s="208" t="s">
        <v>121</v>
      </c>
      <c r="L173" s="46"/>
      <c r="M173" s="213" t="s">
        <v>19</v>
      </c>
      <c r="N173" s="214" t="s">
        <v>40</v>
      </c>
      <c r="O173" s="86"/>
      <c r="P173" s="215">
        <f>O173*H173</f>
        <v>0</v>
      </c>
      <c r="Q173" s="215">
        <v>0.14066999999999999</v>
      </c>
      <c r="R173" s="215">
        <f>Q173*H173</f>
        <v>2.1100499999999998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122</v>
      </c>
      <c r="AT173" s="217" t="s">
        <v>117</v>
      </c>
      <c r="AU173" s="217" t="s">
        <v>79</v>
      </c>
      <c r="AY173" s="19" t="s">
        <v>115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77</v>
      </c>
      <c r="BK173" s="218">
        <f>ROUND(I173*H173,2)</f>
        <v>0</v>
      </c>
      <c r="BL173" s="19" t="s">
        <v>122</v>
      </c>
      <c r="BM173" s="217" t="s">
        <v>266</v>
      </c>
    </row>
    <row r="174" s="2" customFormat="1">
      <c r="A174" s="40"/>
      <c r="B174" s="41"/>
      <c r="C174" s="42"/>
      <c r="D174" s="219" t="s">
        <v>124</v>
      </c>
      <c r="E174" s="42"/>
      <c r="F174" s="220" t="s">
        <v>267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124</v>
      </c>
      <c r="AU174" s="19" t="s">
        <v>79</v>
      </c>
    </row>
    <row r="175" s="2" customFormat="1">
      <c r="A175" s="40"/>
      <c r="B175" s="41"/>
      <c r="C175" s="42"/>
      <c r="D175" s="224" t="s">
        <v>126</v>
      </c>
      <c r="E175" s="42"/>
      <c r="F175" s="225" t="s">
        <v>268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126</v>
      </c>
      <c r="AU175" s="19" t="s">
        <v>79</v>
      </c>
    </row>
    <row r="176" s="2" customFormat="1" ht="21.75" customHeight="1">
      <c r="A176" s="40"/>
      <c r="B176" s="41"/>
      <c r="C176" s="206" t="s">
        <v>269</v>
      </c>
      <c r="D176" s="206" t="s">
        <v>117</v>
      </c>
      <c r="E176" s="207" t="s">
        <v>270</v>
      </c>
      <c r="F176" s="208" t="s">
        <v>271</v>
      </c>
      <c r="G176" s="209" t="s">
        <v>152</v>
      </c>
      <c r="H176" s="210">
        <v>31</v>
      </c>
      <c r="I176" s="211"/>
      <c r="J176" s="212">
        <f>ROUND(I176*H176,2)</f>
        <v>0</v>
      </c>
      <c r="K176" s="208" t="s">
        <v>121</v>
      </c>
      <c r="L176" s="46"/>
      <c r="M176" s="213" t="s">
        <v>19</v>
      </c>
      <c r="N176" s="214" t="s">
        <v>40</v>
      </c>
      <c r="O176" s="86"/>
      <c r="P176" s="215">
        <f>O176*H176</f>
        <v>0</v>
      </c>
      <c r="Q176" s="215">
        <v>1.0000000000000001E-05</v>
      </c>
      <c r="R176" s="215">
        <f>Q176*H176</f>
        <v>0.00031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122</v>
      </c>
      <c r="AT176" s="217" t="s">
        <v>117</v>
      </c>
      <c r="AU176" s="217" t="s">
        <v>79</v>
      </c>
      <c r="AY176" s="19" t="s">
        <v>115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77</v>
      </c>
      <c r="BK176" s="218">
        <f>ROUND(I176*H176,2)</f>
        <v>0</v>
      </c>
      <c r="BL176" s="19" t="s">
        <v>122</v>
      </c>
      <c r="BM176" s="217" t="s">
        <v>272</v>
      </c>
    </row>
    <row r="177" s="2" customFormat="1">
      <c r="A177" s="40"/>
      <c r="B177" s="41"/>
      <c r="C177" s="42"/>
      <c r="D177" s="219" t="s">
        <v>124</v>
      </c>
      <c r="E177" s="42"/>
      <c r="F177" s="220" t="s">
        <v>273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124</v>
      </c>
      <c r="AU177" s="19" t="s">
        <v>79</v>
      </c>
    </row>
    <row r="178" s="2" customFormat="1">
      <c r="A178" s="40"/>
      <c r="B178" s="41"/>
      <c r="C178" s="42"/>
      <c r="D178" s="224" t="s">
        <v>126</v>
      </c>
      <c r="E178" s="42"/>
      <c r="F178" s="225" t="s">
        <v>274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126</v>
      </c>
      <c r="AU178" s="19" t="s">
        <v>79</v>
      </c>
    </row>
    <row r="179" s="2" customFormat="1" ht="16.5" customHeight="1">
      <c r="A179" s="40"/>
      <c r="B179" s="41"/>
      <c r="C179" s="206" t="s">
        <v>275</v>
      </c>
      <c r="D179" s="206" t="s">
        <v>117</v>
      </c>
      <c r="E179" s="207" t="s">
        <v>276</v>
      </c>
      <c r="F179" s="208" t="s">
        <v>277</v>
      </c>
      <c r="G179" s="209" t="s">
        <v>152</v>
      </c>
      <c r="H179" s="210">
        <v>31</v>
      </c>
      <c r="I179" s="211"/>
      <c r="J179" s="212">
        <f>ROUND(I179*H179,2)</f>
        <v>0</v>
      </c>
      <c r="K179" s="208" t="s">
        <v>121</v>
      </c>
      <c r="L179" s="46"/>
      <c r="M179" s="213" t="s">
        <v>19</v>
      </c>
      <c r="N179" s="214" t="s">
        <v>40</v>
      </c>
      <c r="O179" s="86"/>
      <c r="P179" s="215">
        <f>O179*H179</f>
        <v>0</v>
      </c>
      <c r="Q179" s="215">
        <v>0.00027999999999999998</v>
      </c>
      <c r="R179" s="215">
        <f>Q179*H179</f>
        <v>0.0086799999999999985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122</v>
      </c>
      <c r="AT179" s="217" t="s">
        <v>117</v>
      </c>
      <c r="AU179" s="217" t="s">
        <v>79</v>
      </c>
      <c r="AY179" s="19" t="s">
        <v>115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77</v>
      </c>
      <c r="BK179" s="218">
        <f>ROUND(I179*H179,2)</f>
        <v>0</v>
      </c>
      <c r="BL179" s="19" t="s">
        <v>122</v>
      </c>
      <c r="BM179" s="217" t="s">
        <v>278</v>
      </c>
    </row>
    <row r="180" s="2" customFormat="1">
      <c r="A180" s="40"/>
      <c r="B180" s="41"/>
      <c r="C180" s="42"/>
      <c r="D180" s="219" t="s">
        <v>124</v>
      </c>
      <c r="E180" s="42"/>
      <c r="F180" s="220" t="s">
        <v>279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124</v>
      </c>
      <c r="AU180" s="19" t="s">
        <v>79</v>
      </c>
    </row>
    <row r="181" s="2" customFormat="1">
      <c r="A181" s="40"/>
      <c r="B181" s="41"/>
      <c r="C181" s="42"/>
      <c r="D181" s="224" t="s">
        <v>126</v>
      </c>
      <c r="E181" s="42"/>
      <c r="F181" s="225" t="s">
        <v>280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126</v>
      </c>
      <c r="AU181" s="19" t="s">
        <v>79</v>
      </c>
    </row>
    <row r="182" s="2" customFormat="1" ht="16.5" customHeight="1">
      <c r="A182" s="40"/>
      <c r="B182" s="41"/>
      <c r="C182" s="206" t="s">
        <v>281</v>
      </c>
      <c r="D182" s="206" t="s">
        <v>117</v>
      </c>
      <c r="E182" s="207" t="s">
        <v>282</v>
      </c>
      <c r="F182" s="208" t="s">
        <v>283</v>
      </c>
      <c r="G182" s="209" t="s">
        <v>152</v>
      </c>
      <c r="H182" s="210">
        <v>72</v>
      </c>
      <c r="I182" s="211"/>
      <c r="J182" s="212">
        <f>ROUND(I182*H182,2)</f>
        <v>0</v>
      </c>
      <c r="K182" s="208" t="s">
        <v>121</v>
      </c>
      <c r="L182" s="46"/>
      <c r="M182" s="213" t="s">
        <v>19</v>
      </c>
      <c r="N182" s="214" t="s">
        <v>40</v>
      </c>
      <c r="O182" s="86"/>
      <c r="P182" s="215">
        <f>O182*H182</f>
        <v>0</v>
      </c>
      <c r="Q182" s="215">
        <v>0.0043</v>
      </c>
      <c r="R182" s="215">
        <f>Q182*H182</f>
        <v>0.30959999999999999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122</v>
      </c>
      <c r="AT182" s="217" t="s">
        <v>117</v>
      </c>
      <c r="AU182" s="217" t="s">
        <v>79</v>
      </c>
      <c r="AY182" s="19" t="s">
        <v>115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9" t="s">
        <v>77</v>
      </c>
      <c r="BK182" s="218">
        <f>ROUND(I182*H182,2)</f>
        <v>0</v>
      </c>
      <c r="BL182" s="19" t="s">
        <v>122</v>
      </c>
      <c r="BM182" s="217" t="s">
        <v>284</v>
      </c>
    </row>
    <row r="183" s="2" customFormat="1">
      <c r="A183" s="40"/>
      <c r="B183" s="41"/>
      <c r="C183" s="42"/>
      <c r="D183" s="219" t="s">
        <v>124</v>
      </c>
      <c r="E183" s="42"/>
      <c r="F183" s="220" t="s">
        <v>285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124</v>
      </c>
      <c r="AU183" s="19" t="s">
        <v>79</v>
      </c>
    </row>
    <row r="184" s="2" customFormat="1">
      <c r="A184" s="40"/>
      <c r="B184" s="41"/>
      <c r="C184" s="42"/>
      <c r="D184" s="224" t="s">
        <v>126</v>
      </c>
      <c r="E184" s="42"/>
      <c r="F184" s="225" t="s">
        <v>286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126</v>
      </c>
      <c r="AU184" s="19" t="s">
        <v>79</v>
      </c>
    </row>
    <row r="185" s="2" customFormat="1" ht="16.5" customHeight="1">
      <c r="A185" s="40"/>
      <c r="B185" s="41"/>
      <c r="C185" s="206" t="s">
        <v>287</v>
      </c>
      <c r="D185" s="206" t="s">
        <v>117</v>
      </c>
      <c r="E185" s="207" t="s">
        <v>288</v>
      </c>
      <c r="F185" s="208" t="s">
        <v>289</v>
      </c>
      <c r="G185" s="209" t="s">
        <v>234</v>
      </c>
      <c r="H185" s="210">
        <v>105</v>
      </c>
      <c r="I185" s="211"/>
      <c r="J185" s="212">
        <f>ROUND(I185*H185,2)</f>
        <v>0</v>
      </c>
      <c r="K185" s="208" t="s">
        <v>121</v>
      </c>
      <c r="L185" s="46"/>
      <c r="M185" s="213" t="s">
        <v>19</v>
      </c>
      <c r="N185" s="214" t="s">
        <v>40</v>
      </c>
      <c r="O185" s="86"/>
      <c r="P185" s="215">
        <f>O185*H185</f>
        <v>0</v>
      </c>
      <c r="Q185" s="215">
        <v>0.0020200000000000001</v>
      </c>
      <c r="R185" s="215">
        <f>Q185*H185</f>
        <v>0.21210000000000001</v>
      </c>
      <c r="S185" s="215">
        <v>0</v>
      </c>
      <c r="T185" s="21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122</v>
      </c>
      <c r="AT185" s="217" t="s">
        <v>117</v>
      </c>
      <c r="AU185" s="217" t="s">
        <v>79</v>
      </c>
      <c r="AY185" s="19" t="s">
        <v>115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77</v>
      </c>
      <c r="BK185" s="218">
        <f>ROUND(I185*H185,2)</f>
        <v>0</v>
      </c>
      <c r="BL185" s="19" t="s">
        <v>122</v>
      </c>
      <c r="BM185" s="217" t="s">
        <v>290</v>
      </c>
    </row>
    <row r="186" s="2" customFormat="1">
      <c r="A186" s="40"/>
      <c r="B186" s="41"/>
      <c r="C186" s="42"/>
      <c r="D186" s="219" t="s">
        <v>124</v>
      </c>
      <c r="E186" s="42"/>
      <c r="F186" s="220" t="s">
        <v>291</v>
      </c>
      <c r="G186" s="42"/>
      <c r="H186" s="42"/>
      <c r="I186" s="221"/>
      <c r="J186" s="42"/>
      <c r="K186" s="42"/>
      <c r="L186" s="46"/>
      <c r="M186" s="222"/>
      <c r="N186" s="223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124</v>
      </c>
      <c r="AU186" s="19" t="s">
        <v>79</v>
      </c>
    </row>
    <row r="187" s="2" customFormat="1">
      <c r="A187" s="40"/>
      <c r="B187" s="41"/>
      <c r="C187" s="42"/>
      <c r="D187" s="224" t="s">
        <v>126</v>
      </c>
      <c r="E187" s="42"/>
      <c r="F187" s="225" t="s">
        <v>292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126</v>
      </c>
      <c r="AU187" s="19" t="s">
        <v>79</v>
      </c>
    </row>
    <row r="188" s="2" customFormat="1" ht="21.75" customHeight="1">
      <c r="A188" s="40"/>
      <c r="B188" s="41"/>
      <c r="C188" s="206" t="s">
        <v>293</v>
      </c>
      <c r="D188" s="206" t="s">
        <v>117</v>
      </c>
      <c r="E188" s="207" t="s">
        <v>294</v>
      </c>
      <c r="F188" s="208" t="s">
        <v>295</v>
      </c>
      <c r="G188" s="209" t="s">
        <v>152</v>
      </c>
      <c r="H188" s="210">
        <v>75</v>
      </c>
      <c r="I188" s="211"/>
      <c r="J188" s="212">
        <f>ROUND(I188*H188,2)</f>
        <v>0</v>
      </c>
      <c r="K188" s="208" t="s">
        <v>121</v>
      </c>
      <c r="L188" s="46"/>
      <c r="M188" s="213" t="s">
        <v>19</v>
      </c>
      <c r="N188" s="214" t="s">
        <v>40</v>
      </c>
      <c r="O188" s="86"/>
      <c r="P188" s="215">
        <f>O188*H188</f>
        <v>0</v>
      </c>
      <c r="Q188" s="215">
        <v>0.00060999999999999997</v>
      </c>
      <c r="R188" s="215">
        <f>Q188*H188</f>
        <v>0.045749999999999999</v>
      </c>
      <c r="S188" s="215">
        <v>0</v>
      </c>
      <c r="T188" s="21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122</v>
      </c>
      <c r="AT188" s="217" t="s">
        <v>117</v>
      </c>
      <c r="AU188" s="217" t="s">
        <v>79</v>
      </c>
      <c r="AY188" s="19" t="s">
        <v>115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9" t="s">
        <v>77</v>
      </c>
      <c r="BK188" s="218">
        <f>ROUND(I188*H188,2)</f>
        <v>0</v>
      </c>
      <c r="BL188" s="19" t="s">
        <v>122</v>
      </c>
      <c r="BM188" s="217" t="s">
        <v>296</v>
      </c>
    </row>
    <row r="189" s="2" customFormat="1">
      <c r="A189" s="40"/>
      <c r="B189" s="41"/>
      <c r="C189" s="42"/>
      <c r="D189" s="219" t="s">
        <v>124</v>
      </c>
      <c r="E189" s="42"/>
      <c r="F189" s="220" t="s">
        <v>297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124</v>
      </c>
      <c r="AU189" s="19" t="s">
        <v>79</v>
      </c>
    </row>
    <row r="190" s="2" customFormat="1">
      <c r="A190" s="40"/>
      <c r="B190" s="41"/>
      <c r="C190" s="42"/>
      <c r="D190" s="224" t="s">
        <v>126</v>
      </c>
      <c r="E190" s="42"/>
      <c r="F190" s="225" t="s">
        <v>298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126</v>
      </c>
      <c r="AU190" s="19" t="s">
        <v>79</v>
      </c>
    </row>
    <row r="191" s="2" customFormat="1" ht="16.5" customHeight="1">
      <c r="A191" s="40"/>
      <c r="B191" s="41"/>
      <c r="C191" s="206" t="s">
        <v>299</v>
      </c>
      <c r="D191" s="206" t="s">
        <v>117</v>
      </c>
      <c r="E191" s="207" t="s">
        <v>300</v>
      </c>
      <c r="F191" s="208" t="s">
        <v>301</v>
      </c>
      <c r="G191" s="209" t="s">
        <v>152</v>
      </c>
      <c r="H191" s="210">
        <v>75</v>
      </c>
      <c r="I191" s="211"/>
      <c r="J191" s="212">
        <f>ROUND(I191*H191,2)</f>
        <v>0</v>
      </c>
      <c r="K191" s="208" t="s">
        <v>121</v>
      </c>
      <c r="L191" s="46"/>
      <c r="M191" s="213" t="s">
        <v>19</v>
      </c>
      <c r="N191" s="214" t="s">
        <v>40</v>
      </c>
      <c r="O191" s="86"/>
      <c r="P191" s="215">
        <f>O191*H191</f>
        <v>0</v>
      </c>
      <c r="Q191" s="215">
        <v>0</v>
      </c>
      <c r="R191" s="215">
        <f>Q191*H191</f>
        <v>0</v>
      </c>
      <c r="S191" s="215">
        <v>0</v>
      </c>
      <c r="T191" s="216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7" t="s">
        <v>122</v>
      </c>
      <c r="AT191" s="217" t="s">
        <v>117</v>
      </c>
      <c r="AU191" s="217" t="s">
        <v>79</v>
      </c>
      <c r="AY191" s="19" t="s">
        <v>115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9" t="s">
        <v>77</v>
      </c>
      <c r="BK191" s="218">
        <f>ROUND(I191*H191,2)</f>
        <v>0</v>
      </c>
      <c r="BL191" s="19" t="s">
        <v>122</v>
      </c>
      <c r="BM191" s="217" t="s">
        <v>302</v>
      </c>
    </row>
    <row r="192" s="2" customFormat="1">
      <c r="A192" s="40"/>
      <c r="B192" s="41"/>
      <c r="C192" s="42"/>
      <c r="D192" s="219" t="s">
        <v>124</v>
      </c>
      <c r="E192" s="42"/>
      <c r="F192" s="220" t="s">
        <v>303</v>
      </c>
      <c r="G192" s="42"/>
      <c r="H192" s="42"/>
      <c r="I192" s="221"/>
      <c r="J192" s="42"/>
      <c r="K192" s="42"/>
      <c r="L192" s="46"/>
      <c r="M192" s="222"/>
      <c r="N192" s="223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124</v>
      </c>
      <c r="AU192" s="19" t="s">
        <v>79</v>
      </c>
    </row>
    <row r="193" s="2" customFormat="1">
      <c r="A193" s="40"/>
      <c r="B193" s="41"/>
      <c r="C193" s="42"/>
      <c r="D193" s="224" t="s">
        <v>126</v>
      </c>
      <c r="E193" s="42"/>
      <c r="F193" s="225" t="s">
        <v>304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126</v>
      </c>
      <c r="AU193" s="19" t="s">
        <v>79</v>
      </c>
    </row>
    <row r="194" s="2" customFormat="1" ht="16.5" customHeight="1">
      <c r="A194" s="40"/>
      <c r="B194" s="41"/>
      <c r="C194" s="206" t="s">
        <v>305</v>
      </c>
      <c r="D194" s="206" t="s">
        <v>117</v>
      </c>
      <c r="E194" s="207" t="s">
        <v>306</v>
      </c>
      <c r="F194" s="208" t="s">
        <v>307</v>
      </c>
      <c r="G194" s="209" t="s">
        <v>152</v>
      </c>
      <c r="H194" s="210">
        <v>15</v>
      </c>
      <c r="I194" s="211"/>
      <c r="J194" s="212">
        <f>ROUND(I194*H194,2)</f>
        <v>0</v>
      </c>
      <c r="K194" s="208" t="s">
        <v>121</v>
      </c>
      <c r="L194" s="46"/>
      <c r="M194" s="213" t="s">
        <v>19</v>
      </c>
      <c r="N194" s="214" t="s">
        <v>40</v>
      </c>
      <c r="O194" s="86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122</v>
      </c>
      <c r="AT194" s="217" t="s">
        <v>117</v>
      </c>
      <c r="AU194" s="217" t="s">
        <v>79</v>
      </c>
      <c r="AY194" s="19" t="s">
        <v>115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77</v>
      </c>
      <c r="BK194" s="218">
        <f>ROUND(I194*H194,2)</f>
        <v>0</v>
      </c>
      <c r="BL194" s="19" t="s">
        <v>122</v>
      </c>
      <c r="BM194" s="217" t="s">
        <v>308</v>
      </c>
    </row>
    <row r="195" s="2" customFormat="1">
      <c r="A195" s="40"/>
      <c r="B195" s="41"/>
      <c r="C195" s="42"/>
      <c r="D195" s="219" t="s">
        <v>124</v>
      </c>
      <c r="E195" s="42"/>
      <c r="F195" s="220" t="s">
        <v>309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124</v>
      </c>
      <c r="AU195" s="19" t="s">
        <v>79</v>
      </c>
    </row>
    <row r="196" s="2" customFormat="1">
      <c r="A196" s="40"/>
      <c r="B196" s="41"/>
      <c r="C196" s="42"/>
      <c r="D196" s="224" t="s">
        <v>126</v>
      </c>
      <c r="E196" s="42"/>
      <c r="F196" s="225" t="s">
        <v>310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126</v>
      </c>
      <c r="AU196" s="19" t="s">
        <v>79</v>
      </c>
    </row>
    <row r="197" s="2" customFormat="1" ht="16.5" customHeight="1">
      <c r="A197" s="40"/>
      <c r="B197" s="41"/>
      <c r="C197" s="206" t="s">
        <v>311</v>
      </c>
      <c r="D197" s="206" t="s">
        <v>117</v>
      </c>
      <c r="E197" s="207" t="s">
        <v>312</v>
      </c>
      <c r="F197" s="208" t="s">
        <v>313</v>
      </c>
      <c r="G197" s="209" t="s">
        <v>120</v>
      </c>
      <c r="H197" s="210">
        <v>25</v>
      </c>
      <c r="I197" s="211"/>
      <c r="J197" s="212">
        <f>ROUND(I197*H197,2)</f>
        <v>0</v>
      </c>
      <c r="K197" s="208" t="s">
        <v>121</v>
      </c>
      <c r="L197" s="46"/>
      <c r="M197" s="213" t="s">
        <v>19</v>
      </c>
      <c r="N197" s="214" t="s">
        <v>40</v>
      </c>
      <c r="O197" s="86"/>
      <c r="P197" s="215">
        <f>O197*H197</f>
        <v>0</v>
      </c>
      <c r="Q197" s="215">
        <v>0</v>
      </c>
      <c r="R197" s="215">
        <f>Q197*H197</f>
        <v>0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122</v>
      </c>
      <c r="AT197" s="217" t="s">
        <v>117</v>
      </c>
      <c r="AU197" s="217" t="s">
        <v>79</v>
      </c>
      <c r="AY197" s="19" t="s">
        <v>115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77</v>
      </c>
      <c r="BK197" s="218">
        <f>ROUND(I197*H197,2)</f>
        <v>0</v>
      </c>
      <c r="BL197" s="19" t="s">
        <v>122</v>
      </c>
      <c r="BM197" s="217" t="s">
        <v>314</v>
      </c>
    </row>
    <row r="198" s="2" customFormat="1">
      <c r="A198" s="40"/>
      <c r="B198" s="41"/>
      <c r="C198" s="42"/>
      <c r="D198" s="219" t="s">
        <v>124</v>
      </c>
      <c r="E198" s="42"/>
      <c r="F198" s="220" t="s">
        <v>315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124</v>
      </c>
      <c r="AU198" s="19" t="s">
        <v>79</v>
      </c>
    </row>
    <row r="199" s="2" customFormat="1">
      <c r="A199" s="40"/>
      <c r="B199" s="41"/>
      <c r="C199" s="42"/>
      <c r="D199" s="224" t="s">
        <v>126</v>
      </c>
      <c r="E199" s="42"/>
      <c r="F199" s="225" t="s">
        <v>316</v>
      </c>
      <c r="G199" s="42"/>
      <c r="H199" s="42"/>
      <c r="I199" s="221"/>
      <c r="J199" s="42"/>
      <c r="K199" s="42"/>
      <c r="L199" s="46"/>
      <c r="M199" s="222"/>
      <c r="N199" s="223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126</v>
      </c>
      <c r="AU199" s="19" t="s">
        <v>79</v>
      </c>
    </row>
    <row r="200" s="2" customFormat="1" ht="16.5" customHeight="1">
      <c r="A200" s="40"/>
      <c r="B200" s="41"/>
      <c r="C200" s="206" t="s">
        <v>317</v>
      </c>
      <c r="D200" s="206" t="s">
        <v>117</v>
      </c>
      <c r="E200" s="207" t="s">
        <v>318</v>
      </c>
      <c r="F200" s="208" t="s">
        <v>319</v>
      </c>
      <c r="G200" s="209" t="s">
        <v>120</v>
      </c>
      <c r="H200" s="210">
        <v>160</v>
      </c>
      <c r="I200" s="211"/>
      <c r="J200" s="212">
        <f>ROUND(I200*H200,2)</f>
        <v>0</v>
      </c>
      <c r="K200" s="208" t="s">
        <v>121</v>
      </c>
      <c r="L200" s="46"/>
      <c r="M200" s="213" t="s">
        <v>19</v>
      </c>
      <c r="N200" s="214" t="s">
        <v>40</v>
      </c>
      <c r="O200" s="86"/>
      <c r="P200" s="215">
        <f>O200*H200</f>
        <v>0</v>
      </c>
      <c r="Q200" s="215">
        <v>0</v>
      </c>
      <c r="R200" s="215">
        <f>Q200*H200</f>
        <v>0</v>
      </c>
      <c r="S200" s="215">
        <v>0</v>
      </c>
      <c r="T200" s="21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122</v>
      </c>
      <c r="AT200" s="217" t="s">
        <v>117</v>
      </c>
      <c r="AU200" s="217" t="s">
        <v>79</v>
      </c>
      <c r="AY200" s="19" t="s">
        <v>115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9" t="s">
        <v>77</v>
      </c>
      <c r="BK200" s="218">
        <f>ROUND(I200*H200,2)</f>
        <v>0</v>
      </c>
      <c r="BL200" s="19" t="s">
        <v>122</v>
      </c>
      <c r="BM200" s="217" t="s">
        <v>320</v>
      </c>
    </row>
    <row r="201" s="2" customFormat="1">
      <c r="A201" s="40"/>
      <c r="B201" s="41"/>
      <c r="C201" s="42"/>
      <c r="D201" s="219" t="s">
        <v>124</v>
      </c>
      <c r="E201" s="42"/>
      <c r="F201" s="220" t="s">
        <v>321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124</v>
      </c>
      <c r="AU201" s="19" t="s">
        <v>79</v>
      </c>
    </row>
    <row r="202" s="2" customFormat="1">
      <c r="A202" s="40"/>
      <c r="B202" s="41"/>
      <c r="C202" s="42"/>
      <c r="D202" s="224" t="s">
        <v>126</v>
      </c>
      <c r="E202" s="42"/>
      <c r="F202" s="225" t="s">
        <v>322</v>
      </c>
      <c r="G202" s="42"/>
      <c r="H202" s="42"/>
      <c r="I202" s="221"/>
      <c r="J202" s="42"/>
      <c r="K202" s="42"/>
      <c r="L202" s="46"/>
      <c r="M202" s="222"/>
      <c r="N202" s="223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126</v>
      </c>
      <c r="AU202" s="19" t="s">
        <v>79</v>
      </c>
    </row>
    <row r="203" s="12" customFormat="1" ht="22.8" customHeight="1">
      <c r="A203" s="12"/>
      <c r="B203" s="190"/>
      <c r="C203" s="191"/>
      <c r="D203" s="192" t="s">
        <v>68</v>
      </c>
      <c r="E203" s="204" t="s">
        <v>323</v>
      </c>
      <c r="F203" s="204" t="s">
        <v>324</v>
      </c>
      <c r="G203" s="191"/>
      <c r="H203" s="191"/>
      <c r="I203" s="194"/>
      <c r="J203" s="205">
        <f>BK203</f>
        <v>0</v>
      </c>
      <c r="K203" s="191"/>
      <c r="L203" s="196"/>
      <c r="M203" s="197"/>
      <c r="N203" s="198"/>
      <c r="O203" s="198"/>
      <c r="P203" s="199">
        <f>SUM(P204:P239)</f>
        <v>0</v>
      </c>
      <c r="Q203" s="198"/>
      <c r="R203" s="199">
        <f>SUM(R204:R239)</f>
        <v>0</v>
      </c>
      <c r="S203" s="198"/>
      <c r="T203" s="200">
        <f>SUM(T204:T239)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01" t="s">
        <v>77</v>
      </c>
      <c r="AT203" s="202" t="s">
        <v>68</v>
      </c>
      <c r="AU203" s="202" t="s">
        <v>77</v>
      </c>
      <c r="AY203" s="201" t="s">
        <v>115</v>
      </c>
      <c r="BK203" s="203">
        <f>SUM(BK204:BK239)</f>
        <v>0</v>
      </c>
    </row>
    <row r="204" s="2" customFormat="1" ht="16.5" customHeight="1">
      <c r="A204" s="40"/>
      <c r="B204" s="41"/>
      <c r="C204" s="206" t="s">
        <v>325</v>
      </c>
      <c r="D204" s="206" t="s">
        <v>117</v>
      </c>
      <c r="E204" s="207" t="s">
        <v>326</v>
      </c>
      <c r="F204" s="208" t="s">
        <v>327</v>
      </c>
      <c r="G204" s="209" t="s">
        <v>328</v>
      </c>
      <c r="H204" s="210">
        <v>9.6600000000000001</v>
      </c>
      <c r="I204" s="211"/>
      <c r="J204" s="212">
        <f>ROUND(I204*H204,2)</f>
        <v>0</v>
      </c>
      <c r="K204" s="208" t="s">
        <v>121</v>
      </c>
      <c r="L204" s="46"/>
      <c r="M204" s="213" t="s">
        <v>19</v>
      </c>
      <c r="N204" s="214" t="s">
        <v>40</v>
      </c>
      <c r="O204" s="86"/>
      <c r="P204" s="215">
        <f>O204*H204</f>
        <v>0</v>
      </c>
      <c r="Q204" s="215">
        <v>0</v>
      </c>
      <c r="R204" s="215">
        <f>Q204*H204</f>
        <v>0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122</v>
      </c>
      <c r="AT204" s="217" t="s">
        <v>117</v>
      </c>
      <c r="AU204" s="217" t="s">
        <v>79</v>
      </c>
      <c r="AY204" s="19" t="s">
        <v>115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77</v>
      </c>
      <c r="BK204" s="218">
        <f>ROUND(I204*H204,2)</f>
        <v>0</v>
      </c>
      <c r="BL204" s="19" t="s">
        <v>122</v>
      </c>
      <c r="BM204" s="217" t="s">
        <v>329</v>
      </c>
    </row>
    <row r="205" s="2" customFormat="1">
      <c r="A205" s="40"/>
      <c r="B205" s="41"/>
      <c r="C205" s="42"/>
      <c r="D205" s="219" t="s">
        <v>124</v>
      </c>
      <c r="E205" s="42"/>
      <c r="F205" s="220" t="s">
        <v>330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124</v>
      </c>
      <c r="AU205" s="19" t="s">
        <v>79</v>
      </c>
    </row>
    <row r="206" s="2" customFormat="1">
      <c r="A206" s="40"/>
      <c r="B206" s="41"/>
      <c r="C206" s="42"/>
      <c r="D206" s="224" t="s">
        <v>126</v>
      </c>
      <c r="E206" s="42"/>
      <c r="F206" s="225" t="s">
        <v>331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126</v>
      </c>
      <c r="AU206" s="19" t="s">
        <v>79</v>
      </c>
    </row>
    <row r="207" s="13" customFormat="1">
      <c r="A207" s="13"/>
      <c r="B207" s="227"/>
      <c r="C207" s="228"/>
      <c r="D207" s="219" t="s">
        <v>146</v>
      </c>
      <c r="E207" s="229" t="s">
        <v>19</v>
      </c>
      <c r="F207" s="230" t="s">
        <v>332</v>
      </c>
      <c r="G207" s="228"/>
      <c r="H207" s="229" t="s">
        <v>19</v>
      </c>
      <c r="I207" s="231"/>
      <c r="J207" s="228"/>
      <c r="K207" s="228"/>
      <c r="L207" s="232"/>
      <c r="M207" s="233"/>
      <c r="N207" s="234"/>
      <c r="O207" s="234"/>
      <c r="P207" s="234"/>
      <c r="Q207" s="234"/>
      <c r="R207" s="234"/>
      <c r="S207" s="234"/>
      <c r="T207" s="23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6" t="s">
        <v>146</v>
      </c>
      <c r="AU207" s="236" t="s">
        <v>79</v>
      </c>
      <c r="AV207" s="13" t="s">
        <v>77</v>
      </c>
      <c r="AW207" s="13" t="s">
        <v>31</v>
      </c>
      <c r="AX207" s="13" t="s">
        <v>69</v>
      </c>
      <c r="AY207" s="236" t="s">
        <v>115</v>
      </c>
    </row>
    <row r="208" s="14" customFormat="1">
      <c r="A208" s="14"/>
      <c r="B208" s="237"/>
      <c r="C208" s="238"/>
      <c r="D208" s="219" t="s">
        <v>146</v>
      </c>
      <c r="E208" s="239" t="s">
        <v>19</v>
      </c>
      <c r="F208" s="240" t="s">
        <v>333</v>
      </c>
      <c r="G208" s="238"/>
      <c r="H208" s="241">
        <v>9.6600000000000001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7" t="s">
        <v>146</v>
      </c>
      <c r="AU208" s="247" t="s">
        <v>79</v>
      </c>
      <c r="AV208" s="14" t="s">
        <v>79</v>
      </c>
      <c r="AW208" s="14" t="s">
        <v>31</v>
      </c>
      <c r="AX208" s="14" t="s">
        <v>77</v>
      </c>
      <c r="AY208" s="247" t="s">
        <v>115</v>
      </c>
    </row>
    <row r="209" s="2" customFormat="1" ht="16.5" customHeight="1">
      <c r="A209" s="40"/>
      <c r="B209" s="41"/>
      <c r="C209" s="206" t="s">
        <v>334</v>
      </c>
      <c r="D209" s="206" t="s">
        <v>117</v>
      </c>
      <c r="E209" s="207" t="s">
        <v>335</v>
      </c>
      <c r="F209" s="208" t="s">
        <v>336</v>
      </c>
      <c r="G209" s="209" t="s">
        <v>328</v>
      </c>
      <c r="H209" s="210">
        <v>280.13999999999999</v>
      </c>
      <c r="I209" s="211"/>
      <c r="J209" s="212">
        <f>ROUND(I209*H209,2)</f>
        <v>0</v>
      </c>
      <c r="K209" s="208" t="s">
        <v>121</v>
      </c>
      <c r="L209" s="46"/>
      <c r="M209" s="213" t="s">
        <v>19</v>
      </c>
      <c r="N209" s="214" t="s">
        <v>40</v>
      </c>
      <c r="O209" s="86"/>
      <c r="P209" s="215">
        <f>O209*H209</f>
        <v>0</v>
      </c>
      <c r="Q209" s="215">
        <v>0</v>
      </c>
      <c r="R209" s="215">
        <f>Q209*H209</f>
        <v>0</v>
      </c>
      <c r="S209" s="215">
        <v>0</v>
      </c>
      <c r="T209" s="216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7" t="s">
        <v>122</v>
      </c>
      <c r="AT209" s="217" t="s">
        <v>117</v>
      </c>
      <c r="AU209" s="217" t="s">
        <v>79</v>
      </c>
      <c r="AY209" s="19" t="s">
        <v>115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9" t="s">
        <v>77</v>
      </c>
      <c r="BK209" s="218">
        <f>ROUND(I209*H209,2)</f>
        <v>0</v>
      </c>
      <c r="BL209" s="19" t="s">
        <v>122</v>
      </c>
      <c r="BM209" s="217" t="s">
        <v>337</v>
      </c>
    </row>
    <row r="210" s="2" customFormat="1">
      <c r="A210" s="40"/>
      <c r="B210" s="41"/>
      <c r="C210" s="42"/>
      <c r="D210" s="219" t="s">
        <v>124</v>
      </c>
      <c r="E210" s="42"/>
      <c r="F210" s="220" t="s">
        <v>338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124</v>
      </c>
      <c r="AU210" s="19" t="s">
        <v>79</v>
      </c>
    </row>
    <row r="211" s="2" customFormat="1">
      <c r="A211" s="40"/>
      <c r="B211" s="41"/>
      <c r="C211" s="42"/>
      <c r="D211" s="224" t="s">
        <v>126</v>
      </c>
      <c r="E211" s="42"/>
      <c r="F211" s="225" t="s">
        <v>339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126</v>
      </c>
      <c r="AU211" s="19" t="s">
        <v>79</v>
      </c>
    </row>
    <row r="212" s="14" customFormat="1">
      <c r="A212" s="14"/>
      <c r="B212" s="237"/>
      <c r="C212" s="238"/>
      <c r="D212" s="219" t="s">
        <v>146</v>
      </c>
      <c r="E212" s="238"/>
      <c r="F212" s="240" t="s">
        <v>340</v>
      </c>
      <c r="G212" s="238"/>
      <c r="H212" s="241">
        <v>280.13999999999999</v>
      </c>
      <c r="I212" s="242"/>
      <c r="J212" s="238"/>
      <c r="K212" s="238"/>
      <c r="L212" s="243"/>
      <c r="M212" s="244"/>
      <c r="N212" s="245"/>
      <c r="O212" s="245"/>
      <c r="P212" s="245"/>
      <c r="Q212" s="245"/>
      <c r="R212" s="245"/>
      <c r="S212" s="245"/>
      <c r="T212" s="24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7" t="s">
        <v>146</v>
      </c>
      <c r="AU212" s="247" t="s">
        <v>79</v>
      </c>
      <c r="AV212" s="14" t="s">
        <v>79</v>
      </c>
      <c r="AW212" s="14" t="s">
        <v>4</v>
      </c>
      <c r="AX212" s="14" t="s">
        <v>77</v>
      </c>
      <c r="AY212" s="247" t="s">
        <v>115</v>
      </c>
    </row>
    <row r="213" s="2" customFormat="1" ht="16.5" customHeight="1">
      <c r="A213" s="40"/>
      <c r="B213" s="41"/>
      <c r="C213" s="206" t="s">
        <v>341</v>
      </c>
      <c r="D213" s="206" t="s">
        <v>117</v>
      </c>
      <c r="E213" s="207" t="s">
        <v>342</v>
      </c>
      <c r="F213" s="208" t="s">
        <v>343</v>
      </c>
      <c r="G213" s="209" t="s">
        <v>328</v>
      </c>
      <c r="H213" s="210">
        <v>130.80000000000001</v>
      </c>
      <c r="I213" s="211"/>
      <c r="J213" s="212">
        <f>ROUND(I213*H213,2)</f>
        <v>0</v>
      </c>
      <c r="K213" s="208" t="s">
        <v>121</v>
      </c>
      <c r="L213" s="46"/>
      <c r="M213" s="213" t="s">
        <v>19</v>
      </c>
      <c r="N213" s="214" t="s">
        <v>40</v>
      </c>
      <c r="O213" s="86"/>
      <c r="P213" s="215">
        <f>O213*H213</f>
        <v>0</v>
      </c>
      <c r="Q213" s="215">
        <v>0</v>
      </c>
      <c r="R213" s="215">
        <f>Q213*H213</f>
        <v>0</v>
      </c>
      <c r="S213" s="215">
        <v>0</v>
      </c>
      <c r="T213" s="21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122</v>
      </c>
      <c r="AT213" s="217" t="s">
        <v>117</v>
      </c>
      <c r="AU213" s="217" t="s">
        <v>79</v>
      </c>
      <c r="AY213" s="19" t="s">
        <v>115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9" t="s">
        <v>77</v>
      </c>
      <c r="BK213" s="218">
        <f>ROUND(I213*H213,2)</f>
        <v>0</v>
      </c>
      <c r="BL213" s="19" t="s">
        <v>122</v>
      </c>
      <c r="BM213" s="217" t="s">
        <v>344</v>
      </c>
    </row>
    <row r="214" s="2" customFormat="1">
      <c r="A214" s="40"/>
      <c r="B214" s="41"/>
      <c r="C214" s="42"/>
      <c r="D214" s="219" t="s">
        <v>124</v>
      </c>
      <c r="E214" s="42"/>
      <c r="F214" s="220" t="s">
        <v>345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124</v>
      </c>
      <c r="AU214" s="19" t="s">
        <v>79</v>
      </c>
    </row>
    <row r="215" s="2" customFormat="1">
      <c r="A215" s="40"/>
      <c r="B215" s="41"/>
      <c r="C215" s="42"/>
      <c r="D215" s="224" t="s">
        <v>126</v>
      </c>
      <c r="E215" s="42"/>
      <c r="F215" s="225" t="s">
        <v>346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126</v>
      </c>
      <c r="AU215" s="19" t="s">
        <v>79</v>
      </c>
    </row>
    <row r="216" s="13" customFormat="1">
      <c r="A216" s="13"/>
      <c r="B216" s="227"/>
      <c r="C216" s="228"/>
      <c r="D216" s="219" t="s">
        <v>146</v>
      </c>
      <c r="E216" s="229" t="s">
        <v>19</v>
      </c>
      <c r="F216" s="230" t="s">
        <v>347</v>
      </c>
      <c r="G216" s="228"/>
      <c r="H216" s="229" t="s">
        <v>19</v>
      </c>
      <c r="I216" s="231"/>
      <c r="J216" s="228"/>
      <c r="K216" s="228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146</v>
      </c>
      <c r="AU216" s="236" t="s">
        <v>79</v>
      </c>
      <c r="AV216" s="13" t="s">
        <v>77</v>
      </c>
      <c r="AW216" s="13" t="s">
        <v>31</v>
      </c>
      <c r="AX216" s="13" t="s">
        <v>69</v>
      </c>
      <c r="AY216" s="236" t="s">
        <v>115</v>
      </c>
    </row>
    <row r="217" s="14" customFormat="1">
      <c r="A217" s="14"/>
      <c r="B217" s="237"/>
      <c r="C217" s="238"/>
      <c r="D217" s="219" t="s">
        <v>146</v>
      </c>
      <c r="E217" s="239" t="s">
        <v>19</v>
      </c>
      <c r="F217" s="240" t="s">
        <v>348</v>
      </c>
      <c r="G217" s="238"/>
      <c r="H217" s="241">
        <v>50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7" t="s">
        <v>146</v>
      </c>
      <c r="AU217" s="247" t="s">
        <v>79</v>
      </c>
      <c r="AV217" s="14" t="s">
        <v>79</v>
      </c>
      <c r="AW217" s="14" t="s">
        <v>31</v>
      </c>
      <c r="AX217" s="14" t="s">
        <v>69</v>
      </c>
      <c r="AY217" s="247" t="s">
        <v>115</v>
      </c>
    </row>
    <row r="218" s="13" customFormat="1">
      <c r="A218" s="13"/>
      <c r="B218" s="227"/>
      <c r="C218" s="228"/>
      <c r="D218" s="219" t="s">
        <v>146</v>
      </c>
      <c r="E218" s="229" t="s">
        <v>19</v>
      </c>
      <c r="F218" s="230" t="s">
        <v>349</v>
      </c>
      <c r="G218" s="228"/>
      <c r="H218" s="229" t="s">
        <v>19</v>
      </c>
      <c r="I218" s="231"/>
      <c r="J218" s="228"/>
      <c r="K218" s="228"/>
      <c r="L218" s="232"/>
      <c r="M218" s="233"/>
      <c r="N218" s="234"/>
      <c r="O218" s="234"/>
      <c r="P218" s="234"/>
      <c r="Q218" s="234"/>
      <c r="R218" s="234"/>
      <c r="S218" s="234"/>
      <c r="T218" s="23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6" t="s">
        <v>146</v>
      </c>
      <c r="AU218" s="236" t="s">
        <v>79</v>
      </c>
      <c r="AV218" s="13" t="s">
        <v>77</v>
      </c>
      <c r="AW218" s="13" t="s">
        <v>31</v>
      </c>
      <c r="AX218" s="13" t="s">
        <v>69</v>
      </c>
      <c r="AY218" s="236" t="s">
        <v>115</v>
      </c>
    </row>
    <row r="219" s="14" customFormat="1">
      <c r="A219" s="14"/>
      <c r="B219" s="237"/>
      <c r="C219" s="238"/>
      <c r="D219" s="219" t="s">
        <v>146</v>
      </c>
      <c r="E219" s="239" t="s">
        <v>19</v>
      </c>
      <c r="F219" s="240" t="s">
        <v>350</v>
      </c>
      <c r="G219" s="238"/>
      <c r="H219" s="241">
        <v>80.799999999999997</v>
      </c>
      <c r="I219" s="242"/>
      <c r="J219" s="238"/>
      <c r="K219" s="238"/>
      <c r="L219" s="243"/>
      <c r="M219" s="244"/>
      <c r="N219" s="245"/>
      <c r="O219" s="245"/>
      <c r="P219" s="245"/>
      <c r="Q219" s="245"/>
      <c r="R219" s="245"/>
      <c r="S219" s="245"/>
      <c r="T219" s="246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7" t="s">
        <v>146</v>
      </c>
      <c r="AU219" s="247" t="s">
        <v>79</v>
      </c>
      <c r="AV219" s="14" t="s">
        <v>79</v>
      </c>
      <c r="AW219" s="14" t="s">
        <v>31</v>
      </c>
      <c r="AX219" s="14" t="s">
        <v>69</v>
      </c>
      <c r="AY219" s="247" t="s">
        <v>115</v>
      </c>
    </row>
    <row r="220" s="15" customFormat="1">
      <c r="A220" s="15"/>
      <c r="B220" s="248"/>
      <c r="C220" s="249"/>
      <c r="D220" s="219" t="s">
        <v>146</v>
      </c>
      <c r="E220" s="250" t="s">
        <v>19</v>
      </c>
      <c r="F220" s="251" t="s">
        <v>351</v>
      </c>
      <c r="G220" s="249"/>
      <c r="H220" s="252">
        <v>130.80000000000001</v>
      </c>
      <c r="I220" s="253"/>
      <c r="J220" s="249"/>
      <c r="K220" s="249"/>
      <c r="L220" s="254"/>
      <c r="M220" s="255"/>
      <c r="N220" s="256"/>
      <c r="O220" s="256"/>
      <c r="P220" s="256"/>
      <c r="Q220" s="256"/>
      <c r="R220" s="256"/>
      <c r="S220" s="256"/>
      <c r="T220" s="257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58" t="s">
        <v>146</v>
      </c>
      <c r="AU220" s="258" t="s">
        <v>79</v>
      </c>
      <c r="AV220" s="15" t="s">
        <v>122</v>
      </c>
      <c r="AW220" s="15" t="s">
        <v>31</v>
      </c>
      <c r="AX220" s="15" t="s">
        <v>77</v>
      </c>
      <c r="AY220" s="258" t="s">
        <v>115</v>
      </c>
    </row>
    <row r="221" s="2" customFormat="1" ht="16.5" customHeight="1">
      <c r="A221" s="40"/>
      <c r="B221" s="41"/>
      <c r="C221" s="206" t="s">
        <v>352</v>
      </c>
      <c r="D221" s="206" t="s">
        <v>117</v>
      </c>
      <c r="E221" s="207" t="s">
        <v>353</v>
      </c>
      <c r="F221" s="208" t="s">
        <v>354</v>
      </c>
      <c r="G221" s="209" t="s">
        <v>328</v>
      </c>
      <c r="H221" s="210">
        <v>3107.5</v>
      </c>
      <c r="I221" s="211"/>
      <c r="J221" s="212">
        <f>ROUND(I221*H221,2)</f>
        <v>0</v>
      </c>
      <c r="K221" s="208" t="s">
        <v>121</v>
      </c>
      <c r="L221" s="46"/>
      <c r="M221" s="213" t="s">
        <v>19</v>
      </c>
      <c r="N221" s="214" t="s">
        <v>40</v>
      </c>
      <c r="O221" s="86"/>
      <c r="P221" s="215">
        <f>O221*H221</f>
        <v>0</v>
      </c>
      <c r="Q221" s="215">
        <v>0</v>
      </c>
      <c r="R221" s="215">
        <f>Q221*H221</f>
        <v>0</v>
      </c>
      <c r="S221" s="215">
        <v>0</v>
      </c>
      <c r="T221" s="216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7" t="s">
        <v>122</v>
      </c>
      <c r="AT221" s="217" t="s">
        <v>117</v>
      </c>
      <c r="AU221" s="217" t="s">
        <v>79</v>
      </c>
      <c r="AY221" s="19" t="s">
        <v>115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9" t="s">
        <v>77</v>
      </c>
      <c r="BK221" s="218">
        <f>ROUND(I221*H221,2)</f>
        <v>0</v>
      </c>
      <c r="BL221" s="19" t="s">
        <v>122</v>
      </c>
      <c r="BM221" s="217" t="s">
        <v>355</v>
      </c>
    </row>
    <row r="222" s="2" customFormat="1">
      <c r="A222" s="40"/>
      <c r="B222" s="41"/>
      <c r="C222" s="42"/>
      <c r="D222" s="219" t="s">
        <v>124</v>
      </c>
      <c r="E222" s="42"/>
      <c r="F222" s="220" t="s">
        <v>356</v>
      </c>
      <c r="G222" s="42"/>
      <c r="H222" s="42"/>
      <c r="I222" s="221"/>
      <c r="J222" s="42"/>
      <c r="K222" s="42"/>
      <c r="L222" s="46"/>
      <c r="M222" s="222"/>
      <c r="N222" s="223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124</v>
      </c>
      <c r="AU222" s="19" t="s">
        <v>79</v>
      </c>
    </row>
    <row r="223" s="2" customFormat="1">
      <c r="A223" s="40"/>
      <c r="B223" s="41"/>
      <c r="C223" s="42"/>
      <c r="D223" s="224" t="s">
        <v>126</v>
      </c>
      <c r="E223" s="42"/>
      <c r="F223" s="225" t="s">
        <v>357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126</v>
      </c>
      <c r="AU223" s="19" t="s">
        <v>79</v>
      </c>
    </row>
    <row r="224" s="13" customFormat="1">
      <c r="A224" s="13"/>
      <c r="B224" s="227"/>
      <c r="C224" s="228"/>
      <c r="D224" s="219" t="s">
        <v>146</v>
      </c>
      <c r="E224" s="229" t="s">
        <v>19</v>
      </c>
      <c r="F224" s="230" t="s">
        <v>358</v>
      </c>
      <c r="G224" s="228"/>
      <c r="H224" s="229" t="s">
        <v>19</v>
      </c>
      <c r="I224" s="231"/>
      <c r="J224" s="228"/>
      <c r="K224" s="228"/>
      <c r="L224" s="232"/>
      <c r="M224" s="233"/>
      <c r="N224" s="234"/>
      <c r="O224" s="234"/>
      <c r="P224" s="234"/>
      <c r="Q224" s="234"/>
      <c r="R224" s="234"/>
      <c r="S224" s="234"/>
      <c r="T224" s="23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6" t="s">
        <v>146</v>
      </c>
      <c r="AU224" s="236" t="s">
        <v>79</v>
      </c>
      <c r="AV224" s="13" t="s">
        <v>77</v>
      </c>
      <c r="AW224" s="13" t="s">
        <v>31</v>
      </c>
      <c r="AX224" s="13" t="s">
        <v>69</v>
      </c>
      <c r="AY224" s="236" t="s">
        <v>115</v>
      </c>
    </row>
    <row r="225" s="14" customFormat="1">
      <c r="A225" s="14"/>
      <c r="B225" s="237"/>
      <c r="C225" s="238"/>
      <c r="D225" s="219" t="s">
        <v>146</v>
      </c>
      <c r="E225" s="239" t="s">
        <v>19</v>
      </c>
      <c r="F225" s="240" t="s">
        <v>359</v>
      </c>
      <c r="G225" s="238"/>
      <c r="H225" s="241">
        <v>1087.5</v>
      </c>
      <c r="I225" s="242"/>
      <c r="J225" s="238"/>
      <c r="K225" s="238"/>
      <c r="L225" s="243"/>
      <c r="M225" s="244"/>
      <c r="N225" s="245"/>
      <c r="O225" s="245"/>
      <c r="P225" s="245"/>
      <c r="Q225" s="245"/>
      <c r="R225" s="245"/>
      <c r="S225" s="245"/>
      <c r="T225" s="246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7" t="s">
        <v>146</v>
      </c>
      <c r="AU225" s="247" t="s">
        <v>79</v>
      </c>
      <c r="AV225" s="14" t="s">
        <v>79</v>
      </c>
      <c r="AW225" s="14" t="s">
        <v>31</v>
      </c>
      <c r="AX225" s="14" t="s">
        <v>69</v>
      </c>
      <c r="AY225" s="247" t="s">
        <v>115</v>
      </c>
    </row>
    <row r="226" s="13" customFormat="1">
      <c r="A226" s="13"/>
      <c r="B226" s="227"/>
      <c r="C226" s="228"/>
      <c r="D226" s="219" t="s">
        <v>146</v>
      </c>
      <c r="E226" s="229" t="s">
        <v>19</v>
      </c>
      <c r="F226" s="230" t="s">
        <v>360</v>
      </c>
      <c r="G226" s="228"/>
      <c r="H226" s="229" t="s">
        <v>19</v>
      </c>
      <c r="I226" s="231"/>
      <c r="J226" s="228"/>
      <c r="K226" s="228"/>
      <c r="L226" s="232"/>
      <c r="M226" s="233"/>
      <c r="N226" s="234"/>
      <c r="O226" s="234"/>
      <c r="P226" s="234"/>
      <c r="Q226" s="234"/>
      <c r="R226" s="234"/>
      <c r="S226" s="234"/>
      <c r="T226" s="23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6" t="s">
        <v>146</v>
      </c>
      <c r="AU226" s="236" t="s">
        <v>79</v>
      </c>
      <c r="AV226" s="13" t="s">
        <v>77</v>
      </c>
      <c r="AW226" s="13" t="s">
        <v>31</v>
      </c>
      <c r="AX226" s="13" t="s">
        <v>69</v>
      </c>
      <c r="AY226" s="236" t="s">
        <v>115</v>
      </c>
    </row>
    <row r="227" s="14" customFormat="1">
      <c r="A227" s="14"/>
      <c r="B227" s="237"/>
      <c r="C227" s="238"/>
      <c r="D227" s="219" t="s">
        <v>146</v>
      </c>
      <c r="E227" s="239" t="s">
        <v>19</v>
      </c>
      <c r="F227" s="240" t="s">
        <v>361</v>
      </c>
      <c r="G227" s="238"/>
      <c r="H227" s="241">
        <v>2020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7" t="s">
        <v>146</v>
      </c>
      <c r="AU227" s="247" t="s">
        <v>79</v>
      </c>
      <c r="AV227" s="14" t="s">
        <v>79</v>
      </c>
      <c r="AW227" s="14" t="s">
        <v>31</v>
      </c>
      <c r="AX227" s="14" t="s">
        <v>69</v>
      </c>
      <c r="AY227" s="247" t="s">
        <v>115</v>
      </c>
    </row>
    <row r="228" s="15" customFormat="1">
      <c r="A228" s="15"/>
      <c r="B228" s="248"/>
      <c r="C228" s="249"/>
      <c r="D228" s="219" t="s">
        <v>146</v>
      </c>
      <c r="E228" s="250" t="s">
        <v>19</v>
      </c>
      <c r="F228" s="251" t="s">
        <v>351</v>
      </c>
      <c r="G228" s="249"/>
      <c r="H228" s="252">
        <v>3107.5</v>
      </c>
      <c r="I228" s="253"/>
      <c r="J228" s="249"/>
      <c r="K228" s="249"/>
      <c r="L228" s="254"/>
      <c r="M228" s="255"/>
      <c r="N228" s="256"/>
      <c r="O228" s="256"/>
      <c r="P228" s="256"/>
      <c r="Q228" s="256"/>
      <c r="R228" s="256"/>
      <c r="S228" s="256"/>
      <c r="T228" s="257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58" t="s">
        <v>146</v>
      </c>
      <c r="AU228" s="258" t="s">
        <v>79</v>
      </c>
      <c r="AV228" s="15" t="s">
        <v>122</v>
      </c>
      <c r="AW228" s="15" t="s">
        <v>31</v>
      </c>
      <c r="AX228" s="15" t="s">
        <v>77</v>
      </c>
      <c r="AY228" s="258" t="s">
        <v>115</v>
      </c>
    </row>
    <row r="229" s="2" customFormat="1" ht="24.15" customHeight="1">
      <c r="A229" s="40"/>
      <c r="B229" s="41"/>
      <c r="C229" s="206" t="s">
        <v>362</v>
      </c>
      <c r="D229" s="206" t="s">
        <v>117</v>
      </c>
      <c r="E229" s="207" t="s">
        <v>363</v>
      </c>
      <c r="F229" s="208" t="s">
        <v>364</v>
      </c>
      <c r="G229" s="209" t="s">
        <v>328</v>
      </c>
      <c r="H229" s="210">
        <v>50</v>
      </c>
      <c r="I229" s="211"/>
      <c r="J229" s="212">
        <f>ROUND(I229*H229,2)</f>
        <v>0</v>
      </c>
      <c r="K229" s="208" t="s">
        <v>121</v>
      </c>
      <c r="L229" s="46"/>
      <c r="M229" s="213" t="s">
        <v>19</v>
      </c>
      <c r="N229" s="214" t="s">
        <v>40</v>
      </c>
      <c r="O229" s="86"/>
      <c r="P229" s="215">
        <f>O229*H229</f>
        <v>0</v>
      </c>
      <c r="Q229" s="215">
        <v>0</v>
      </c>
      <c r="R229" s="215">
        <f>Q229*H229</f>
        <v>0</v>
      </c>
      <c r="S229" s="215">
        <v>0</v>
      </c>
      <c r="T229" s="21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122</v>
      </c>
      <c r="AT229" s="217" t="s">
        <v>117</v>
      </c>
      <c r="AU229" s="217" t="s">
        <v>79</v>
      </c>
      <c r="AY229" s="19" t="s">
        <v>115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9" t="s">
        <v>77</v>
      </c>
      <c r="BK229" s="218">
        <f>ROUND(I229*H229,2)</f>
        <v>0</v>
      </c>
      <c r="BL229" s="19" t="s">
        <v>122</v>
      </c>
      <c r="BM229" s="217" t="s">
        <v>365</v>
      </c>
    </row>
    <row r="230" s="2" customFormat="1">
      <c r="A230" s="40"/>
      <c r="B230" s="41"/>
      <c r="C230" s="42"/>
      <c r="D230" s="219" t="s">
        <v>124</v>
      </c>
      <c r="E230" s="42"/>
      <c r="F230" s="220" t="s">
        <v>366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124</v>
      </c>
      <c r="AU230" s="19" t="s">
        <v>79</v>
      </c>
    </row>
    <row r="231" s="2" customFormat="1">
      <c r="A231" s="40"/>
      <c r="B231" s="41"/>
      <c r="C231" s="42"/>
      <c r="D231" s="224" t="s">
        <v>126</v>
      </c>
      <c r="E231" s="42"/>
      <c r="F231" s="225" t="s">
        <v>367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126</v>
      </c>
      <c r="AU231" s="19" t="s">
        <v>79</v>
      </c>
    </row>
    <row r="232" s="14" customFormat="1">
      <c r="A232" s="14"/>
      <c r="B232" s="237"/>
      <c r="C232" s="238"/>
      <c r="D232" s="219" t="s">
        <v>146</v>
      </c>
      <c r="E232" s="239" t="s">
        <v>19</v>
      </c>
      <c r="F232" s="240" t="s">
        <v>348</v>
      </c>
      <c r="G232" s="238"/>
      <c r="H232" s="241">
        <v>50</v>
      </c>
      <c r="I232" s="242"/>
      <c r="J232" s="238"/>
      <c r="K232" s="238"/>
      <c r="L232" s="243"/>
      <c r="M232" s="244"/>
      <c r="N232" s="245"/>
      <c r="O232" s="245"/>
      <c r="P232" s="245"/>
      <c r="Q232" s="245"/>
      <c r="R232" s="245"/>
      <c r="S232" s="245"/>
      <c r="T232" s="24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7" t="s">
        <v>146</v>
      </c>
      <c r="AU232" s="247" t="s">
        <v>79</v>
      </c>
      <c r="AV232" s="14" t="s">
        <v>79</v>
      </c>
      <c r="AW232" s="14" t="s">
        <v>31</v>
      </c>
      <c r="AX232" s="14" t="s">
        <v>77</v>
      </c>
      <c r="AY232" s="247" t="s">
        <v>115</v>
      </c>
    </row>
    <row r="233" s="2" customFormat="1" ht="24.15" customHeight="1">
      <c r="A233" s="40"/>
      <c r="B233" s="41"/>
      <c r="C233" s="206" t="s">
        <v>368</v>
      </c>
      <c r="D233" s="206" t="s">
        <v>117</v>
      </c>
      <c r="E233" s="207" t="s">
        <v>369</v>
      </c>
      <c r="F233" s="208" t="s">
        <v>370</v>
      </c>
      <c r="G233" s="209" t="s">
        <v>328</v>
      </c>
      <c r="H233" s="210">
        <v>38</v>
      </c>
      <c r="I233" s="211"/>
      <c r="J233" s="212">
        <f>ROUND(I233*H233,2)</f>
        <v>0</v>
      </c>
      <c r="K233" s="208" t="s">
        <v>121</v>
      </c>
      <c r="L233" s="46"/>
      <c r="M233" s="213" t="s">
        <v>19</v>
      </c>
      <c r="N233" s="214" t="s">
        <v>40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122</v>
      </c>
      <c r="AT233" s="217" t="s">
        <v>117</v>
      </c>
      <c r="AU233" s="217" t="s">
        <v>79</v>
      </c>
      <c r="AY233" s="19" t="s">
        <v>115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77</v>
      </c>
      <c r="BK233" s="218">
        <f>ROUND(I233*H233,2)</f>
        <v>0</v>
      </c>
      <c r="BL233" s="19" t="s">
        <v>122</v>
      </c>
      <c r="BM233" s="217" t="s">
        <v>371</v>
      </c>
    </row>
    <row r="234" s="2" customFormat="1">
      <c r="A234" s="40"/>
      <c r="B234" s="41"/>
      <c r="C234" s="42"/>
      <c r="D234" s="219" t="s">
        <v>124</v>
      </c>
      <c r="E234" s="42"/>
      <c r="F234" s="220" t="s">
        <v>370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124</v>
      </c>
      <c r="AU234" s="19" t="s">
        <v>79</v>
      </c>
    </row>
    <row r="235" s="2" customFormat="1">
      <c r="A235" s="40"/>
      <c r="B235" s="41"/>
      <c r="C235" s="42"/>
      <c r="D235" s="224" t="s">
        <v>126</v>
      </c>
      <c r="E235" s="42"/>
      <c r="F235" s="225" t="s">
        <v>372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126</v>
      </c>
      <c r="AU235" s="19" t="s">
        <v>79</v>
      </c>
    </row>
    <row r="236" s="14" customFormat="1">
      <c r="A236" s="14"/>
      <c r="B236" s="237"/>
      <c r="C236" s="238"/>
      <c r="D236" s="219" t="s">
        <v>146</v>
      </c>
      <c r="E236" s="238"/>
      <c r="F236" s="240" t="s">
        <v>373</v>
      </c>
      <c r="G236" s="238"/>
      <c r="H236" s="241">
        <v>38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7" t="s">
        <v>146</v>
      </c>
      <c r="AU236" s="247" t="s">
        <v>79</v>
      </c>
      <c r="AV236" s="14" t="s">
        <v>79</v>
      </c>
      <c r="AW236" s="14" t="s">
        <v>4</v>
      </c>
      <c r="AX236" s="14" t="s">
        <v>77</v>
      </c>
      <c r="AY236" s="247" t="s">
        <v>115</v>
      </c>
    </row>
    <row r="237" s="2" customFormat="1" ht="24.15" customHeight="1">
      <c r="A237" s="40"/>
      <c r="B237" s="41"/>
      <c r="C237" s="206" t="s">
        <v>374</v>
      </c>
      <c r="D237" s="206" t="s">
        <v>117</v>
      </c>
      <c r="E237" s="207" t="s">
        <v>375</v>
      </c>
      <c r="F237" s="208" t="s">
        <v>376</v>
      </c>
      <c r="G237" s="209" t="s">
        <v>328</v>
      </c>
      <c r="H237" s="210">
        <v>9.6600000000000001</v>
      </c>
      <c r="I237" s="211"/>
      <c r="J237" s="212">
        <f>ROUND(I237*H237,2)</f>
        <v>0</v>
      </c>
      <c r="K237" s="208" t="s">
        <v>121</v>
      </c>
      <c r="L237" s="46"/>
      <c r="M237" s="213" t="s">
        <v>19</v>
      </c>
      <c r="N237" s="214" t="s">
        <v>40</v>
      </c>
      <c r="O237" s="86"/>
      <c r="P237" s="215">
        <f>O237*H237</f>
        <v>0</v>
      </c>
      <c r="Q237" s="215">
        <v>0</v>
      </c>
      <c r="R237" s="215">
        <f>Q237*H237</f>
        <v>0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122</v>
      </c>
      <c r="AT237" s="217" t="s">
        <v>117</v>
      </c>
      <c r="AU237" s="217" t="s">
        <v>79</v>
      </c>
      <c r="AY237" s="19" t="s">
        <v>115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9" t="s">
        <v>77</v>
      </c>
      <c r="BK237" s="218">
        <f>ROUND(I237*H237,2)</f>
        <v>0</v>
      </c>
      <c r="BL237" s="19" t="s">
        <v>122</v>
      </c>
      <c r="BM237" s="217" t="s">
        <v>377</v>
      </c>
    </row>
    <row r="238" s="2" customFormat="1">
      <c r="A238" s="40"/>
      <c r="B238" s="41"/>
      <c r="C238" s="42"/>
      <c r="D238" s="219" t="s">
        <v>124</v>
      </c>
      <c r="E238" s="42"/>
      <c r="F238" s="220" t="s">
        <v>376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124</v>
      </c>
      <c r="AU238" s="19" t="s">
        <v>79</v>
      </c>
    </row>
    <row r="239" s="2" customFormat="1">
      <c r="A239" s="40"/>
      <c r="B239" s="41"/>
      <c r="C239" s="42"/>
      <c r="D239" s="224" t="s">
        <v>126</v>
      </c>
      <c r="E239" s="42"/>
      <c r="F239" s="225" t="s">
        <v>378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126</v>
      </c>
      <c r="AU239" s="19" t="s">
        <v>79</v>
      </c>
    </row>
    <row r="240" s="12" customFormat="1" ht="22.8" customHeight="1">
      <c r="A240" s="12"/>
      <c r="B240" s="190"/>
      <c r="C240" s="191"/>
      <c r="D240" s="192" t="s">
        <v>68</v>
      </c>
      <c r="E240" s="204" t="s">
        <v>379</v>
      </c>
      <c r="F240" s="204" t="s">
        <v>380</v>
      </c>
      <c r="G240" s="191"/>
      <c r="H240" s="191"/>
      <c r="I240" s="194"/>
      <c r="J240" s="205">
        <f>BK240</f>
        <v>0</v>
      </c>
      <c r="K240" s="191"/>
      <c r="L240" s="196"/>
      <c r="M240" s="197"/>
      <c r="N240" s="198"/>
      <c r="O240" s="198"/>
      <c r="P240" s="199">
        <f>SUM(P241:P243)</f>
        <v>0</v>
      </c>
      <c r="Q240" s="198"/>
      <c r="R240" s="199">
        <f>SUM(R241:R243)</f>
        <v>0</v>
      </c>
      <c r="S240" s="198"/>
      <c r="T240" s="200">
        <f>SUM(T241:T243)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01" t="s">
        <v>77</v>
      </c>
      <c r="AT240" s="202" t="s">
        <v>68</v>
      </c>
      <c r="AU240" s="202" t="s">
        <v>77</v>
      </c>
      <c r="AY240" s="201" t="s">
        <v>115</v>
      </c>
      <c r="BK240" s="203">
        <f>SUM(BK241:BK243)</f>
        <v>0</v>
      </c>
    </row>
    <row r="241" s="2" customFormat="1" ht="16.5" customHeight="1">
      <c r="A241" s="40"/>
      <c r="B241" s="41"/>
      <c r="C241" s="206" t="s">
        <v>381</v>
      </c>
      <c r="D241" s="206" t="s">
        <v>117</v>
      </c>
      <c r="E241" s="207" t="s">
        <v>382</v>
      </c>
      <c r="F241" s="208" t="s">
        <v>383</v>
      </c>
      <c r="G241" s="209" t="s">
        <v>328</v>
      </c>
      <c r="H241" s="210">
        <v>5.3949999999999996</v>
      </c>
      <c r="I241" s="211"/>
      <c r="J241" s="212">
        <f>ROUND(I241*H241,2)</f>
        <v>0</v>
      </c>
      <c r="K241" s="208" t="s">
        <v>121</v>
      </c>
      <c r="L241" s="46"/>
      <c r="M241" s="213" t="s">
        <v>19</v>
      </c>
      <c r="N241" s="214" t="s">
        <v>40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122</v>
      </c>
      <c r="AT241" s="217" t="s">
        <v>117</v>
      </c>
      <c r="AU241" s="217" t="s">
        <v>79</v>
      </c>
      <c r="AY241" s="19" t="s">
        <v>115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77</v>
      </c>
      <c r="BK241" s="218">
        <f>ROUND(I241*H241,2)</f>
        <v>0</v>
      </c>
      <c r="BL241" s="19" t="s">
        <v>122</v>
      </c>
      <c r="BM241" s="217" t="s">
        <v>384</v>
      </c>
    </row>
    <row r="242" s="2" customFormat="1">
      <c r="A242" s="40"/>
      <c r="B242" s="41"/>
      <c r="C242" s="42"/>
      <c r="D242" s="219" t="s">
        <v>124</v>
      </c>
      <c r="E242" s="42"/>
      <c r="F242" s="220" t="s">
        <v>385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124</v>
      </c>
      <c r="AU242" s="19" t="s">
        <v>79</v>
      </c>
    </row>
    <row r="243" s="2" customFormat="1">
      <c r="A243" s="40"/>
      <c r="B243" s="41"/>
      <c r="C243" s="42"/>
      <c r="D243" s="224" t="s">
        <v>126</v>
      </c>
      <c r="E243" s="42"/>
      <c r="F243" s="225" t="s">
        <v>386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126</v>
      </c>
      <c r="AU243" s="19" t="s">
        <v>79</v>
      </c>
    </row>
    <row r="244" s="12" customFormat="1" ht="25.92" customHeight="1">
      <c r="A244" s="12"/>
      <c r="B244" s="190"/>
      <c r="C244" s="191"/>
      <c r="D244" s="192" t="s">
        <v>68</v>
      </c>
      <c r="E244" s="193" t="s">
        <v>387</v>
      </c>
      <c r="F244" s="193" t="s">
        <v>388</v>
      </c>
      <c r="G244" s="191"/>
      <c r="H244" s="191"/>
      <c r="I244" s="194"/>
      <c r="J244" s="195">
        <f>BK244</f>
        <v>0</v>
      </c>
      <c r="K244" s="191"/>
      <c r="L244" s="196"/>
      <c r="M244" s="197"/>
      <c r="N244" s="198"/>
      <c r="O244" s="198"/>
      <c r="P244" s="199">
        <f>P245</f>
        <v>0</v>
      </c>
      <c r="Q244" s="198"/>
      <c r="R244" s="199">
        <f>R245</f>
        <v>0</v>
      </c>
      <c r="S244" s="198"/>
      <c r="T244" s="200">
        <f>T245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01" t="s">
        <v>149</v>
      </c>
      <c r="AT244" s="202" t="s">
        <v>68</v>
      </c>
      <c r="AU244" s="202" t="s">
        <v>69</v>
      </c>
      <c r="AY244" s="201" t="s">
        <v>115</v>
      </c>
      <c r="BK244" s="203">
        <f>BK245</f>
        <v>0</v>
      </c>
    </row>
    <row r="245" s="12" customFormat="1" ht="22.8" customHeight="1">
      <c r="A245" s="12"/>
      <c r="B245" s="190"/>
      <c r="C245" s="191"/>
      <c r="D245" s="192" t="s">
        <v>68</v>
      </c>
      <c r="E245" s="204" t="s">
        <v>389</v>
      </c>
      <c r="F245" s="204" t="s">
        <v>390</v>
      </c>
      <c r="G245" s="191"/>
      <c r="H245" s="191"/>
      <c r="I245" s="194"/>
      <c r="J245" s="205">
        <f>BK245</f>
        <v>0</v>
      </c>
      <c r="K245" s="191"/>
      <c r="L245" s="196"/>
      <c r="M245" s="197"/>
      <c r="N245" s="198"/>
      <c r="O245" s="198"/>
      <c r="P245" s="199">
        <f>P246+SUM(P247:P255)</f>
        <v>0</v>
      </c>
      <c r="Q245" s="198"/>
      <c r="R245" s="199">
        <f>R246+SUM(R247:R255)</f>
        <v>0</v>
      </c>
      <c r="S245" s="198"/>
      <c r="T245" s="200">
        <f>T246+SUM(T247:T255)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1" t="s">
        <v>149</v>
      </c>
      <c r="AT245" s="202" t="s">
        <v>68</v>
      </c>
      <c r="AU245" s="202" t="s">
        <v>77</v>
      </c>
      <c r="AY245" s="201" t="s">
        <v>115</v>
      </c>
      <c r="BK245" s="203">
        <f>BK246+SUM(BK247:BK255)</f>
        <v>0</v>
      </c>
    </row>
    <row r="246" s="2" customFormat="1" ht="16.5" customHeight="1">
      <c r="A246" s="40"/>
      <c r="B246" s="41"/>
      <c r="C246" s="206" t="s">
        <v>251</v>
      </c>
      <c r="D246" s="206" t="s">
        <v>117</v>
      </c>
      <c r="E246" s="207" t="s">
        <v>391</v>
      </c>
      <c r="F246" s="208" t="s">
        <v>392</v>
      </c>
      <c r="G246" s="209" t="s">
        <v>393</v>
      </c>
      <c r="H246" s="210">
        <v>1</v>
      </c>
      <c r="I246" s="211"/>
      <c r="J246" s="212">
        <f>ROUND(I246*H246,2)</f>
        <v>0</v>
      </c>
      <c r="K246" s="208" t="s">
        <v>121</v>
      </c>
      <c r="L246" s="46"/>
      <c r="M246" s="213" t="s">
        <v>19</v>
      </c>
      <c r="N246" s="214" t="s">
        <v>40</v>
      </c>
      <c r="O246" s="86"/>
      <c r="P246" s="215">
        <f>O246*H246</f>
        <v>0</v>
      </c>
      <c r="Q246" s="215">
        <v>0</v>
      </c>
      <c r="R246" s="215">
        <f>Q246*H246</f>
        <v>0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394</v>
      </c>
      <c r="AT246" s="217" t="s">
        <v>117</v>
      </c>
      <c r="AU246" s="217" t="s">
        <v>79</v>
      </c>
      <c r="AY246" s="19" t="s">
        <v>115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9" t="s">
        <v>77</v>
      </c>
      <c r="BK246" s="218">
        <f>ROUND(I246*H246,2)</f>
        <v>0</v>
      </c>
      <c r="BL246" s="19" t="s">
        <v>394</v>
      </c>
      <c r="BM246" s="217" t="s">
        <v>395</v>
      </c>
    </row>
    <row r="247" s="2" customFormat="1">
      <c r="A247" s="40"/>
      <c r="B247" s="41"/>
      <c r="C247" s="42"/>
      <c r="D247" s="219" t="s">
        <v>124</v>
      </c>
      <c r="E247" s="42"/>
      <c r="F247" s="220" t="s">
        <v>396</v>
      </c>
      <c r="G247" s="42"/>
      <c r="H247" s="42"/>
      <c r="I247" s="221"/>
      <c r="J247" s="42"/>
      <c r="K247" s="42"/>
      <c r="L247" s="46"/>
      <c r="M247" s="222"/>
      <c r="N247" s="223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124</v>
      </c>
      <c r="AU247" s="19" t="s">
        <v>79</v>
      </c>
    </row>
    <row r="248" s="2" customFormat="1">
      <c r="A248" s="40"/>
      <c r="B248" s="41"/>
      <c r="C248" s="42"/>
      <c r="D248" s="224" t="s">
        <v>126</v>
      </c>
      <c r="E248" s="42"/>
      <c r="F248" s="225" t="s">
        <v>397</v>
      </c>
      <c r="G248" s="42"/>
      <c r="H248" s="42"/>
      <c r="I248" s="221"/>
      <c r="J248" s="42"/>
      <c r="K248" s="42"/>
      <c r="L248" s="46"/>
      <c r="M248" s="222"/>
      <c r="N248" s="223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126</v>
      </c>
      <c r="AU248" s="19" t="s">
        <v>79</v>
      </c>
    </row>
    <row r="249" s="2" customFormat="1" ht="16.5" customHeight="1">
      <c r="A249" s="40"/>
      <c r="B249" s="41"/>
      <c r="C249" s="206" t="s">
        <v>398</v>
      </c>
      <c r="D249" s="206" t="s">
        <v>117</v>
      </c>
      <c r="E249" s="207" t="s">
        <v>399</v>
      </c>
      <c r="F249" s="208" t="s">
        <v>400</v>
      </c>
      <c r="G249" s="209" t="s">
        <v>393</v>
      </c>
      <c r="H249" s="210">
        <v>1</v>
      </c>
      <c r="I249" s="211"/>
      <c r="J249" s="212">
        <f>ROUND(I249*H249,2)</f>
        <v>0</v>
      </c>
      <c r="K249" s="208" t="s">
        <v>121</v>
      </c>
      <c r="L249" s="46"/>
      <c r="M249" s="213" t="s">
        <v>19</v>
      </c>
      <c r="N249" s="214" t="s">
        <v>40</v>
      </c>
      <c r="O249" s="86"/>
      <c r="P249" s="215">
        <f>O249*H249</f>
        <v>0</v>
      </c>
      <c r="Q249" s="215">
        <v>0</v>
      </c>
      <c r="R249" s="215">
        <f>Q249*H249</f>
        <v>0</v>
      </c>
      <c r="S249" s="215">
        <v>0</v>
      </c>
      <c r="T249" s="21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7" t="s">
        <v>394</v>
      </c>
      <c r="AT249" s="217" t="s">
        <v>117</v>
      </c>
      <c r="AU249" s="217" t="s">
        <v>79</v>
      </c>
      <c r="AY249" s="19" t="s">
        <v>115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9" t="s">
        <v>77</v>
      </c>
      <c r="BK249" s="218">
        <f>ROUND(I249*H249,2)</f>
        <v>0</v>
      </c>
      <c r="BL249" s="19" t="s">
        <v>394</v>
      </c>
      <c r="BM249" s="217" t="s">
        <v>401</v>
      </c>
    </row>
    <row r="250" s="2" customFormat="1">
      <c r="A250" s="40"/>
      <c r="B250" s="41"/>
      <c r="C250" s="42"/>
      <c r="D250" s="219" t="s">
        <v>124</v>
      </c>
      <c r="E250" s="42"/>
      <c r="F250" s="220" t="s">
        <v>402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124</v>
      </c>
      <c r="AU250" s="19" t="s">
        <v>79</v>
      </c>
    </row>
    <row r="251" s="2" customFormat="1">
      <c r="A251" s="40"/>
      <c r="B251" s="41"/>
      <c r="C251" s="42"/>
      <c r="D251" s="224" t="s">
        <v>126</v>
      </c>
      <c r="E251" s="42"/>
      <c r="F251" s="225" t="s">
        <v>403</v>
      </c>
      <c r="G251" s="42"/>
      <c r="H251" s="42"/>
      <c r="I251" s="221"/>
      <c r="J251" s="42"/>
      <c r="K251" s="42"/>
      <c r="L251" s="46"/>
      <c r="M251" s="222"/>
      <c r="N251" s="223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126</v>
      </c>
      <c r="AU251" s="19" t="s">
        <v>79</v>
      </c>
    </row>
    <row r="252" s="2" customFormat="1" ht="16.5" customHeight="1">
      <c r="A252" s="40"/>
      <c r="B252" s="41"/>
      <c r="C252" s="206" t="s">
        <v>404</v>
      </c>
      <c r="D252" s="206" t="s">
        <v>117</v>
      </c>
      <c r="E252" s="207" t="s">
        <v>405</v>
      </c>
      <c r="F252" s="208" t="s">
        <v>406</v>
      </c>
      <c r="G252" s="209" t="s">
        <v>393</v>
      </c>
      <c r="H252" s="210">
        <v>1</v>
      </c>
      <c r="I252" s="211"/>
      <c r="J252" s="212">
        <f>ROUND(I252*H252,2)</f>
        <v>0</v>
      </c>
      <c r="K252" s="208" t="s">
        <v>121</v>
      </c>
      <c r="L252" s="46"/>
      <c r="M252" s="213" t="s">
        <v>19</v>
      </c>
      <c r="N252" s="214" t="s">
        <v>40</v>
      </c>
      <c r="O252" s="86"/>
      <c r="P252" s="215">
        <f>O252*H252</f>
        <v>0</v>
      </c>
      <c r="Q252" s="215">
        <v>0</v>
      </c>
      <c r="R252" s="215">
        <f>Q252*H252</f>
        <v>0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394</v>
      </c>
      <c r="AT252" s="217" t="s">
        <v>117</v>
      </c>
      <c r="AU252" s="217" t="s">
        <v>79</v>
      </c>
      <c r="AY252" s="19" t="s">
        <v>115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77</v>
      </c>
      <c r="BK252" s="218">
        <f>ROUND(I252*H252,2)</f>
        <v>0</v>
      </c>
      <c r="BL252" s="19" t="s">
        <v>394</v>
      </c>
      <c r="BM252" s="217" t="s">
        <v>407</v>
      </c>
    </row>
    <row r="253" s="2" customFormat="1">
      <c r="A253" s="40"/>
      <c r="B253" s="41"/>
      <c r="C253" s="42"/>
      <c r="D253" s="219" t="s">
        <v>124</v>
      </c>
      <c r="E253" s="42"/>
      <c r="F253" s="220" t="s">
        <v>406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124</v>
      </c>
      <c r="AU253" s="19" t="s">
        <v>79</v>
      </c>
    </row>
    <row r="254" s="2" customFormat="1">
      <c r="A254" s="40"/>
      <c r="B254" s="41"/>
      <c r="C254" s="42"/>
      <c r="D254" s="224" t="s">
        <v>126</v>
      </c>
      <c r="E254" s="42"/>
      <c r="F254" s="225" t="s">
        <v>408</v>
      </c>
      <c r="G254" s="42"/>
      <c r="H254" s="42"/>
      <c r="I254" s="221"/>
      <c r="J254" s="42"/>
      <c r="K254" s="42"/>
      <c r="L254" s="46"/>
      <c r="M254" s="222"/>
      <c r="N254" s="223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126</v>
      </c>
      <c r="AU254" s="19" t="s">
        <v>79</v>
      </c>
    </row>
    <row r="255" s="12" customFormat="1" ht="20.88" customHeight="1">
      <c r="A255" s="12"/>
      <c r="B255" s="190"/>
      <c r="C255" s="191"/>
      <c r="D255" s="192" t="s">
        <v>68</v>
      </c>
      <c r="E255" s="204" t="s">
        <v>409</v>
      </c>
      <c r="F255" s="204" t="s">
        <v>410</v>
      </c>
      <c r="G255" s="191"/>
      <c r="H255" s="191"/>
      <c r="I255" s="194"/>
      <c r="J255" s="205">
        <f>BK255</f>
        <v>0</v>
      </c>
      <c r="K255" s="191"/>
      <c r="L255" s="196"/>
      <c r="M255" s="197"/>
      <c r="N255" s="198"/>
      <c r="O255" s="198"/>
      <c r="P255" s="199">
        <f>SUM(P256:P261)</f>
        <v>0</v>
      </c>
      <c r="Q255" s="198"/>
      <c r="R255" s="199">
        <f>SUM(R256:R261)</f>
        <v>0</v>
      </c>
      <c r="S255" s="198"/>
      <c r="T255" s="200">
        <f>SUM(T256:T261)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1" t="s">
        <v>149</v>
      </c>
      <c r="AT255" s="202" t="s">
        <v>68</v>
      </c>
      <c r="AU255" s="202" t="s">
        <v>79</v>
      </c>
      <c r="AY255" s="201" t="s">
        <v>115</v>
      </c>
      <c r="BK255" s="203">
        <f>SUM(BK256:BK261)</f>
        <v>0</v>
      </c>
    </row>
    <row r="256" s="2" customFormat="1" ht="16.5" customHeight="1">
      <c r="A256" s="40"/>
      <c r="B256" s="41"/>
      <c r="C256" s="206" t="s">
        <v>411</v>
      </c>
      <c r="D256" s="206" t="s">
        <v>117</v>
      </c>
      <c r="E256" s="207" t="s">
        <v>412</v>
      </c>
      <c r="F256" s="208" t="s">
        <v>413</v>
      </c>
      <c r="G256" s="209" t="s">
        <v>414</v>
      </c>
      <c r="H256" s="210">
        <v>1</v>
      </c>
      <c r="I256" s="211"/>
      <c r="J256" s="212">
        <f>ROUND(I256*H256,2)</f>
        <v>0</v>
      </c>
      <c r="K256" s="208" t="s">
        <v>121</v>
      </c>
      <c r="L256" s="46"/>
      <c r="M256" s="213" t="s">
        <v>19</v>
      </c>
      <c r="N256" s="214" t="s">
        <v>40</v>
      </c>
      <c r="O256" s="86"/>
      <c r="P256" s="215">
        <f>O256*H256</f>
        <v>0</v>
      </c>
      <c r="Q256" s="215">
        <v>0</v>
      </c>
      <c r="R256" s="215">
        <f>Q256*H256</f>
        <v>0</v>
      </c>
      <c r="S256" s="215">
        <v>0</v>
      </c>
      <c r="T256" s="216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7" t="s">
        <v>394</v>
      </c>
      <c r="AT256" s="217" t="s">
        <v>117</v>
      </c>
      <c r="AU256" s="217" t="s">
        <v>133</v>
      </c>
      <c r="AY256" s="19" t="s">
        <v>115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9" t="s">
        <v>77</v>
      </c>
      <c r="BK256" s="218">
        <f>ROUND(I256*H256,2)</f>
        <v>0</v>
      </c>
      <c r="BL256" s="19" t="s">
        <v>394</v>
      </c>
      <c r="BM256" s="217" t="s">
        <v>415</v>
      </c>
    </row>
    <row r="257" s="2" customFormat="1">
      <c r="A257" s="40"/>
      <c r="B257" s="41"/>
      <c r="C257" s="42"/>
      <c r="D257" s="219" t="s">
        <v>124</v>
      </c>
      <c r="E257" s="42"/>
      <c r="F257" s="220" t="s">
        <v>416</v>
      </c>
      <c r="G257" s="42"/>
      <c r="H257" s="42"/>
      <c r="I257" s="221"/>
      <c r="J257" s="42"/>
      <c r="K257" s="42"/>
      <c r="L257" s="46"/>
      <c r="M257" s="222"/>
      <c r="N257" s="223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124</v>
      </c>
      <c r="AU257" s="19" t="s">
        <v>133</v>
      </c>
    </row>
    <row r="258" s="2" customFormat="1">
      <c r="A258" s="40"/>
      <c r="B258" s="41"/>
      <c r="C258" s="42"/>
      <c r="D258" s="224" t="s">
        <v>126</v>
      </c>
      <c r="E258" s="42"/>
      <c r="F258" s="225" t="s">
        <v>417</v>
      </c>
      <c r="G258" s="42"/>
      <c r="H258" s="42"/>
      <c r="I258" s="221"/>
      <c r="J258" s="42"/>
      <c r="K258" s="42"/>
      <c r="L258" s="46"/>
      <c r="M258" s="222"/>
      <c r="N258" s="223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126</v>
      </c>
      <c r="AU258" s="19" t="s">
        <v>133</v>
      </c>
    </row>
    <row r="259" s="2" customFormat="1" ht="16.5" customHeight="1">
      <c r="A259" s="40"/>
      <c r="B259" s="41"/>
      <c r="C259" s="206" t="s">
        <v>418</v>
      </c>
      <c r="D259" s="206" t="s">
        <v>117</v>
      </c>
      <c r="E259" s="207" t="s">
        <v>419</v>
      </c>
      <c r="F259" s="208" t="s">
        <v>420</v>
      </c>
      <c r="G259" s="209" t="s">
        <v>393</v>
      </c>
      <c r="H259" s="210">
        <v>1</v>
      </c>
      <c r="I259" s="211"/>
      <c r="J259" s="212">
        <f>ROUND(I259*H259,2)</f>
        <v>0</v>
      </c>
      <c r="K259" s="208" t="s">
        <v>121</v>
      </c>
      <c r="L259" s="46"/>
      <c r="M259" s="213" t="s">
        <v>19</v>
      </c>
      <c r="N259" s="214" t="s">
        <v>40</v>
      </c>
      <c r="O259" s="86"/>
      <c r="P259" s="215">
        <f>O259*H259</f>
        <v>0</v>
      </c>
      <c r="Q259" s="215">
        <v>0</v>
      </c>
      <c r="R259" s="215">
        <f>Q259*H259</f>
        <v>0</v>
      </c>
      <c r="S259" s="215">
        <v>0</v>
      </c>
      <c r="T259" s="216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7" t="s">
        <v>394</v>
      </c>
      <c r="AT259" s="217" t="s">
        <v>117</v>
      </c>
      <c r="AU259" s="217" t="s">
        <v>133</v>
      </c>
      <c r="AY259" s="19" t="s">
        <v>115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9" t="s">
        <v>77</v>
      </c>
      <c r="BK259" s="218">
        <f>ROUND(I259*H259,2)</f>
        <v>0</v>
      </c>
      <c r="BL259" s="19" t="s">
        <v>394</v>
      </c>
      <c r="BM259" s="217" t="s">
        <v>421</v>
      </c>
    </row>
    <row r="260" s="2" customFormat="1">
      <c r="A260" s="40"/>
      <c r="B260" s="41"/>
      <c r="C260" s="42"/>
      <c r="D260" s="219" t="s">
        <v>124</v>
      </c>
      <c r="E260" s="42"/>
      <c r="F260" s="220" t="s">
        <v>420</v>
      </c>
      <c r="G260" s="42"/>
      <c r="H260" s="42"/>
      <c r="I260" s="221"/>
      <c r="J260" s="42"/>
      <c r="K260" s="42"/>
      <c r="L260" s="46"/>
      <c r="M260" s="222"/>
      <c r="N260" s="223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124</v>
      </c>
      <c r="AU260" s="19" t="s">
        <v>133</v>
      </c>
    </row>
    <row r="261" s="2" customFormat="1">
      <c r="A261" s="40"/>
      <c r="B261" s="41"/>
      <c r="C261" s="42"/>
      <c r="D261" s="224" t="s">
        <v>126</v>
      </c>
      <c r="E261" s="42"/>
      <c r="F261" s="225" t="s">
        <v>422</v>
      </c>
      <c r="G261" s="42"/>
      <c r="H261" s="42"/>
      <c r="I261" s="221"/>
      <c r="J261" s="42"/>
      <c r="K261" s="42"/>
      <c r="L261" s="46"/>
      <c r="M261" s="259"/>
      <c r="N261" s="260"/>
      <c r="O261" s="261"/>
      <c r="P261" s="261"/>
      <c r="Q261" s="261"/>
      <c r="R261" s="261"/>
      <c r="S261" s="261"/>
      <c r="T261" s="262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126</v>
      </c>
      <c r="AU261" s="19" t="s">
        <v>133</v>
      </c>
    </row>
    <row r="262" s="2" customFormat="1" ht="6.96" customHeight="1">
      <c r="A262" s="40"/>
      <c r="B262" s="61"/>
      <c r="C262" s="62"/>
      <c r="D262" s="62"/>
      <c r="E262" s="62"/>
      <c r="F262" s="62"/>
      <c r="G262" s="62"/>
      <c r="H262" s="62"/>
      <c r="I262" s="62"/>
      <c r="J262" s="62"/>
      <c r="K262" s="62"/>
      <c r="L262" s="46"/>
      <c r="M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</row>
  </sheetData>
  <sheetProtection sheet="1" autoFilter="0" formatColumns="0" formatRows="0" objects="1" scenarios="1" spinCount="100000" saltValue="jNfXcpwNQ8ChIHoSLFzn1xZXIYPNXupSbKAfWHmFMJj6P3dQsLs9WWxJSmbXNyGQcPgxNa02ZRtrhjrpJfnJIQ==" hashValue="lPDNDzVMFmg1LyRm4OxovmTs8kugVTmh+UfaOfU9TJovGoZAwZy+caA6CWVotGVbgmc/tzH7shqK8l9AElG1Ag==" algorithmName="SHA-512" password="CC35"/>
  <autoFilter ref="C88:K261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4" r:id="rId1" display="https://podminky.urs.cz/item/CS_URS_2025_01/113106123"/>
    <hyperlink ref="F97" r:id="rId2" display="https://podminky.urs.cz/item/CS_URS_2025_01/113106212"/>
    <hyperlink ref="F100" r:id="rId3" display="https://podminky.urs.cz/item/CS_URS_2025_01/113107132"/>
    <hyperlink ref="F104" r:id="rId4" display="https://podminky.urs.cz/item/CS_URS_2025_01/113154123"/>
    <hyperlink ref="F109" r:id="rId5" display="https://podminky.urs.cz/item/CS_URS_2025_01/113202111"/>
    <hyperlink ref="F113" r:id="rId6" display="https://podminky.urs.cz/item/CS_URS_2025_01/122151101"/>
    <hyperlink ref="F118" r:id="rId7" display="https://podminky.urs.cz/item/CS_URS_2025_01/162751117"/>
    <hyperlink ref="F121" r:id="rId8" display="https://podminky.urs.cz/item/CS_URS_2025_01/162751119"/>
    <hyperlink ref="F126" r:id="rId9" display="https://podminky.urs.cz/item/CS_URS_2025_01/181951112"/>
    <hyperlink ref="F131" r:id="rId10" display="https://podminky.urs.cz/item/CS_URS_2025_01/564871111"/>
    <hyperlink ref="F135" r:id="rId11" display="https://podminky.urs.cz/item/CS_URS_2025_01/565155101"/>
    <hyperlink ref="F138" r:id="rId12" display="https://podminky.urs.cz/item/CS_URS_2025_01/567122114"/>
    <hyperlink ref="F142" r:id="rId13" display="https://podminky.urs.cz/item/CS_URS_2025_01/573211112"/>
    <hyperlink ref="F145" r:id="rId14" display="https://podminky.urs.cz/item/CS_URS_2025_01/577144111"/>
    <hyperlink ref="F148" r:id="rId15" display="https://podminky.urs.cz/item/CS_URS_2025_01/581141112"/>
    <hyperlink ref="F151" r:id="rId16" display="https://podminky.urs.cz/item/CS_URS_2025_01/596211253"/>
    <hyperlink ref="F155" r:id="rId17" display="https://podminky.urs.cz/item/CS_URS_2025_01/899231111"/>
    <hyperlink ref="F159" r:id="rId18" display="https://podminky.urs.cz/item/CS_URS_2025_01/915121111"/>
    <hyperlink ref="F162" r:id="rId19" display="https://podminky.urs.cz/item/CS_URS_2025_01/915121121"/>
    <hyperlink ref="F167" r:id="rId20" display="https://podminky.urs.cz/item/CS_URS_2025_01/915221112"/>
    <hyperlink ref="F170" r:id="rId21" display="https://podminky.urs.cz/item/CS_URS_2025_01/915221122"/>
    <hyperlink ref="F175" r:id="rId22" display="https://podminky.urs.cz/item/CS_URS_2025_01/916241213"/>
    <hyperlink ref="F178" r:id="rId23" display="https://podminky.urs.cz/item/CS_URS_2025_01/919111112"/>
    <hyperlink ref="F181" r:id="rId24" display="https://podminky.urs.cz/item/CS_URS_2025_01/919121213"/>
    <hyperlink ref="F184" r:id="rId25" display="https://podminky.urs.cz/item/CS_URS_2025_01/919124121"/>
    <hyperlink ref="F187" r:id="rId26" display="https://podminky.urs.cz/item/CS_URS_2025_01/919131111"/>
    <hyperlink ref="F190" r:id="rId27" display="https://podminky.urs.cz/item/CS_URS_2025_01/919732211"/>
    <hyperlink ref="F193" r:id="rId28" display="https://podminky.urs.cz/item/CS_URS_2025_01/919735113"/>
    <hyperlink ref="F196" r:id="rId29" display="https://podminky.urs.cz/item/CS_URS_2025_01/979024443"/>
    <hyperlink ref="F199" r:id="rId30" display="https://podminky.urs.cz/item/CS_URS_2025_01/979054451"/>
    <hyperlink ref="F202" r:id="rId31" display="https://podminky.urs.cz/item/CS_URS_2025_01/979071112"/>
    <hyperlink ref="F206" r:id="rId32" display="https://podminky.urs.cz/item/CS_URS_2025_01/997221551"/>
    <hyperlink ref="F211" r:id="rId33" display="https://podminky.urs.cz/item/CS_URS_2025_01/997221559"/>
    <hyperlink ref="F215" r:id="rId34" display="https://podminky.urs.cz/item/CS_URS_2025_01/997221571"/>
    <hyperlink ref="F223" r:id="rId35" display="https://podminky.urs.cz/item/CS_URS_2025_01/997221579"/>
    <hyperlink ref="F231" r:id="rId36" display="https://podminky.urs.cz/item/CS_URS_2025_01/997221861"/>
    <hyperlink ref="F235" r:id="rId37" display="https://podminky.urs.cz/item/CS_URS_2025_01/997221873"/>
    <hyperlink ref="F239" r:id="rId38" display="https://podminky.urs.cz/item/CS_URS_2025_01/997221875"/>
    <hyperlink ref="F243" r:id="rId39" display="https://podminky.urs.cz/item/CS_URS_2025_01/998223011"/>
    <hyperlink ref="F248" r:id="rId40" display="https://podminky.urs.cz/item/CS_URS_2025_01/012103000.1"/>
    <hyperlink ref="F251" r:id="rId41" display="https://podminky.urs.cz/item/CS_URS_2025_01/012303000"/>
    <hyperlink ref="F254" r:id="rId42" display="https://podminky.urs.cz/item/CS_URS_2025_01/013254000.1"/>
    <hyperlink ref="F258" r:id="rId43" display="https://podminky.urs.cz/item/CS_URS_2025_01/032803000"/>
    <hyperlink ref="F261" r:id="rId44" display="https://podminky.urs.cz/item/CS_URS_2025_01/0343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79</v>
      </c>
    </row>
    <row r="4" s="1" customFormat="1" ht="24.96" customHeight="1">
      <c r="B4" s="22"/>
      <c r="D4" s="132" t="s">
        <v>83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II/233 MASARYKOVA ULICE - OPRAVA HAVARIJNÍCH ZÁLIVŮ MHD (POLIKLINIKA A HABRMANNOVO NÁMĚSTÍ) PLZEŇ- DOUBRAVKA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423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27. 11. 2023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27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28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27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30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27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32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27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33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35</v>
      </c>
      <c r="E30" s="40"/>
      <c r="F30" s="40"/>
      <c r="G30" s="40"/>
      <c r="H30" s="40"/>
      <c r="I30" s="40"/>
      <c r="J30" s="146">
        <f>ROUND(J89,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37</v>
      </c>
      <c r="G32" s="40"/>
      <c r="H32" s="40"/>
      <c r="I32" s="147" t="s">
        <v>36</v>
      </c>
      <c r="J32" s="147" t="s">
        <v>38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39</v>
      </c>
      <c r="E33" s="134" t="s">
        <v>40</v>
      </c>
      <c r="F33" s="149">
        <f>ROUND((SUM(BE89:BE256)),  2)</f>
        <v>0</v>
      </c>
      <c r="G33" s="40"/>
      <c r="H33" s="40"/>
      <c r="I33" s="150">
        <v>0.20999999999999999</v>
      </c>
      <c r="J33" s="149">
        <f>ROUND(((SUM(BE89:BE256))*I33),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41</v>
      </c>
      <c r="F34" s="149">
        <f>ROUND((SUM(BF89:BF256)),  2)</f>
        <v>0</v>
      </c>
      <c r="G34" s="40"/>
      <c r="H34" s="40"/>
      <c r="I34" s="150">
        <v>0.12</v>
      </c>
      <c r="J34" s="149">
        <f>ROUND(((SUM(BF89:BF256))*I34),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42</v>
      </c>
      <c r="F35" s="149">
        <f>ROUND((SUM(BG89:BG256)),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43</v>
      </c>
      <c r="F36" s="149">
        <f>ROUND((SUM(BH89:BH256)),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44</v>
      </c>
      <c r="F37" s="149">
        <f>ROUND((SUM(BI89:BI256)),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45</v>
      </c>
      <c r="E39" s="153"/>
      <c r="F39" s="153"/>
      <c r="G39" s="154" t="s">
        <v>46</v>
      </c>
      <c r="H39" s="155" t="s">
        <v>47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II/233 MASARYKOVA ULICE - OPRAVA HAVARIJNÍCH ZÁLIVŮ MHD (POLIKLINIKA A HABRMANNOVO NÁMĚSTÍ) PLZEŇ- DOUBRAVKA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102 - OPRAVA ZÁLIVU ZÁBĚLSKÁ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27. 11. 2023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87</v>
      </c>
      <c r="D57" s="164"/>
      <c r="E57" s="164"/>
      <c r="F57" s="164"/>
      <c r="G57" s="164"/>
      <c r="H57" s="164"/>
      <c r="I57" s="164"/>
      <c r="J57" s="165" t="s">
        <v>88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67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89</v>
      </c>
    </row>
    <row r="60" s="9" customFormat="1" ht="24.96" customHeight="1">
      <c r="A60" s="9"/>
      <c r="B60" s="167"/>
      <c r="C60" s="168"/>
      <c r="D60" s="169" t="s">
        <v>90</v>
      </c>
      <c r="E60" s="170"/>
      <c r="F60" s="170"/>
      <c r="G60" s="170"/>
      <c r="H60" s="170"/>
      <c r="I60" s="170"/>
      <c r="J60" s="171">
        <f>J90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91</v>
      </c>
      <c r="E61" s="176"/>
      <c r="F61" s="176"/>
      <c r="G61" s="176"/>
      <c r="H61" s="176"/>
      <c r="I61" s="176"/>
      <c r="J61" s="177">
        <f>J91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92</v>
      </c>
      <c r="E62" s="176"/>
      <c r="F62" s="176"/>
      <c r="G62" s="176"/>
      <c r="H62" s="176"/>
      <c r="I62" s="176"/>
      <c r="J62" s="177">
        <f>J129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93</v>
      </c>
      <c r="E63" s="176"/>
      <c r="F63" s="176"/>
      <c r="G63" s="176"/>
      <c r="H63" s="176"/>
      <c r="I63" s="176"/>
      <c r="J63" s="177">
        <f>J151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94</v>
      </c>
      <c r="E64" s="176"/>
      <c r="F64" s="176"/>
      <c r="G64" s="176"/>
      <c r="H64" s="176"/>
      <c r="I64" s="176"/>
      <c r="J64" s="177">
        <f>J155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95</v>
      </c>
      <c r="E65" s="176"/>
      <c r="F65" s="176"/>
      <c r="G65" s="176"/>
      <c r="H65" s="176"/>
      <c r="I65" s="176"/>
      <c r="J65" s="177">
        <f>J198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96</v>
      </c>
      <c r="E66" s="176"/>
      <c r="F66" s="176"/>
      <c r="G66" s="176"/>
      <c r="H66" s="176"/>
      <c r="I66" s="176"/>
      <c r="J66" s="177">
        <f>J235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7"/>
      <c r="C67" s="168"/>
      <c r="D67" s="169" t="s">
        <v>97</v>
      </c>
      <c r="E67" s="170"/>
      <c r="F67" s="170"/>
      <c r="G67" s="170"/>
      <c r="H67" s="170"/>
      <c r="I67" s="170"/>
      <c r="J67" s="171">
        <f>J239</f>
        <v>0</v>
      </c>
      <c r="K67" s="168"/>
      <c r="L67" s="17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3"/>
      <c r="C68" s="174"/>
      <c r="D68" s="175" t="s">
        <v>98</v>
      </c>
      <c r="E68" s="176"/>
      <c r="F68" s="176"/>
      <c r="G68" s="176"/>
      <c r="H68" s="176"/>
      <c r="I68" s="176"/>
      <c r="J68" s="177">
        <f>J240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73"/>
      <c r="C69" s="174"/>
      <c r="D69" s="175" t="s">
        <v>99</v>
      </c>
      <c r="E69" s="176"/>
      <c r="F69" s="176"/>
      <c r="G69" s="176"/>
      <c r="H69" s="176"/>
      <c r="I69" s="176"/>
      <c r="J69" s="177">
        <f>J250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100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6.25" customHeight="1">
      <c r="A79" s="40"/>
      <c r="B79" s="41"/>
      <c r="C79" s="42"/>
      <c r="D79" s="42"/>
      <c r="E79" s="162" t="str">
        <f>E7</f>
        <v>II/233 MASARYKOVA ULICE - OPRAVA HAVARIJNÍCH ZÁLIVŮ MHD (POLIKLINIKA A HABRMANNOVO NÁMĚSTÍ) PLZEŇ- DOUBRAVKA</v>
      </c>
      <c r="F79" s="34"/>
      <c r="G79" s="34"/>
      <c r="H79" s="34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84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>102 - OPRAVA ZÁLIVU ZÁBĚLSKÁ</v>
      </c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F12</f>
        <v xml:space="preserve"> </v>
      </c>
      <c r="G83" s="42"/>
      <c r="H83" s="42"/>
      <c r="I83" s="34" t="s">
        <v>23</v>
      </c>
      <c r="J83" s="74" t="str">
        <f>IF(J12="","",J12)</f>
        <v>27. 11. 2023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E15</f>
        <v xml:space="preserve"> </v>
      </c>
      <c r="G85" s="42"/>
      <c r="H85" s="42"/>
      <c r="I85" s="34" t="s">
        <v>30</v>
      </c>
      <c r="J85" s="38" t="str">
        <f>E21</f>
        <v xml:space="preserve"> 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28</v>
      </c>
      <c r="D86" s="42"/>
      <c r="E86" s="42"/>
      <c r="F86" s="29" t="str">
        <f>IF(E18="","",E18)</f>
        <v>Vyplň údaj</v>
      </c>
      <c r="G86" s="42"/>
      <c r="H86" s="42"/>
      <c r="I86" s="34" t="s">
        <v>32</v>
      </c>
      <c r="J86" s="38" t="str">
        <f>E24</f>
        <v xml:space="preserve"> 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79"/>
      <c r="B88" s="180"/>
      <c r="C88" s="181" t="s">
        <v>101</v>
      </c>
      <c r="D88" s="182" t="s">
        <v>54</v>
      </c>
      <c r="E88" s="182" t="s">
        <v>50</v>
      </c>
      <c r="F88" s="182" t="s">
        <v>51</v>
      </c>
      <c r="G88" s="182" t="s">
        <v>102</v>
      </c>
      <c r="H88" s="182" t="s">
        <v>103</v>
      </c>
      <c r="I88" s="182" t="s">
        <v>104</v>
      </c>
      <c r="J88" s="182" t="s">
        <v>88</v>
      </c>
      <c r="K88" s="183" t="s">
        <v>105</v>
      </c>
      <c r="L88" s="184"/>
      <c r="M88" s="94" t="s">
        <v>19</v>
      </c>
      <c r="N88" s="95" t="s">
        <v>39</v>
      </c>
      <c r="O88" s="95" t="s">
        <v>106</v>
      </c>
      <c r="P88" s="95" t="s">
        <v>107</v>
      </c>
      <c r="Q88" s="95" t="s">
        <v>108</v>
      </c>
      <c r="R88" s="95" t="s">
        <v>109</v>
      </c>
      <c r="S88" s="95" t="s">
        <v>110</v>
      </c>
      <c r="T88" s="96" t="s">
        <v>111</v>
      </c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</row>
    <row r="89" s="2" customFormat="1" ht="22.8" customHeight="1">
      <c r="A89" s="40"/>
      <c r="B89" s="41"/>
      <c r="C89" s="101" t="s">
        <v>112</v>
      </c>
      <c r="D89" s="42"/>
      <c r="E89" s="42"/>
      <c r="F89" s="42"/>
      <c r="G89" s="42"/>
      <c r="H89" s="42"/>
      <c r="I89" s="42"/>
      <c r="J89" s="185">
        <f>BK89</f>
        <v>0</v>
      </c>
      <c r="K89" s="42"/>
      <c r="L89" s="46"/>
      <c r="M89" s="97"/>
      <c r="N89" s="186"/>
      <c r="O89" s="98"/>
      <c r="P89" s="187">
        <f>P90+P239</f>
        <v>0</v>
      </c>
      <c r="Q89" s="98"/>
      <c r="R89" s="187">
        <f>R90+R239</f>
        <v>5.73414</v>
      </c>
      <c r="S89" s="98"/>
      <c r="T89" s="188">
        <f>T90+T239</f>
        <v>137.46000000000001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68</v>
      </c>
      <c r="AU89" s="19" t="s">
        <v>89</v>
      </c>
      <c r="BK89" s="189">
        <f>BK90+BK239</f>
        <v>0</v>
      </c>
    </row>
    <row r="90" s="12" customFormat="1" ht="25.92" customHeight="1">
      <c r="A90" s="12"/>
      <c r="B90" s="190"/>
      <c r="C90" s="191"/>
      <c r="D90" s="192" t="s">
        <v>68</v>
      </c>
      <c r="E90" s="193" t="s">
        <v>113</v>
      </c>
      <c r="F90" s="193" t="s">
        <v>114</v>
      </c>
      <c r="G90" s="191"/>
      <c r="H90" s="191"/>
      <c r="I90" s="194"/>
      <c r="J90" s="195">
        <f>BK90</f>
        <v>0</v>
      </c>
      <c r="K90" s="191"/>
      <c r="L90" s="196"/>
      <c r="M90" s="197"/>
      <c r="N90" s="198"/>
      <c r="O90" s="198"/>
      <c r="P90" s="199">
        <f>P91+P129+P151+P155+P198+P235</f>
        <v>0</v>
      </c>
      <c r="Q90" s="198"/>
      <c r="R90" s="199">
        <f>R91+R129+R151+R155+R198+R235</f>
        <v>5.73414</v>
      </c>
      <c r="S90" s="198"/>
      <c r="T90" s="200">
        <f>T91+T129+T151+T155+T198+T235</f>
        <v>137.46000000000001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77</v>
      </c>
      <c r="AT90" s="202" t="s">
        <v>68</v>
      </c>
      <c r="AU90" s="202" t="s">
        <v>69</v>
      </c>
      <c r="AY90" s="201" t="s">
        <v>115</v>
      </c>
      <c r="BK90" s="203">
        <f>BK91+BK129+BK151+BK155+BK198+BK235</f>
        <v>0</v>
      </c>
    </row>
    <row r="91" s="12" customFormat="1" ht="22.8" customHeight="1">
      <c r="A91" s="12"/>
      <c r="B91" s="190"/>
      <c r="C91" s="191"/>
      <c r="D91" s="192" t="s">
        <v>68</v>
      </c>
      <c r="E91" s="204" t="s">
        <v>77</v>
      </c>
      <c r="F91" s="204" t="s">
        <v>116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SUM(P92:P128)</f>
        <v>0</v>
      </c>
      <c r="Q91" s="198"/>
      <c r="R91" s="199">
        <f>SUM(R92:R128)</f>
        <v>0.0032000000000000002</v>
      </c>
      <c r="S91" s="198"/>
      <c r="T91" s="200">
        <f>SUM(T92:T128)</f>
        <v>137.46000000000001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77</v>
      </c>
      <c r="AT91" s="202" t="s">
        <v>68</v>
      </c>
      <c r="AU91" s="202" t="s">
        <v>77</v>
      </c>
      <c r="AY91" s="201" t="s">
        <v>115</v>
      </c>
      <c r="BK91" s="203">
        <f>SUM(BK92:BK128)</f>
        <v>0</v>
      </c>
    </row>
    <row r="92" s="2" customFormat="1" ht="16.5" customHeight="1">
      <c r="A92" s="40"/>
      <c r="B92" s="41"/>
      <c r="C92" s="206" t="s">
        <v>77</v>
      </c>
      <c r="D92" s="206" t="s">
        <v>117</v>
      </c>
      <c r="E92" s="207" t="s">
        <v>118</v>
      </c>
      <c r="F92" s="208" t="s">
        <v>119</v>
      </c>
      <c r="G92" s="209" t="s">
        <v>120</v>
      </c>
      <c r="H92" s="210">
        <v>25</v>
      </c>
      <c r="I92" s="211"/>
      <c r="J92" s="212">
        <f>ROUND(I92*H92,2)</f>
        <v>0</v>
      </c>
      <c r="K92" s="208" t="s">
        <v>121</v>
      </c>
      <c r="L92" s="46"/>
      <c r="M92" s="213" t="s">
        <v>19</v>
      </c>
      <c r="N92" s="214" t="s">
        <v>40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0.26000000000000001</v>
      </c>
      <c r="T92" s="216">
        <f>S92*H92</f>
        <v>6.5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122</v>
      </c>
      <c r="AT92" s="217" t="s">
        <v>117</v>
      </c>
      <c r="AU92" s="217" t="s">
        <v>79</v>
      </c>
      <c r="AY92" s="19" t="s">
        <v>115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77</v>
      </c>
      <c r="BK92" s="218">
        <f>ROUND(I92*H92,2)</f>
        <v>0</v>
      </c>
      <c r="BL92" s="19" t="s">
        <v>122</v>
      </c>
      <c r="BM92" s="217" t="s">
        <v>424</v>
      </c>
    </row>
    <row r="93" s="2" customFormat="1">
      <c r="A93" s="40"/>
      <c r="B93" s="41"/>
      <c r="C93" s="42"/>
      <c r="D93" s="219" t="s">
        <v>124</v>
      </c>
      <c r="E93" s="42"/>
      <c r="F93" s="220" t="s">
        <v>125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124</v>
      </c>
      <c r="AU93" s="19" t="s">
        <v>79</v>
      </c>
    </row>
    <row r="94" s="2" customFormat="1">
      <c r="A94" s="40"/>
      <c r="B94" s="41"/>
      <c r="C94" s="42"/>
      <c r="D94" s="224" t="s">
        <v>126</v>
      </c>
      <c r="E94" s="42"/>
      <c r="F94" s="225" t="s">
        <v>127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126</v>
      </c>
      <c r="AU94" s="19" t="s">
        <v>79</v>
      </c>
    </row>
    <row r="95" s="2" customFormat="1" ht="16.5" customHeight="1">
      <c r="A95" s="40"/>
      <c r="B95" s="41"/>
      <c r="C95" s="206" t="s">
        <v>79</v>
      </c>
      <c r="D95" s="206" t="s">
        <v>117</v>
      </c>
      <c r="E95" s="207" t="s">
        <v>128</v>
      </c>
      <c r="F95" s="208" t="s">
        <v>129</v>
      </c>
      <c r="G95" s="209" t="s">
        <v>120</v>
      </c>
      <c r="H95" s="210">
        <v>150</v>
      </c>
      <c r="I95" s="211"/>
      <c r="J95" s="212">
        <f>ROUND(I95*H95,2)</f>
        <v>0</v>
      </c>
      <c r="K95" s="208" t="s">
        <v>121</v>
      </c>
      <c r="L95" s="46"/>
      <c r="M95" s="213" t="s">
        <v>19</v>
      </c>
      <c r="N95" s="214" t="s">
        <v>40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0.505</v>
      </c>
      <c r="T95" s="216">
        <f>S95*H95</f>
        <v>75.75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122</v>
      </c>
      <c r="AT95" s="217" t="s">
        <v>117</v>
      </c>
      <c r="AU95" s="217" t="s">
        <v>79</v>
      </c>
      <c r="AY95" s="19" t="s">
        <v>115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77</v>
      </c>
      <c r="BK95" s="218">
        <f>ROUND(I95*H95,2)</f>
        <v>0</v>
      </c>
      <c r="BL95" s="19" t="s">
        <v>122</v>
      </c>
      <c r="BM95" s="217" t="s">
        <v>425</v>
      </c>
    </row>
    <row r="96" s="2" customFormat="1">
      <c r="A96" s="40"/>
      <c r="B96" s="41"/>
      <c r="C96" s="42"/>
      <c r="D96" s="219" t="s">
        <v>124</v>
      </c>
      <c r="E96" s="42"/>
      <c r="F96" s="220" t="s">
        <v>131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124</v>
      </c>
      <c r="AU96" s="19" t="s">
        <v>79</v>
      </c>
    </row>
    <row r="97" s="2" customFormat="1">
      <c r="A97" s="40"/>
      <c r="B97" s="41"/>
      <c r="C97" s="42"/>
      <c r="D97" s="224" t="s">
        <v>126</v>
      </c>
      <c r="E97" s="42"/>
      <c r="F97" s="225" t="s">
        <v>132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126</v>
      </c>
      <c r="AU97" s="19" t="s">
        <v>79</v>
      </c>
    </row>
    <row r="98" s="2" customFormat="1" ht="16.5" customHeight="1">
      <c r="A98" s="40"/>
      <c r="B98" s="41"/>
      <c r="C98" s="206" t="s">
        <v>133</v>
      </c>
      <c r="D98" s="206" t="s">
        <v>117</v>
      </c>
      <c r="E98" s="207" t="s">
        <v>134</v>
      </c>
      <c r="F98" s="208" t="s">
        <v>135</v>
      </c>
      <c r="G98" s="209" t="s">
        <v>120</v>
      </c>
      <c r="H98" s="210">
        <v>70</v>
      </c>
      <c r="I98" s="211"/>
      <c r="J98" s="212">
        <f>ROUND(I98*H98,2)</f>
        <v>0</v>
      </c>
      <c r="K98" s="208" t="s">
        <v>121</v>
      </c>
      <c r="L98" s="46"/>
      <c r="M98" s="213" t="s">
        <v>19</v>
      </c>
      <c r="N98" s="214" t="s">
        <v>40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0.625</v>
      </c>
      <c r="T98" s="216">
        <f>S98*H98</f>
        <v>43.75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122</v>
      </c>
      <c r="AT98" s="217" t="s">
        <v>117</v>
      </c>
      <c r="AU98" s="217" t="s">
        <v>79</v>
      </c>
      <c r="AY98" s="19" t="s">
        <v>115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77</v>
      </c>
      <c r="BK98" s="218">
        <f>ROUND(I98*H98,2)</f>
        <v>0</v>
      </c>
      <c r="BL98" s="19" t="s">
        <v>122</v>
      </c>
      <c r="BM98" s="217" t="s">
        <v>426</v>
      </c>
    </row>
    <row r="99" s="2" customFormat="1">
      <c r="A99" s="40"/>
      <c r="B99" s="41"/>
      <c r="C99" s="42"/>
      <c r="D99" s="219" t="s">
        <v>124</v>
      </c>
      <c r="E99" s="42"/>
      <c r="F99" s="220" t="s">
        <v>137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124</v>
      </c>
      <c r="AU99" s="19" t="s">
        <v>79</v>
      </c>
    </row>
    <row r="100" s="2" customFormat="1">
      <c r="A100" s="40"/>
      <c r="B100" s="41"/>
      <c r="C100" s="42"/>
      <c r="D100" s="224" t="s">
        <v>126</v>
      </c>
      <c r="E100" s="42"/>
      <c r="F100" s="225" t="s">
        <v>138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126</v>
      </c>
      <c r="AU100" s="19" t="s">
        <v>79</v>
      </c>
    </row>
    <row r="101" s="2" customFormat="1">
      <c r="A101" s="40"/>
      <c r="B101" s="41"/>
      <c r="C101" s="42"/>
      <c r="D101" s="219" t="s">
        <v>139</v>
      </c>
      <c r="E101" s="42"/>
      <c r="F101" s="226" t="s">
        <v>140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139</v>
      </c>
      <c r="AU101" s="19" t="s">
        <v>79</v>
      </c>
    </row>
    <row r="102" s="2" customFormat="1" ht="21.75" customHeight="1">
      <c r="A102" s="40"/>
      <c r="B102" s="41"/>
      <c r="C102" s="206" t="s">
        <v>122</v>
      </c>
      <c r="D102" s="206" t="s">
        <v>117</v>
      </c>
      <c r="E102" s="207" t="s">
        <v>141</v>
      </c>
      <c r="F102" s="208" t="s">
        <v>142</v>
      </c>
      <c r="G102" s="209" t="s">
        <v>120</v>
      </c>
      <c r="H102" s="210">
        <v>64</v>
      </c>
      <c r="I102" s="211"/>
      <c r="J102" s="212">
        <f>ROUND(I102*H102,2)</f>
        <v>0</v>
      </c>
      <c r="K102" s="208" t="s">
        <v>121</v>
      </c>
      <c r="L102" s="46"/>
      <c r="M102" s="213" t="s">
        <v>19</v>
      </c>
      <c r="N102" s="214" t="s">
        <v>40</v>
      </c>
      <c r="O102" s="86"/>
      <c r="P102" s="215">
        <f>O102*H102</f>
        <v>0</v>
      </c>
      <c r="Q102" s="215">
        <v>5.0000000000000002E-05</v>
      </c>
      <c r="R102" s="215">
        <f>Q102*H102</f>
        <v>0.0032000000000000002</v>
      </c>
      <c r="S102" s="215">
        <v>0.11500000000000001</v>
      </c>
      <c r="T102" s="216">
        <f>S102*H102</f>
        <v>7.3600000000000003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122</v>
      </c>
      <c r="AT102" s="217" t="s">
        <v>117</v>
      </c>
      <c r="AU102" s="217" t="s">
        <v>79</v>
      </c>
      <c r="AY102" s="19" t="s">
        <v>115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77</v>
      </c>
      <c r="BK102" s="218">
        <f>ROUND(I102*H102,2)</f>
        <v>0</v>
      </c>
      <c r="BL102" s="19" t="s">
        <v>122</v>
      </c>
      <c r="BM102" s="217" t="s">
        <v>427</v>
      </c>
    </row>
    <row r="103" s="2" customFormat="1">
      <c r="A103" s="40"/>
      <c r="B103" s="41"/>
      <c r="C103" s="42"/>
      <c r="D103" s="219" t="s">
        <v>124</v>
      </c>
      <c r="E103" s="42"/>
      <c r="F103" s="220" t="s">
        <v>144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124</v>
      </c>
      <c r="AU103" s="19" t="s">
        <v>79</v>
      </c>
    </row>
    <row r="104" s="2" customFormat="1">
      <c r="A104" s="40"/>
      <c r="B104" s="41"/>
      <c r="C104" s="42"/>
      <c r="D104" s="224" t="s">
        <v>126</v>
      </c>
      <c r="E104" s="42"/>
      <c r="F104" s="225" t="s">
        <v>145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126</v>
      </c>
      <c r="AU104" s="19" t="s">
        <v>79</v>
      </c>
    </row>
    <row r="105" s="13" customFormat="1">
      <c r="A105" s="13"/>
      <c r="B105" s="227"/>
      <c r="C105" s="228"/>
      <c r="D105" s="219" t="s">
        <v>146</v>
      </c>
      <c r="E105" s="229" t="s">
        <v>19</v>
      </c>
      <c r="F105" s="230" t="s">
        <v>147</v>
      </c>
      <c r="G105" s="228"/>
      <c r="H105" s="229" t="s">
        <v>19</v>
      </c>
      <c r="I105" s="231"/>
      <c r="J105" s="228"/>
      <c r="K105" s="228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146</v>
      </c>
      <c r="AU105" s="236" t="s">
        <v>79</v>
      </c>
      <c r="AV105" s="13" t="s">
        <v>77</v>
      </c>
      <c r="AW105" s="13" t="s">
        <v>31</v>
      </c>
      <c r="AX105" s="13" t="s">
        <v>69</v>
      </c>
      <c r="AY105" s="236" t="s">
        <v>115</v>
      </c>
    </row>
    <row r="106" s="14" customFormat="1">
      <c r="A106" s="14"/>
      <c r="B106" s="237"/>
      <c r="C106" s="238"/>
      <c r="D106" s="219" t="s">
        <v>146</v>
      </c>
      <c r="E106" s="239" t="s">
        <v>19</v>
      </c>
      <c r="F106" s="240" t="s">
        <v>428</v>
      </c>
      <c r="G106" s="238"/>
      <c r="H106" s="241">
        <v>64</v>
      </c>
      <c r="I106" s="242"/>
      <c r="J106" s="238"/>
      <c r="K106" s="238"/>
      <c r="L106" s="243"/>
      <c r="M106" s="244"/>
      <c r="N106" s="245"/>
      <c r="O106" s="245"/>
      <c r="P106" s="245"/>
      <c r="Q106" s="245"/>
      <c r="R106" s="245"/>
      <c r="S106" s="245"/>
      <c r="T106" s="246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7" t="s">
        <v>146</v>
      </c>
      <c r="AU106" s="247" t="s">
        <v>79</v>
      </c>
      <c r="AV106" s="14" t="s">
        <v>79</v>
      </c>
      <c r="AW106" s="14" t="s">
        <v>31</v>
      </c>
      <c r="AX106" s="14" t="s">
        <v>77</v>
      </c>
      <c r="AY106" s="247" t="s">
        <v>115</v>
      </c>
    </row>
    <row r="107" s="2" customFormat="1" ht="16.5" customHeight="1">
      <c r="A107" s="40"/>
      <c r="B107" s="41"/>
      <c r="C107" s="206" t="s">
        <v>149</v>
      </c>
      <c r="D107" s="206" t="s">
        <v>117</v>
      </c>
      <c r="E107" s="207" t="s">
        <v>150</v>
      </c>
      <c r="F107" s="208" t="s">
        <v>151</v>
      </c>
      <c r="G107" s="209" t="s">
        <v>152</v>
      </c>
      <c r="H107" s="210">
        <v>20</v>
      </c>
      <c r="I107" s="211"/>
      <c r="J107" s="212">
        <f>ROUND(I107*H107,2)</f>
        <v>0</v>
      </c>
      <c r="K107" s="208" t="s">
        <v>121</v>
      </c>
      <c r="L107" s="46"/>
      <c r="M107" s="213" t="s">
        <v>19</v>
      </c>
      <c r="N107" s="214" t="s">
        <v>40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0.20499999999999999</v>
      </c>
      <c r="T107" s="216">
        <f>S107*H107</f>
        <v>4.0999999999999996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122</v>
      </c>
      <c r="AT107" s="217" t="s">
        <v>117</v>
      </c>
      <c r="AU107" s="217" t="s">
        <v>79</v>
      </c>
      <c r="AY107" s="19" t="s">
        <v>115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77</v>
      </c>
      <c r="BK107" s="218">
        <f>ROUND(I107*H107,2)</f>
        <v>0</v>
      </c>
      <c r="BL107" s="19" t="s">
        <v>122</v>
      </c>
      <c r="BM107" s="217" t="s">
        <v>429</v>
      </c>
    </row>
    <row r="108" s="2" customFormat="1">
      <c r="A108" s="40"/>
      <c r="B108" s="41"/>
      <c r="C108" s="42"/>
      <c r="D108" s="219" t="s">
        <v>124</v>
      </c>
      <c r="E108" s="42"/>
      <c r="F108" s="220" t="s">
        <v>154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124</v>
      </c>
      <c r="AU108" s="19" t="s">
        <v>79</v>
      </c>
    </row>
    <row r="109" s="2" customFormat="1">
      <c r="A109" s="40"/>
      <c r="B109" s="41"/>
      <c r="C109" s="42"/>
      <c r="D109" s="224" t="s">
        <v>126</v>
      </c>
      <c r="E109" s="42"/>
      <c r="F109" s="225" t="s">
        <v>155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126</v>
      </c>
      <c r="AU109" s="19" t="s">
        <v>79</v>
      </c>
    </row>
    <row r="110" s="2" customFormat="1">
      <c r="A110" s="40"/>
      <c r="B110" s="41"/>
      <c r="C110" s="42"/>
      <c r="D110" s="219" t="s">
        <v>139</v>
      </c>
      <c r="E110" s="42"/>
      <c r="F110" s="226" t="s">
        <v>156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139</v>
      </c>
      <c r="AU110" s="19" t="s">
        <v>79</v>
      </c>
    </row>
    <row r="111" s="2" customFormat="1" ht="21.75" customHeight="1">
      <c r="A111" s="40"/>
      <c r="B111" s="41"/>
      <c r="C111" s="206" t="s">
        <v>157</v>
      </c>
      <c r="D111" s="206" t="s">
        <v>117</v>
      </c>
      <c r="E111" s="207" t="s">
        <v>158</v>
      </c>
      <c r="F111" s="208" t="s">
        <v>159</v>
      </c>
      <c r="G111" s="209" t="s">
        <v>160</v>
      </c>
      <c r="H111" s="210">
        <v>17.5</v>
      </c>
      <c r="I111" s="211"/>
      <c r="J111" s="212">
        <f>ROUND(I111*H111,2)</f>
        <v>0</v>
      </c>
      <c r="K111" s="208" t="s">
        <v>121</v>
      </c>
      <c r="L111" s="46"/>
      <c r="M111" s="213" t="s">
        <v>19</v>
      </c>
      <c r="N111" s="214" t="s">
        <v>40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122</v>
      </c>
      <c r="AT111" s="217" t="s">
        <v>117</v>
      </c>
      <c r="AU111" s="217" t="s">
        <v>79</v>
      </c>
      <c r="AY111" s="19" t="s">
        <v>115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77</v>
      </c>
      <c r="BK111" s="218">
        <f>ROUND(I111*H111,2)</f>
        <v>0</v>
      </c>
      <c r="BL111" s="19" t="s">
        <v>122</v>
      </c>
      <c r="BM111" s="217" t="s">
        <v>430</v>
      </c>
    </row>
    <row r="112" s="2" customFormat="1">
      <c r="A112" s="40"/>
      <c r="B112" s="41"/>
      <c r="C112" s="42"/>
      <c r="D112" s="219" t="s">
        <v>124</v>
      </c>
      <c r="E112" s="42"/>
      <c r="F112" s="220" t="s">
        <v>162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124</v>
      </c>
      <c r="AU112" s="19" t="s">
        <v>79</v>
      </c>
    </row>
    <row r="113" s="2" customFormat="1">
      <c r="A113" s="40"/>
      <c r="B113" s="41"/>
      <c r="C113" s="42"/>
      <c r="D113" s="224" t="s">
        <v>126</v>
      </c>
      <c r="E113" s="42"/>
      <c r="F113" s="225" t="s">
        <v>163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126</v>
      </c>
      <c r="AU113" s="19" t="s">
        <v>79</v>
      </c>
    </row>
    <row r="114" s="2" customFormat="1">
      <c r="A114" s="40"/>
      <c r="B114" s="41"/>
      <c r="C114" s="42"/>
      <c r="D114" s="219" t="s">
        <v>139</v>
      </c>
      <c r="E114" s="42"/>
      <c r="F114" s="226" t="s">
        <v>164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139</v>
      </c>
      <c r="AU114" s="19" t="s">
        <v>79</v>
      </c>
    </row>
    <row r="115" s="14" customFormat="1">
      <c r="A115" s="14"/>
      <c r="B115" s="237"/>
      <c r="C115" s="238"/>
      <c r="D115" s="219" t="s">
        <v>146</v>
      </c>
      <c r="E115" s="239" t="s">
        <v>19</v>
      </c>
      <c r="F115" s="240" t="s">
        <v>431</v>
      </c>
      <c r="G115" s="238"/>
      <c r="H115" s="241">
        <v>17.5</v>
      </c>
      <c r="I115" s="242"/>
      <c r="J115" s="238"/>
      <c r="K115" s="238"/>
      <c r="L115" s="243"/>
      <c r="M115" s="244"/>
      <c r="N115" s="245"/>
      <c r="O115" s="245"/>
      <c r="P115" s="245"/>
      <c r="Q115" s="245"/>
      <c r="R115" s="245"/>
      <c r="S115" s="245"/>
      <c r="T115" s="246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7" t="s">
        <v>146</v>
      </c>
      <c r="AU115" s="247" t="s">
        <v>79</v>
      </c>
      <c r="AV115" s="14" t="s">
        <v>79</v>
      </c>
      <c r="AW115" s="14" t="s">
        <v>31</v>
      </c>
      <c r="AX115" s="14" t="s">
        <v>77</v>
      </c>
      <c r="AY115" s="247" t="s">
        <v>115</v>
      </c>
    </row>
    <row r="116" s="2" customFormat="1" ht="21.75" customHeight="1">
      <c r="A116" s="40"/>
      <c r="B116" s="41"/>
      <c r="C116" s="206" t="s">
        <v>166</v>
      </c>
      <c r="D116" s="206" t="s">
        <v>117</v>
      </c>
      <c r="E116" s="207" t="s">
        <v>167</v>
      </c>
      <c r="F116" s="208" t="s">
        <v>168</v>
      </c>
      <c r="G116" s="209" t="s">
        <v>160</v>
      </c>
      <c r="H116" s="210">
        <v>17.5</v>
      </c>
      <c r="I116" s="211"/>
      <c r="J116" s="212">
        <f>ROUND(I116*H116,2)</f>
        <v>0</v>
      </c>
      <c r="K116" s="208" t="s">
        <v>121</v>
      </c>
      <c r="L116" s="46"/>
      <c r="M116" s="213" t="s">
        <v>19</v>
      </c>
      <c r="N116" s="214" t="s">
        <v>40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122</v>
      </c>
      <c r="AT116" s="217" t="s">
        <v>117</v>
      </c>
      <c r="AU116" s="217" t="s">
        <v>79</v>
      </c>
      <c r="AY116" s="19" t="s">
        <v>115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77</v>
      </c>
      <c r="BK116" s="218">
        <f>ROUND(I116*H116,2)</f>
        <v>0</v>
      </c>
      <c r="BL116" s="19" t="s">
        <v>122</v>
      </c>
      <c r="BM116" s="217" t="s">
        <v>432</v>
      </c>
    </row>
    <row r="117" s="2" customFormat="1">
      <c r="A117" s="40"/>
      <c r="B117" s="41"/>
      <c r="C117" s="42"/>
      <c r="D117" s="219" t="s">
        <v>124</v>
      </c>
      <c r="E117" s="42"/>
      <c r="F117" s="220" t="s">
        <v>170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124</v>
      </c>
      <c r="AU117" s="19" t="s">
        <v>79</v>
      </c>
    </row>
    <row r="118" s="2" customFormat="1">
      <c r="A118" s="40"/>
      <c r="B118" s="41"/>
      <c r="C118" s="42"/>
      <c r="D118" s="224" t="s">
        <v>126</v>
      </c>
      <c r="E118" s="42"/>
      <c r="F118" s="225" t="s">
        <v>171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126</v>
      </c>
      <c r="AU118" s="19" t="s">
        <v>79</v>
      </c>
    </row>
    <row r="119" s="14" customFormat="1">
      <c r="A119" s="14"/>
      <c r="B119" s="237"/>
      <c r="C119" s="238"/>
      <c r="D119" s="219" t="s">
        <v>146</v>
      </c>
      <c r="E119" s="239" t="s">
        <v>19</v>
      </c>
      <c r="F119" s="240" t="s">
        <v>433</v>
      </c>
      <c r="G119" s="238"/>
      <c r="H119" s="241">
        <v>17.5</v>
      </c>
      <c r="I119" s="242"/>
      <c r="J119" s="238"/>
      <c r="K119" s="238"/>
      <c r="L119" s="243"/>
      <c r="M119" s="244"/>
      <c r="N119" s="245"/>
      <c r="O119" s="245"/>
      <c r="P119" s="245"/>
      <c r="Q119" s="245"/>
      <c r="R119" s="245"/>
      <c r="S119" s="245"/>
      <c r="T119" s="24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7" t="s">
        <v>146</v>
      </c>
      <c r="AU119" s="247" t="s">
        <v>79</v>
      </c>
      <c r="AV119" s="14" t="s">
        <v>79</v>
      </c>
      <c r="AW119" s="14" t="s">
        <v>31</v>
      </c>
      <c r="AX119" s="14" t="s">
        <v>77</v>
      </c>
      <c r="AY119" s="247" t="s">
        <v>115</v>
      </c>
    </row>
    <row r="120" s="2" customFormat="1" ht="24.15" customHeight="1">
      <c r="A120" s="40"/>
      <c r="B120" s="41"/>
      <c r="C120" s="206" t="s">
        <v>172</v>
      </c>
      <c r="D120" s="206" t="s">
        <v>117</v>
      </c>
      <c r="E120" s="207" t="s">
        <v>173</v>
      </c>
      <c r="F120" s="208" t="s">
        <v>174</v>
      </c>
      <c r="G120" s="209" t="s">
        <v>160</v>
      </c>
      <c r="H120" s="210">
        <v>350</v>
      </c>
      <c r="I120" s="211"/>
      <c r="J120" s="212">
        <f>ROUND(I120*H120,2)</f>
        <v>0</v>
      </c>
      <c r="K120" s="208" t="s">
        <v>121</v>
      </c>
      <c r="L120" s="46"/>
      <c r="M120" s="213" t="s">
        <v>19</v>
      </c>
      <c r="N120" s="214" t="s">
        <v>40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122</v>
      </c>
      <c r="AT120" s="217" t="s">
        <v>117</v>
      </c>
      <c r="AU120" s="217" t="s">
        <v>79</v>
      </c>
      <c r="AY120" s="19" t="s">
        <v>115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77</v>
      </c>
      <c r="BK120" s="218">
        <f>ROUND(I120*H120,2)</f>
        <v>0</v>
      </c>
      <c r="BL120" s="19" t="s">
        <v>122</v>
      </c>
      <c r="BM120" s="217" t="s">
        <v>434</v>
      </c>
    </row>
    <row r="121" s="2" customFormat="1">
      <c r="A121" s="40"/>
      <c r="B121" s="41"/>
      <c r="C121" s="42"/>
      <c r="D121" s="219" t="s">
        <v>124</v>
      </c>
      <c r="E121" s="42"/>
      <c r="F121" s="220" t="s">
        <v>176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124</v>
      </c>
      <c r="AU121" s="19" t="s">
        <v>79</v>
      </c>
    </row>
    <row r="122" s="2" customFormat="1">
      <c r="A122" s="40"/>
      <c r="B122" s="41"/>
      <c r="C122" s="42"/>
      <c r="D122" s="224" t="s">
        <v>126</v>
      </c>
      <c r="E122" s="42"/>
      <c r="F122" s="225" t="s">
        <v>177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126</v>
      </c>
      <c r="AU122" s="19" t="s">
        <v>79</v>
      </c>
    </row>
    <row r="123" s="2" customFormat="1">
      <c r="A123" s="40"/>
      <c r="B123" s="41"/>
      <c r="C123" s="42"/>
      <c r="D123" s="219" t="s">
        <v>139</v>
      </c>
      <c r="E123" s="42"/>
      <c r="F123" s="226" t="s">
        <v>178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139</v>
      </c>
      <c r="AU123" s="19" t="s">
        <v>79</v>
      </c>
    </row>
    <row r="124" s="14" customFormat="1">
      <c r="A124" s="14"/>
      <c r="B124" s="237"/>
      <c r="C124" s="238"/>
      <c r="D124" s="219" t="s">
        <v>146</v>
      </c>
      <c r="E124" s="238"/>
      <c r="F124" s="240" t="s">
        <v>435</v>
      </c>
      <c r="G124" s="238"/>
      <c r="H124" s="241">
        <v>350</v>
      </c>
      <c r="I124" s="242"/>
      <c r="J124" s="238"/>
      <c r="K124" s="238"/>
      <c r="L124" s="243"/>
      <c r="M124" s="244"/>
      <c r="N124" s="245"/>
      <c r="O124" s="245"/>
      <c r="P124" s="245"/>
      <c r="Q124" s="245"/>
      <c r="R124" s="245"/>
      <c r="S124" s="245"/>
      <c r="T124" s="24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7" t="s">
        <v>146</v>
      </c>
      <c r="AU124" s="247" t="s">
        <v>79</v>
      </c>
      <c r="AV124" s="14" t="s">
        <v>79</v>
      </c>
      <c r="AW124" s="14" t="s">
        <v>4</v>
      </c>
      <c r="AX124" s="14" t="s">
        <v>77</v>
      </c>
      <c r="AY124" s="247" t="s">
        <v>115</v>
      </c>
    </row>
    <row r="125" s="2" customFormat="1" ht="16.5" customHeight="1">
      <c r="A125" s="40"/>
      <c r="B125" s="41"/>
      <c r="C125" s="206" t="s">
        <v>180</v>
      </c>
      <c r="D125" s="206" t="s">
        <v>117</v>
      </c>
      <c r="E125" s="207" t="s">
        <v>181</v>
      </c>
      <c r="F125" s="208" t="s">
        <v>182</v>
      </c>
      <c r="G125" s="209" t="s">
        <v>120</v>
      </c>
      <c r="H125" s="210">
        <v>95</v>
      </c>
      <c r="I125" s="211"/>
      <c r="J125" s="212">
        <f>ROUND(I125*H125,2)</f>
        <v>0</v>
      </c>
      <c r="K125" s="208" t="s">
        <v>121</v>
      </c>
      <c r="L125" s="46"/>
      <c r="M125" s="213" t="s">
        <v>19</v>
      </c>
      <c r="N125" s="214" t="s">
        <v>40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122</v>
      </c>
      <c r="AT125" s="217" t="s">
        <v>117</v>
      </c>
      <c r="AU125" s="217" t="s">
        <v>79</v>
      </c>
      <c r="AY125" s="19" t="s">
        <v>115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77</v>
      </c>
      <c r="BK125" s="218">
        <f>ROUND(I125*H125,2)</f>
        <v>0</v>
      </c>
      <c r="BL125" s="19" t="s">
        <v>122</v>
      </c>
      <c r="BM125" s="217" t="s">
        <v>436</v>
      </c>
    </row>
    <row r="126" s="2" customFormat="1">
      <c r="A126" s="40"/>
      <c r="B126" s="41"/>
      <c r="C126" s="42"/>
      <c r="D126" s="219" t="s">
        <v>124</v>
      </c>
      <c r="E126" s="42"/>
      <c r="F126" s="220" t="s">
        <v>184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124</v>
      </c>
      <c r="AU126" s="19" t="s">
        <v>79</v>
      </c>
    </row>
    <row r="127" s="2" customFormat="1">
      <c r="A127" s="40"/>
      <c r="B127" s="41"/>
      <c r="C127" s="42"/>
      <c r="D127" s="224" t="s">
        <v>126</v>
      </c>
      <c r="E127" s="42"/>
      <c r="F127" s="225" t="s">
        <v>185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126</v>
      </c>
      <c r="AU127" s="19" t="s">
        <v>79</v>
      </c>
    </row>
    <row r="128" s="14" customFormat="1">
      <c r="A128" s="14"/>
      <c r="B128" s="237"/>
      <c r="C128" s="238"/>
      <c r="D128" s="219" t="s">
        <v>146</v>
      </c>
      <c r="E128" s="239" t="s">
        <v>19</v>
      </c>
      <c r="F128" s="240" t="s">
        <v>437</v>
      </c>
      <c r="G128" s="238"/>
      <c r="H128" s="241">
        <v>95</v>
      </c>
      <c r="I128" s="242"/>
      <c r="J128" s="238"/>
      <c r="K128" s="238"/>
      <c r="L128" s="243"/>
      <c r="M128" s="244"/>
      <c r="N128" s="245"/>
      <c r="O128" s="245"/>
      <c r="P128" s="245"/>
      <c r="Q128" s="245"/>
      <c r="R128" s="245"/>
      <c r="S128" s="245"/>
      <c r="T128" s="246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7" t="s">
        <v>146</v>
      </c>
      <c r="AU128" s="247" t="s">
        <v>79</v>
      </c>
      <c r="AV128" s="14" t="s">
        <v>79</v>
      </c>
      <c r="AW128" s="14" t="s">
        <v>31</v>
      </c>
      <c r="AX128" s="14" t="s">
        <v>77</v>
      </c>
      <c r="AY128" s="247" t="s">
        <v>115</v>
      </c>
    </row>
    <row r="129" s="12" customFormat="1" ht="22.8" customHeight="1">
      <c r="A129" s="12"/>
      <c r="B129" s="190"/>
      <c r="C129" s="191"/>
      <c r="D129" s="192" t="s">
        <v>68</v>
      </c>
      <c r="E129" s="204" t="s">
        <v>149</v>
      </c>
      <c r="F129" s="204" t="s">
        <v>187</v>
      </c>
      <c r="G129" s="191"/>
      <c r="H129" s="191"/>
      <c r="I129" s="194"/>
      <c r="J129" s="205">
        <f>BK129</f>
        <v>0</v>
      </c>
      <c r="K129" s="191"/>
      <c r="L129" s="196"/>
      <c r="M129" s="197"/>
      <c r="N129" s="198"/>
      <c r="O129" s="198"/>
      <c r="P129" s="199">
        <f>SUM(P130:P150)</f>
        <v>0</v>
      </c>
      <c r="Q129" s="198"/>
      <c r="R129" s="199">
        <f>SUM(R130:R150)</f>
        <v>2.2304999999999997</v>
      </c>
      <c r="S129" s="198"/>
      <c r="T129" s="200">
        <f>SUM(T130:T150)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1" t="s">
        <v>77</v>
      </c>
      <c r="AT129" s="202" t="s">
        <v>68</v>
      </c>
      <c r="AU129" s="202" t="s">
        <v>77</v>
      </c>
      <c r="AY129" s="201" t="s">
        <v>115</v>
      </c>
      <c r="BK129" s="203">
        <f>SUM(BK130:BK150)</f>
        <v>0</v>
      </c>
    </row>
    <row r="130" s="2" customFormat="1" ht="16.5" customHeight="1">
      <c r="A130" s="40"/>
      <c r="B130" s="41"/>
      <c r="C130" s="206" t="s">
        <v>188</v>
      </c>
      <c r="D130" s="206" t="s">
        <v>117</v>
      </c>
      <c r="E130" s="207" t="s">
        <v>189</v>
      </c>
      <c r="F130" s="208" t="s">
        <v>190</v>
      </c>
      <c r="G130" s="209" t="s">
        <v>120</v>
      </c>
      <c r="H130" s="210">
        <v>70</v>
      </c>
      <c r="I130" s="211"/>
      <c r="J130" s="212">
        <f>ROUND(I130*H130,2)</f>
        <v>0</v>
      </c>
      <c r="K130" s="208" t="s">
        <v>121</v>
      </c>
      <c r="L130" s="46"/>
      <c r="M130" s="213" t="s">
        <v>19</v>
      </c>
      <c r="N130" s="214" t="s">
        <v>40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122</v>
      </c>
      <c r="AT130" s="217" t="s">
        <v>117</v>
      </c>
      <c r="AU130" s="217" t="s">
        <v>79</v>
      </c>
      <c r="AY130" s="19" t="s">
        <v>115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77</v>
      </c>
      <c r="BK130" s="218">
        <f>ROUND(I130*H130,2)</f>
        <v>0</v>
      </c>
      <c r="BL130" s="19" t="s">
        <v>122</v>
      </c>
      <c r="BM130" s="217" t="s">
        <v>438</v>
      </c>
    </row>
    <row r="131" s="2" customFormat="1">
      <c r="A131" s="40"/>
      <c r="B131" s="41"/>
      <c r="C131" s="42"/>
      <c r="D131" s="219" t="s">
        <v>124</v>
      </c>
      <c r="E131" s="42"/>
      <c r="F131" s="220" t="s">
        <v>192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124</v>
      </c>
      <c r="AU131" s="19" t="s">
        <v>79</v>
      </c>
    </row>
    <row r="132" s="2" customFormat="1">
      <c r="A132" s="40"/>
      <c r="B132" s="41"/>
      <c r="C132" s="42"/>
      <c r="D132" s="224" t="s">
        <v>126</v>
      </c>
      <c r="E132" s="42"/>
      <c r="F132" s="225" t="s">
        <v>193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126</v>
      </c>
      <c r="AU132" s="19" t="s">
        <v>79</v>
      </c>
    </row>
    <row r="133" s="2" customFormat="1" ht="16.5" customHeight="1">
      <c r="A133" s="40"/>
      <c r="B133" s="41"/>
      <c r="C133" s="206" t="s">
        <v>195</v>
      </c>
      <c r="D133" s="206" t="s">
        <v>117</v>
      </c>
      <c r="E133" s="207" t="s">
        <v>196</v>
      </c>
      <c r="F133" s="208" t="s">
        <v>197</v>
      </c>
      <c r="G133" s="209" t="s">
        <v>120</v>
      </c>
      <c r="H133" s="210">
        <v>32</v>
      </c>
      <c r="I133" s="211"/>
      <c r="J133" s="212">
        <f>ROUND(I133*H133,2)</f>
        <v>0</v>
      </c>
      <c r="K133" s="208" t="s">
        <v>121</v>
      </c>
      <c r="L133" s="46"/>
      <c r="M133" s="213" t="s">
        <v>19</v>
      </c>
      <c r="N133" s="214" t="s">
        <v>40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122</v>
      </c>
      <c r="AT133" s="217" t="s">
        <v>117</v>
      </c>
      <c r="AU133" s="217" t="s">
        <v>79</v>
      </c>
      <c r="AY133" s="19" t="s">
        <v>115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77</v>
      </c>
      <c r="BK133" s="218">
        <f>ROUND(I133*H133,2)</f>
        <v>0</v>
      </c>
      <c r="BL133" s="19" t="s">
        <v>122</v>
      </c>
      <c r="BM133" s="217" t="s">
        <v>439</v>
      </c>
    </row>
    <row r="134" s="2" customFormat="1">
      <c r="A134" s="40"/>
      <c r="B134" s="41"/>
      <c r="C134" s="42"/>
      <c r="D134" s="219" t="s">
        <v>124</v>
      </c>
      <c r="E134" s="42"/>
      <c r="F134" s="220" t="s">
        <v>199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124</v>
      </c>
      <c r="AU134" s="19" t="s">
        <v>79</v>
      </c>
    </row>
    <row r="135" s="2" customFormat="1">
      <c r="A135" s="40"/>
      <c r="B135" s="41"/>
      <c r="C135" s="42"/>
      <c r="D135" s="224" t="s">
        <v>126</v>
      </c>
      <c r="E135" s="42"/>
      <c r="F135" s="225" t="s">
        <v>200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126</v>
      </c>
      <c r="AU135" s="19" t="s">
        <v>79</v>
      </c>
    </row>
    <row r="136" s="2" customFormat="1" ht="16.5" customHeight="1">
      <c r="A136" s="40"/>
      <c r="B136" s="41"/>
      <c r="C136" s="206" t="s">
        <v>8</v>
      </c>
      <c r="D136" s="206" t="s">
        <v>117</v>
      </c>
      <c r="E136" s="207" t="s">
        <v>201</v>
      </c>
      <c r="F136" s="208" t="s">
        <v>202</v>
      </c>
      <c r="G136" s="209" t="s">
        <v>120</v>
      </c>
      <c r="H136" s="210">
        <v>70</v>
      </c>
      <c r="I136" s="211"/>
      <c r="J136" s="212">
        <f>ROUND(I136*H136,2)</f>
        <v>0</v>
      </c>
      <c r="K136" s="208" t="s">
        <v>121</v>
      </c>
      <c r="L136" s="46"/>
      <c r="M136" s="213" t="s">
        <v>19</v>
      </c>
      <c r="N136" s="214" t="s">
        <v>40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122</v>
      </c>
      <c r="AT136" s="217" t="s">
        <v>117</v>
      </c>
      <c r="AU136" s="217" t="s">
        <v>79</v>
      </c>
      <c r="AY136" s="19" t="s">
        <v>115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77</v>
      </c>
      <c r="BK136" s="218">
        <f>ROUND(I136*H136,2)</f>
        <v>0</v>
      </c>
      <c r="BL136" s="19" t="s">
        <v>122</v>
      </c>
      <c r="BM136" s="217" t="s">
        <v>440</v>
      </c>
    </row>
    <row r="137" s="2" customFormat="1">
      <c r="A137" s="40"/>
      <c r="B137" s="41"/>
      <c r="C137" s="42"/>
      <c r="D137" s="219" t="s">
        <v>124</v>
      </c>
      <c r="E137" s="42"/>
      <c r="F137" s="220" t="s">
        <v>204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124</v>
      </c>
      <c r="AU137" s="19" t="s">
        <v>79</v>
      </c>
    </row>
    <row r="138" s="2" customFormat="1">
      <c r="A138" s="40"/>
      <c r="B138" s="41"/>
      <c r="C138" s="42"/>
      <c r="D138" s="224" t="s">
        <v>126</v>
      </c>
      <c r="E138" s="42"/>
      <c r="F138" s="225" t="s">
        <v>205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126</v>
      </c>
      <c r="AU138" s="19" t="s">
        <v>79</v>
      </c>
    </row>
    <row r="139" s="2" customFormat="1" ht="16.5" customHeight="1">
      <c r="A139" s="40"/>
      <c r="B139" s="41"/>
      <c r="C139" s="206" t="s">
        <v>206</v>
      </c>
      <c r="D139" s="206" t="s">
        <v>117</v>
      </c>
      <c r="E139" s="207" t="s">
        <v>207</v>
      </c>
      <c r="F139" s="208" t="s">
        <v>208</v>
      </c>
      <c r="G139" s="209" t="s">
        <v>120</v>
      </c>
      <c r="H139" s="210">
        <v>32</v>
      </c>
      <c r="I139" s="211"/>
      <c r="J139" s="212">
        <f>ROUND(I139*H139,2)</f>
        <v>0</v>
      </c>
      <c r="K139" s="208" t="s">
        <v>121</v>
      </c>
      <c r="L139" s="46"/>
      <c r="M139" s="213" t="s">
        <v>19</v>
      </c>
      <c r="N139" s="214" t="s">
        <v>40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122</v>
      </c>
      <c r="AT139" s="217" t="s">
        <v>117</v>
      </c>
      <c r="AU139" s="217" t="s">
        <v>79</v>
      </c>
      <c r="AY139" s="19" t="s">
        <v>115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77</v>
      </c>
      <c r="BK139" s="218">
        <f>ROUND(I139*H139,2)</f>
        <v>0</v>
      </c>
      <c r="BL139" s="19" t="s">
        <v>122</v>
      </c>
      <c r="BM139" s="217" t="s">
        <v>441</v>
      </c>
    </row>
    <row r="140" s="2" customFormat="1">
      <c r="A140" s="40"/>
      <c r="B140" s="41"/>
      <c r="C140" s="42"/>
      <c r="D140" s="219" t="s">
        <v>124</v>
      </c>
      <c r="E140" s="42"/>
      <c r="F140" s="220" t="s">
        <v>210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124</v>
      </c>
      <c r="AU140" s="19" t="s">
        <v>79</v>
      </c>
    </row>
    <row r="141" s="2" customFormat="1">
      <c r="A141" s="40"/>
      <c r="B141" s="41"/>
      <c r="C141" s="42"/>
      <c r="D141" s="224" t="s">
        <v>126</v>
      </c>
      <c r="E141" s="42"/>
      <c r="F141" s="225" t="s">
        <v>211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126</v>
      </c>
      <c r="AU141" s="19" t="s">
        <v>79</v>
      </c>
    </row>
    <row r="142" s="2" customFormat="1" ht="21.75" customHeight="1">
      <c r="A142" s="40"/>
      <c r="B142" s="41"/>
      <c r="C142" s="206" t="s">
        <v>212</v>
      </c>
      <c r="D142" s="206" t="s">
        <v>117</v>
      </c>
      <c r="E142" s="207" t="s">
        <v>213</v>
      </c>
      <c r="F142" s="208" t="s">
        <v>214</v>
      </c>
      <c r="G142" s="209" t="s">
        <v>120</v>
      </c>
      <c r="H142" s="210">
        <v>32</v>
      </c>
      <c r="I142" s="211"/>
      <c r="J142" s="212">
        <f>ROUND(I142*H142,2)</f>
        <v>0</v>
      </c>
      <c r="K142" s="208" t="s">
        <v>121</v>
      </c>
      <c r="L142" s="46"/>
      <c r="M142" s="213" t="s">
        <v>19</v>
      </c>
      <c r="N142" s="214" t="s">
        <v>40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122</v>
      </c>
      <c r="AT142" s="217" t="s">
        <v>117</v>
      </c>
      <c r="AU142" s="217" t="s">
        <v>79</v>
      </c>
      <c r="AY142" s="19" t="s">
        <v>115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77</v>
      </c>
      <c r="BK142" s="218">
        <f>ROUND(I142*H142,2)</f>
        <v>0</v>
      </c>
      <c r="BL142" s="19" t="s">
        <v>122</v>
      </c>
      <c r="BM142" s="217" t="s">
        <v>442</v>
      </c>
    </row>
    <row r="143" s="2" customFormat="1">
      <c r="A143" s="40"/>
      <c r="B143" s="41"/>
      <c r="C143" s="42"/>
      <c r="D143" s="219" t="s">
        <v>124</v>
      </c>
      <c r="E143" s="42"/>
      <c r="F143" s="220" t="s">
        <v>216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124</v>
      </c>
      <c r="AU143" s="19" t="s">
        <v>79</v>
      </c>
    </row>
    <row r="144" s="2" customFormat="1">
      <c r="A144" s="40"/>
      <c r="B144" s="41"/>
      <c r="C144" s="42"/>
      <c r="D144" s="224" t="s">
        <v>126</v>
      </c>
      <c r="E144" s="42"/>
      <c r="F144" s="225" t="s">
        <v>217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126</v>
      </c>
      <c r="AU144" s="19" t="s">
        <v>79</v>
      </c>
    </row>
    <row r="145" s="2" customFormat="1" ht="16.5" customHeight="1">
      <c r="A145" s="40"/>
      <c r="B145" s="41"/>
      <c r="C145" s="206" t="s">
        <v>218</v>
      </c>
      <c r="D145" s="206" t="s">
        <v>117</v>
      </c>
      <c r="E145" s="207" t="s">
        <v>219</v>
      </c>
      <c r="F145" s="208" t="s">
        <v>220</v>
      </c>
      <c r="G145" s="209" t="s">
        <v>120</v>
      </c>
      <c r="H145" s="210">
        <v>150</v>
      </c>
      <c r="I145" s="211"/>
      <c r="J145" s="212">
        <f>ROUND(I145*H145,2)</f>
        <v>0</v>
      </c>
      <c r="K145" s="208" t="s">
        <v>121</v>
      </c>
      <c r="L145" s="46"/>
      <c r="M145" s="213" t="s">
        <v>19</v>
      </c>
      <c r="N145" s="214" t="s">
        <v>40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122</v>
      </c>
      <c r="AT145" s="217" t="s">
        <v>117</v>
      </c>
      <c r="AU145" s="217" t="s">
        <v>79</v>
      </c>
      <c r="AY145" s="19" t="s">
        <v>115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77</v>
      </c>
      <c r="BK145" s="218">
        <f>ROUND(I145*H145,2)</f>
        <v>0</v>
      </c>
      <c r="BL145" s="19" t="s">
        <v>122</v>
      </c>
      <c r="BM145" s="217" t="s">
        <v>443</v>
      </c>
    </row>
    <row r="146" s="2" customFormat="1">
      <c r="A146" s="40"/>
      <c r="B146" s="41"/>
      <c r="C146" s="42"/>
      <c r="D146" s="219" t="s">
        <v>124</v>
      </c>
      <c r="E146" s="42"/>
      <c r="F146" s="220" t="s">
        <v>222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124</v>
      </c>
      <c r="AU146" s="19" t="s">
        <v>79</v>
      </c>
    </row>
    <row r="147" s="2" customFormat="1">
      <c r="A147" s="40"/>
      <c r="B147" s="41"/>
      <c r="C147" s="42"/>
      <c r="D147" s="224" t="s">
        <v>126</v>
      </c>
      <c r="E147" s="42"/>
      <c r="F147" s="225" t="s">
        <v>223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126</v>
      </c>
      <c r="AU147" s="19" t="s">
        <v>79</v>
      </c>
    </row>
    <row r="148" s="2" customFormat="1" ht="16.5" customHeight="1">
      <c r="A148" s="40"/>
      <c r="B148" s="41"/>
      <c r="C148" s="206" t="s">
        <v>224</v>
      </c>
      <c r="D148" s="206" t="s">
        <v>117</v>
      </c>
      <c r="E148" s="207" t="s">
        <v>225</v>
      </c>
      <c r="F148" s="208" t="s">
        <v>226</v>
      </c>
      <c r="G148" s="209" t="s">
        <v>120</v>
      </c>
      <c r="H148" s="210">
        <v>25</v>
      </c>
      <c r="I148" s="211"/>
      <c r="J148" s="212">
        <f>ROUND(I148*H148,2)</f>
        <v>0</v>
      </c>
      <c r="K148" s="208" t="s">
        <v>121</v>
      </c>
      <c r="L148" s="46"/>
      <c r="M148" s="213" t="s">
        <v>19</v>
      </c>
      <c r="N148" s="214" t="s">
        <v>40</v>
      </c>
      <c r="O148" s="86"/>
      <c r="P148" s="215">
        <f>O148*H148</f>
        <v>0</v>
      </c>
      <c r="Q148" s="215">
        <v>0.089219999999999994</v>
      </c>
      <c r="R148" s="215">
        <f>Q148*H148</f>
        <v>2.2304999999999997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122</v>
      </c>
      <c r="AT148" s="217" t="s">
        <v>117</v>
      </c>
      <c r="AU148" s="217" t="s">
        <v>79</v>
      </c>
      <c r="AY148" s="19" t="s">
        <v>115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77</v>
      </c>
      <c r="BK148" s="218">
        <f>ROUND(I148*H148,2)</f>
        <v>0</v>
      </c>
      <c r="BL148" s="19" t="s">
        <v>122</v>
      </c>
      <c r="BM148" s="217" t="s">
        <v>444</v>
      </c>
    </row>
    <row r="149" s="2" customFormat="1">
      <c r="A149" s="40"/>
      <c r="B149" s="41"/>
      <c r="C149" s="42"/>
      <c r="D149" s="219" t="s">
        <v>124</v>
      </c>
      <c r="E149" s="42"/>
      <c r="F149" s="220" t="s">
        <v>228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124</v>
      </c>
      <c r="AU149" s="19" t="s">
        <v>79</v>
      </c>
    </row>
    <row r="150" s="2" customFormat="1">
      <c r="A150" s="40"/>
      <c r="B150" s="41"/>
      <c r="C150" s="42"/>
      <c r="D150" s="224" t="s">
        <v>126</v>
      </c>
      <c r="E150" s="42"/>
      <c r="F150" s="225" t="s">
        <v>229</v>
      </c>
      <c r="G150" s="42"/>
      <c r="H150" s="42"/>
      <c r="I150" s="221"/>
      <c r="J150" s="42"/>
      <c r="K150" s="42"/>
      <c r="L150" s="46"/>
      <c r="M150" s="222"/>
      <c r="N150" s="223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126</v>
      </c>
      <c r="AU150" s="19" t="s">
        <v>79</v>
      </c>
    </row>
    <row r="151" s="12" customFormat="1" ht="22.8" customHeight="1">
      <c r="A151" s="12"/>
      <c r="B151" s="190"/>
      <c r="C151" s="191"/>
      <c r="D151" s="192" t="s">
        <v>68</v>
      </c>
      <c r="E151" s="204" t="s">
        <v>172</v>
      </c>
      <c r="F151" s="204" t="s">
        <v>230</v>
      </c>
      <c r="G151" s="191"/>
      <c r="H151" s="191"/>
      <c r="I151" s="194"/>
      <c r="J151" s="205">
        <f>BK151</f>
        <v>0</v>
      </c>
      <c r="K151" s="191"/>
      <c r="L151" s="196"/>
      <c r="M151" s="197"/>
      <c r="N151" s="198"/>
      <c r="O151" s="198"/>
      <c r="P151" s="199">
        <f>SUM(P152:P154)</f>
        <v>0</v>
      </c>
      <c r="Q151" s="198"/>
      <c r="R151" s="199">
        <f>SUM(R152:R154)</f>
        <v>0.84160000000000001</v>
      </c>
      <c r="S151" s="198"/>
      <c r="T151" s="200">
        <f>SUM(T152:T154)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1" t="s">
        <v>77</v>
      </c>
      <c r="AT151" s="202" t="s">
        <v>68</v>
      </c>
      <c r="AU151" s="202" t="s">
        <v>77</v>
      </c>
      <c r="AY151" s="201" t="s">
        <v>115</v>
      </c>
      <c r="BK151" s="203">
        <f>SUM(BK152:BK154)</f>
        <v>0</v>
      </c>
    </row>
    <row r="152" s="2" customFormat="1" ht="16.5" customHeight="1">
      <c r="A152" s="40"/>
      <c r="B152" s="41"/>
      <c r="C152" s="206" t="s">
        <v>231</v>
      </c>
      <c r="D152" s="206" t="s">
        <v>117</v>
      </c>
      <c r="E152" s="207" t="s">
        <v>445</v>
      </c>
      <c r="F152" s="208" t="s">
        <v>446</v>
      </c>
      <c r="G152" s="209" t="s">
        <v>234</v>
      </c>
      <c r="H152" s="210">
        <v>2</v>
      </c>
      <c r="I152" s="211"/>
      <c r="J152" s="212">
        <f>ROUND(I152*H152,2)</f>
        <v>0</v>
      </c>
      <c r="K152" s="208" t="s">
        <v>121</v>
      </c>
      <c r="L152" s="46"/>
      <c r="M152" s="213" t="s">
        <v>19</v>
      </c>
      <c r="N152" s="214" t="s">
        <v>40</v>
      </c>
      <c r="O152" s="86"/>
      <c r="P152" s="215">
        <f>O152*H152</f>
        <v>0</v>
      </c>
      <c r="Q152" s="215">
        <v>0.42080000000000001</v>
      </c>
      <c r="R152" s="215">
        <f>Q152*H152</f>
        <v>0.84160000000000001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122</v>
      </c>
      <c r="AT152" s="217" t="s">
        <v>117</v>
      </c>
      <c r="AU152" s="217" t="s">
        <v>79</v>
      </c>
      <c r="AY152" s="19" t="s">
        <v>115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77</v>
      </c>
      <c r="BK152" s="218">
        <f>ROUND(I152*H152,2)</f>
        <v>0</v>
      </c>
      <c r="BL152" s="19" t="s">
        <v>122</v>
      </c>
      <c r="BM152" s="217" t="s">
        <v>447</v>
      </c>
    </row>
    <row r="153" s="2" customFormat="1">
      <c r="A153" s="40"/>
      <c r="B153" s="41"/>
      <c r="C153" s="42"/>
      <c r="D153" s="219" t="s">
        <v>124</v>
      </c>
      <c r="E153" s="42"/>
      <c r="F153" s="220" t="s">
        <v>446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124</v>
      </c>
      <c r="AU153" s="19" t="s">
        <v>79</v>
      </c>
    </row>
    <row r="154" s="2" customFormat="1">
      <c r="A154" s="40"/>
      <c r="B154" s="41"/>
      <c r="C154" s="42"/>
      <c r="D154" s="224" t="s">
        <v>126</v>
      </c>
      <c r="E154" s="42"/>
      <c r="F154" s="225" t="s">
        <v>448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126</v>
      </c>
      <c r="AU154" s="19" t="s">
        <v>79</v>
      </c>
    </row>
    <row r="155" s="12" customFormat="1" ht="22.8" customHeight="1">
      <c r="A155" s="12"/>
      <c r="B155" s="190"/>
      <c r="C155" s="191"/>
      <c r="D155" s="192" t="s">
        <v>68</v>
      </c>
      <c r="E155" s="204" t="s">
        <v>180</v>
      </c>
      <c r="F155" s="204" t="s">
        <v>237</v>
      </c>
      <c r="G155" s="191"/>
      <c r="H155" s="191"/>
      <c r="I155" s="194"/>
      <c r="J155" s="205">
        <f>BK155</f>
        <v>0</v>
      </c>
      <c r="K155" s="191"/>
      <c r="L155" s="196"/>
      <c r="M155" s="197"/>
      <c r="N155" s="198"/>
      <c r="O155" s="198"/>
      <c r="P155" s="199">
        <f>SUM(P156:P197)</f>
        <v>0</v>
      </c>
      <c r="Q155" s="198"/>
      <c r="R155" s="199">
        <f>SUM(R156:R197)</f>
        <v>2.6588400000000001</v>
      </c>
      <c r="S155" s="198"/>
      <c r="T155" s="200">
        <f>SUM(T156:T197)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1" t="s">
        <v>77</v>
      </c>
      <c r="AT155" s="202" t="s">
        <v>68</v>
      </c>
      <c r="AU155" s="202" t="s">
        <v>77</v>
      </c>
      <c r="AY155" s="201" t="s">
        <v>115</v>
      </c>
      <c r="BK155" s="203">
        <f>SUM(BK156:BK197)</f>
        <v>0</v>
      </c>
    </row>
    <row r="156" s="2" customFormat="1" ht="16.5" customHeight="1">
      <c r="A156" s="40"/>
      <c r="B156" s="41"/>
      <c r="C156" s="206" t="s">
        <v>238</v>
      </c>
      <c r="D156" s="206" t="s">
        <v>117</v>
      </c>
      <c r="E156" s="207" t="s">
        <v>239</v>
      </c>
      <c r="F156" s="208" t="s">
        <v>240</v>
      </c>
      <c r="G156" s="209" t="s">
        <v>152</v>
      </c>
      <c r="H156" s="210">
        <v>36</v>
      </c>
      <c r="I156" s="211"/>
      <c r="J156" s="212">
        <f>ROUND(I156*H156,2)</f>
        <v>0</v>
      </c>
      <c r="K156" s="208" t="s">
        <v>121</v>
      </c>
      <c r="L156" s="46"/>
      <c r="M156" s="213" t="s">
        <v>19</v>
      </c>
      <c r="N156" s="214" t="s">
        <v>40</v>
      </c>
      <c r="O156" s="86"/>
      <c r="P156" s="215">
        <f>O156*H156</f>
        <v>0</v>
      </c>
      <c r="Q156" s="215">
        <v>0.00020000000000000001</v>
      </c>
      <c r="R156" s="215">
        <f>Q156*H156</f>
        <v>0.0072000000000000007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122</v>
      </c>
      <c r="AT156" s="217" t="s">
        <v>117</v>
      </c>
      <c r="AU156" s="217" t="s">
        <v>79</v>
      </c>
      <c r="AY156" s="19" t="s">
        <v>115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77</v>
      </c>
      <c r="BK156" s="218">
        <f>ROUND(I156*H156,2)</f>
        <v>0</v>
      </c>
      <c r="BL156" s="19" t="s">
        <v>122</v>
      </c>
      <c r="BM156" s="217" t="s">
        <v>449</v>
      </c>
    </row>
    <row r="157" s="2" customFormat="1">
      <c r="A157" s="40"/>
      <c r="B157" s="41"/>
      <c r="C157" s="42"/>
      <c r="D157" s="219" t="s">
        <v>124</v>
      </c>
      <c r="E157" s="42"/>
      <c r="F157" s="220" t="s">
        <v>242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124</v>
      </c>
      <c r="AU157" s="19" t="s">
        <v>79</v>
      </c>
    </row>
    <row r="158" s="2" customFormat="1">
      <c r="A158" s="40"/>
      <c r="B158" s="41"/>
      <c r="C158" s="42"/>
      <c r="D158" s="224" t="s">
        <v>126</v>
      </c>
      <c r="E158" s="42"/>
      <c r="F158" s="225" t="s">
        <v>243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126</v>
      </c>
      <c r="AU158" s="19" t="s">
        <v>79</v>
      </c>
    </row>
    <row r="159" s="2" customFormat="1" ht="16.5" customHeight="1">
      <c r="A159" s="40"/>
      <c r="B159" s="41"/>
      <c r="C159" s="206" t="s">
        <v>244</v>
      </c>
      <c r="D159" s="206" t="s">
        <v>117</v>
      </c>
      <c r="E159" s="207" t="s">
        <v>245</v>
      </c>
      <c r="F159" s="208" t="s">
        <v>246</v>
      </c>
      <c r="G159" s="209" t="s">
        <v>152</v>
      </c>
      <c r="H159" s="210">
        <v>30</v>
      </c>
      <c r="I159" s="211"/>
      <c r="J159" s="212">
        <f>ROUND(I159*H159,2)</f>
        <v>0</v>
      </c>
      <c r="K159" s="208" t="s">
        <v>121</v>
      </c>
      <c r="L159" s="46"/>
      <c r="M159" s="213" t="s">
        <v>19</v>
      </c>
      <c r="N159" s="214" t="s">
        <v>40</v>
      </c>
      <c r="O159" s="86"/>
      <c r="P159" s="215">
        <f>O159*H159</f>
        <v>0</v>
      </c>
      <c r="Q159" s="215">
        <v>0.00010000000000000001</v>
      </c>
      <c r="R159" s="215">
        <f>Q159*H159</f>
        <v>0.0030000000000000001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122</v>
      </c>
      <c r="AT159" s="217" t="s">
        <v>117</v>
      </c>
      <c r="AU159" s="217" t="s">
        <v>79</v>
      </c>
      <c r="AY159" s="19" t="s">
        <v>115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77</v>
      </c>
      <c r="BK159" s="218">
        <f>ROUND(I159*H159,2)</f>
        <v>0</v>
      </c>
      <c r="BL159" s="19" t="s">
        <v>122</v>
      </c>
      <c r="BM159" s="217" t="s">
        <v>450</v>
      </c>
    </row>
    <row r="160" s="2" customFormat="1">
      <c r="A160" s="40"/>
      <c r="B160" s="41"/>
      <c r="C160" s="42"/>
      <c r="D160" s="219" t="s">
        <v>124</v>
      </c>
      <c r="E160" s="42"/>
      <c r="F160" s="220" t="s">
        <v>248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124</v>
      </c>
      <c r="AU160" s="19" t="s">
        <v>79</v>
      </c>
    </row>
    <row r="161" s="2" customFormat="1">
      <c r="A161" s="40"/>
      <c r="B161" s="41"/>
      <c r="C161" s="42"/>
      <c r="D161" s="224" t="s">
        <v>126</v>
      </c>
      <c r="E161" s="42"/>
      <c r="F161" s="225" t="s">
        <v>249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126</v>
      </c>
      <c r="AU161" s="19" t="s">
        <v>79</v>
      </c>
    </row>
    <row r="162" s="2" customFormat="1" ht="16.5" customHeight="1">
      <c r="A162" s="40"/>
      <c r="B162" s="41"/>
      <c r="C162" s="206" t="s">
        <v>252</v>
      </c>
      <c r="D162" s="206" t="s">
        <v>117</v>
      </c>
      <c r="E162" s="207" t="s">
        <v>253</v>
      </c>
      <c r="F162" s="208" t="s">
        <v>254</v>
      </c>
      <c r="G162" s="209" t="s">
        <v>152</v>
      </c>
      <c r="H162" s="210">
        <v>36</v>
      </c>
      <c r="I162" s="211"/>
      <c r="J162" s="212">
        <f>ROUND(I162*H162,2)</f>
        <v>0</v>
      </c>
      <c r="K162" s="208" t="s">
        <v>121</v>
      </c>
      <c r="L162" s="46"/>
      <c r="M162" s="213" t="s">
        <v>19</v>
      </c>
      <c r="N162" s="214" t="s">
        <v>40</v>
      </c>
      <c r="O162" s="86"/>
      <c r="P162" s="215">
        <f>O162*H162</f>
        <v>0</v>
      </c>
      <c r="Q162" s="215">
        <v>0.00064999999999999997</v>
      </c>
      <c r="R162" s="215">
        <f>Q162*H162</f>
        <v>0.023399999999999997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122</v>
      </c>
      <c r="AT162" s="217" t="s">
        <v>117</v>
      </c>
      <c r="AU162" s="217" t="s">
        <v>79</v>
      </c>
      <c r="AY162" s="19" t="s">
        <v>115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77</v>
      </c>
      <c r="BK162" s="218">
        <f>ROUND(I162*H162,2)</f>
        <v>0</v>
      </c>
      <c r="BL162" s="19" t="s">
        <v>122</v>
      </c>
      <c r="BM162" s="217" t="s">
        <v>451</v>
      </c>
    </row>
    <row r="163" s="2" customFormat="1">
      <c r="A163" s="40"/>
      <c r="B163" s="41"/>
      <c r="C163" s="42"/>
      <c r="D163" s="219" t="s">
        <v>124</v>
      </c>
      <c r="E163" s="42"/>
      <c r="F163" s="220" t="s">
        <v>256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124</v>
      </c>
      <c r="AU163" s="19" t="s">
        <v>79</v>
      </c>
    </row>
    <row r="164" s="2" customFormat="1">
      <c r="A164" s="40"/>
      <c r="B164" s="41"/>
      <c r="C164" s="42"/>
      <c r="D164" s="224" t="s">
        <v>126</v>
      </c>
      <c r="E164" s="42"/>
      <c r="F164" s="225" t="s">
        <v>257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126</v>
      </c>
      <c r="AU164" s="19" t="s">
        <v>79</v>
      </c>
    </row>
    <row r="165" s="2" customFormat="1" ht="16.5" customHeight="1">
      <c r="A165" s="40"/>
      <c r="B165" s="41"/>
      <c r="C165" s="206" t="s">
        <v>7</v>
      </c>
      <c r="D165" s="206" t="s">
        <v>117</v>
      </c>
      <c r="E165" s="207" t="s">
        <v>258</v>
      </c>
      <c r="F165" s="208" t="s">
        <v>259</v>
      </c>
      <c r="G165" s="209" t="s">
        <v>152</v>
      </c>
      <c r="H165" s="210">
        <v>30</v>
      </c>
      <c r="I165" s="211"/>
      <c r="J165" s="212">
        <f>ROUND(I165*H165,2)</f>
        <v>0</v>
      </c>
      <c r="K165" s="208" t="s">
        <v>121</v>
      </c>
      <c r="L165" s="46"/>
      <c r="M165" s="213" t="s">
        <v>19</v>
      </c>
      <c r="N165" s="214" t="s">
        <v>40</v>
      </c>
      <c r="O165" s="86"/>
      <c r="P165" s="215">
        <f>O165*H165</f>
        <v>0</v>
      </c>
      <c r="Q165" s="215">
        <v>0.00038000000000000002</v>
      </c>
      <c r="R165" s="215">
        <f>Q165*H165</f>
        <v>0.0114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122</v>
      </c>
      <c r="AT165" s="217" t="s">
        <v>117</v>
      </c>
      <c r="AU165" s="217" t="s">
        <v>79</v>
      </c>
      <c r="AY165" s="19" t="s">
        <v>115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77</v>
      </c>
      <c r="BK165" s="218">
        <f>ROUND(I165*H165,2)</f>
        <v>0</v>
      </c>
      <c r="BL165" s="19" t="s">
        <v>122</v>
      </c>
      <c r="BM165" s="217" t="s">
        <v>452</v>
      </c>
    </row>
    <row r="166" s="2" customFormat="1">
      <c r="A166" s="40"/>
      <c r="B166" s="41"/>
      <c r="C166" s="42"/>
      <c r="D166" s="219" t="s">
        <v>124</v>
      </c>
      <c r="E166" s="42"/>
      <c r="F166" s="220" t="s">
        <v>261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124</v>
      </c>
      <c r="AU166" s="19" t="s">
        <v>79</v>
      </c>
    </row>
    <row r="167" s="2" customFormat="1">
      <c r="A167" s="40"/>
      <c r="B167" s="41"/>
      <c r="C167" s="42"/>
      <c r="D167" s="224" t="s">
        <v>126</v>
      </c>
      <c r="E167" s="42"/>
      <c r="F167" s="225" t="s">
        <v>262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126</v>
      </c>
      <c r="AU167" s="19" t="s">
        <v>79</v>
      </c>
    </row>
    <row r="168" s="2" customFormat="1" ht="16.5" customHeight="1">
      <c r="A168" s="40"/>
      <c r="B168" s="41"/>
      <c r="C168" s="206" t="s">
        <v>263</v>
      </c>
      <c r="D168" s="206" t="s">
        <v>117</v>
      </c>
      <c r="E168" s="207" t="s">
        <v>264</v>
      </c>
      <c r="F168" s="208" t="s">
        <v>265</v>
      </c>
      <c r="G168" s="209" t="s">
        <v>152</v>
      </c>
      <c r="H168" s="210">
        <v>15</v>
      </c>
      <c r="I168" s="211"/>
      <c r="J168" s="212">
        <f>ROUND(I168*H168,2)</f>
        <v>0</v>
      </c>
      <c r="K168" s="208" t="s">
        <v>121</v>
      </c>
      <c r="L168" s="46"/>
      <c r="M168" s="213" t="s">
        <v>19</v>
      </c>
      <c r="N168" s="214" t="s">
        <v>40</v>
      </c>
      <c r="O168" s="86"/>
      <c r="P168" s="215">
        <f>O168*H168</f>
        <v>0</v>
      </c>
      <c r="Q168" s="215">
        <v>0.14066999999999999</v>
      </c>
      <c r="R168" s="215">
        <f>Q168*H168</f>
        <v>2.1100499999999998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122</v>
      </c>
      <c r="AT168" s="217" t="s">
        <v>117</v>
      </c>
      <c r="AU168" s="217" t="s">
        <v>79</v>
      </c>
      <c r="AY168" s="19" t="s">
        <v>115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77</v>
      </c>
      <c r="BK168" s="218">
        <f>ROUND(I168*H168,2)</f>
        <v>0</v>
      </c>
      <c r="BL168" s="19" t="s">
        <v>122</v>
      </c>
      <c r="BM168" s="217" t="s">
        <v>453</v>
      </c>
    </row>
    <row r="169" s="2" customFormat="1">
      <c r="A169" s="40"/>
      <c r="B169" s="41"/>
      <c r="C169" s="42"/>
      <c r="D169" s="219" t="s">
        <v>124</v>
      </c>
      <c r="E169" s="42"/>
      <c r="F169" s="220" t="s">
        <v>267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124</v>
      </c>
      <c r="AU169" s="19" t="s">
        <v>79</v>
      </c>
    </row>
    <row r="170" s="2" customFormat="1">
      <c r="A170" s="40"/>
      <c r="B170" s="41"/>
      <c r="C170" s="42"/>
      <c r="D170" s="224" t="s">
        <v>126</v>
      </c>
      <c r="E170" s="42"/>
      <c r="F170" s="225" t="s">
        <v>268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126</v>
      </c>
      <c r="AU170" s="19" t="s">
        <v>79</v>
      </c>
    </row>
    <row r="171" s="2" customFormat="1" ht="21.75" customHeight="1">
      <c r="A171" s="40"/>
      <c r="B171" s="41"/>
      <c r="C171" s="206" t="s">
        <v>269</v>
      </c>
      <c r="D171" s="206" t="s">
        <v>117</v>
      </c>
      <c r="E171" s="207" t="s">
        <v>270</v>
      </c>
      <c r="F171" s="208" t="s">
        <v>271</v>
      </c>
      <c r="G171" s="209" t="s">
        <v>152</v>
      </c>
      <c r="H171" s="210">
        <v>29</v>
      </c>
      <c r="I171" s="211"/>
      <c r="J171" s="212">
        <f>ROUND(I171*H171,2)</f>
        <v>0</v>
      </c>
      <c r="K171" s="208" t="s">
        <v>121</v>
      </c>
      <c r="L171" s="46"/>
      <c r="M171" s="213" t="s">
        <v>19</v>
      </c>
      <c r="N171" s="214" t="s">
        <v>40</v>
      </c>
      <c r="O171" s="86"/>
      <c r="P171" s="215">
        <f>O171*H171</f>
        <v>0</v>
      </c>
      <c r="Q171" s="215">
        <v>1.0000000000000001E-05</v>
      </c>
      <c r="R171" s="215">
        <f>Q171*H171</f>
        <v>0.00029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122</v>
      </c>
      <c r="AT171" s="217" t="s">
        <v>117</v>
      </c>
      <c r="AU171" s="217" t="s">
        <v>79</v>
      </c>
      <c r="AY171" s="19" t="s">
        <v>115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77</v>
      </c>
      <c r="BK171" s="218">
        <f>ROUND(I171*H171,2)</f>
        <v>0</v>
      </c>
      <c r="BL171" s="19" t="s">
        <v>122</v>
      </c>
      <c r="BM171" s="217" t="s">
        <v>454</v>
      </c>
    </row>
    <row r="172" s="2" customFormat="1">
      <c r="A172" s="40"/>
      <c r="B172" s="41"/>
      <c r="C172" s="42"/>
      <c r="D172" s="219" t="s">
        <v>124</v>
      </c>
      <c r="E172" s="42"/>
      <c r="F172" s="220" t="s">
        <v>273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124</v>
      </c>
      <c r="AU172" s="19" t="s">
        <v>79</v>
      </c>
    </row>
    <row r="173" s="2" customFormat="1">
      <c r="A173" s="40"/>
      <c r="B173" s="41"/>
      <c r="C173" s="42"/>
      <c r="D173" s="224" t="s">
        <v>126</v>
      </c>
      <c r="E173" s="42"/>
      <c r="F173" s="225" t="s">
        <v>274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126</v>
      </c>
      <c r="AU173" s="19" t="s">
        <v>79</v>
      </c>
    </row>
    <row r="174" s="2" customFormat="1" ht="16.5" customHeight="1">
      <c r="A174" s="40"/>
      <c r="B174" s="41"/>
      <c r="C174" s="206" t="s">
        <v>275</v>
      </c>
      <c r="D174" s="206" t="s">
        <v>117</v>
      </c>
      <c r="E174" s="207" t="s">
        <v>276</v>
      </c>
      <c r="F174" s="208" t="s">
        <v>277</v>
      </c>
      <c r="G174" s="209" t="s">
        <v>152</v>
      </c>
      <c r="H174" s="210">
        <v>26</v>
      </c>
      <c r="I174" s="211"/>
      <c r="J174" s="212">
        <f>ROUND(I174*H174,2)</f>
        <v>0</v>
      </c>
      <c r="K174" s="208" t="s">
        <v>121</v>
      </c>
      <c r="L174" s="46"/>
      <c r="M174" s="213" t="s">
        <v>19</v>
      </c>
      <c r="N174" s="214" t="s">
        <v>40</v>
      </c>
      <c r="O174" s="86"/>
      <c r="P174" s="215">
        <f>O174*H174</f>
        <v>0</v>
      </c>
      <c r="Q174" s="215">
        <v>0.00027999999999999998</v>
      </c>
      <c r="R174" s="215">
        <f>Q174*H174</f>
        <v>0.0072799999999999991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122</v>
      </c>
      <c r="AT174" s="217" t="s">
        <v>117</v>
      </c>
      <c r="AU174" s="217" t="s">
        <v>79</v>
      </c>
      <c r="AY174" s="19" t="s">
        <v>115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77</v>
      </c>
      <c r="BK174" s="218">
        <f>ROUND(I174*H174,2)</f>
        <v>0</v>
      </c>
      <c r="BL174" s="19" t="s">
        <v>122</v>
      </c>
      <c r="BM174" s="217" t="s">
        <v>455</v>
      </c>
    </row>
    <row r="175" s="2" customFormat="1">
      <c r="A175" s="40"/>
      <c r="B175" s="41"/>
      <c r="C175" s="42"/>
      <c r="D175" s="219" t="s">
        <v>124</v>
      </c>
      <c r="E175" s="42"/>
      <c r="F175" s="220" t="s">
        <v>279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124</v>
      </c>
      <c r="AU175" s="19" t="s">
        <v>79</v>
      </c>
    </row>
    <row r="176" s="2" customFormat="1">
      <c r="A176" s="40"/>
      <c r="B176" s="41"/>
      <c r="C176" s="42"/>
      <c r="D176" s="224" t="s">
        <v>126</v>
      </c>
      <c r="E176" s="42"/>
      <c r="F176" s="225" t="s">
        <v>280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126</v>
      </c>
      <c r="AU176" s="19" t="s">
        <v>79</v>
      </c>
    </row>
    <row r="177" s="2" customFormat="1" ht="16.5" customHeight="1">
      <c r="A177" s="40"/>
      <c r="B177" s="41"/>
      <c r="C177" s="206" t="s">
        <v>281</v>
      </c>
      <c r="D177" s="206" t="s">
        <v>117</v>
      </c>
      <c r="E177" s="207" t="s">
        <v>282</v>
      </c>
      <c r="F177" s="208" t="s">
        <v>283</v>
      </c>
      <c r="G177" s="209" t="s">
        <v>152</v>
      </c>
      <c r="H177" s="210">
        <v>60</v>
      </c>
      <c r="I177" s="211"/>
      <c r="J177" s="212">
        <f>ROUND(I177*H177,2)</f>
        <v>0</v>
      </c>
      <c r="K177" s="208" t="s">
        <v>121</v>
      </c>
      <c r="L177" s="46"/>
      <c r="M177" s="213" t="s">
        <v>19</v>
      </c>
      <c r="N177" s="214" t="s">
        <v>40</v>
      </c>
      <c r="O177" s="86"/>
      <c r="P177" s="215">
        <f>O177*H177</f>
        <v>0</v>
      </c>
      <c r="Q177" s="215">
        <v>0.0043</v>
      </c>
      <c r="R177" s="215">
        <f>Q177*H177</f>
        <v>0.25800000000000001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122</v>
      </c>
      <c r="AT177" s="217" t="s">
        <v>117</v>
      </c>
      <c r="AU177" s="217" t="s">
        <v>79</v>
      </c>
      <c r="AY177" s="19" t="s">
        <v>115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77</v>
      </c>
      <c r="BK177" s="218">
        <f>ROUND(I177*H177,2)</f>
        <v>0</v>
      </c>
      <c r="BL177" s="19" t="s">
        <v>122</v>
      </c>
      <c r="BM177" s="217" t="s">
        <v>456</v>
      </c>
    </row>
    <row r="178" s="2" customFormat="1">
      <c r="A178" s="40"/>
      <c r="B178" s="41"/>
      <c r="C178" s="42"/>
      <c r="D178" s="219" t="s">
        <v>124</v>
      </c>
      <c r="E178" s="42"/>
      <c r="F178" s="220" t="s">
        <v>285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124</v>
      </c>
      <c r="AU178" s="19" t="s">
        <v>79</v>
      </c>
    </row>
    <row r="179" s="2" customFormat="1">
      <c r="A179" s="40"/>
      <c r="B179" s="41"/>
      <c r="C179" s="42"/>
      <c r="D179" s="224" t="s">
        <v>126</v>
      </c>
      <c r="E179" s="42"/>
      <c r="F179" s="225" t="s">
        <v>286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126</v>
      </c>
      <c r="AU179" s="19" t="s">
        <v>79</v>
      </c>
    </row>
    <row r="180" s="2" customFormat="1" ht="16.5" customHeight="1">
      <c r="A180" s="40"/>
      <c r="B180" s="41"/>
      <c r="C180" s="206" t="s">
        <v>287</v>
      </c>
      <c r="D180" s="206" t="s">
        <v>117</v>
      </c>
      <c r="E180" s="207" t="s">
        <v>288</v>
      </c>
      <c r="F180" s="208" t="s">
        <v>289</v>
      </c>
      <c r="G180" s="209" t="s">
        <v>234</v>
      </c>
      <c r="H180" s="210">
        <v>98</v>
      </c>
      <c r="I180" s="211"/>
      <c r="J180" s="212">
        <f>ROUND(I180*H180,2)</f>
        <v>0</v>
      </c>
      <c r="K180" s="208" t="s">
        <v>121</v>
      </c>
      <c r="L180" s="46"/>
      <c r="M180" s="213" t="s">
        <v>19</v>
      </c>
      <c r="N180" s="214" t="s">
        <v>40</v>
      </c>
      <c r="O180" s="86"/>
      <c r="P180" s="215">
        <f>O180*H180</f>
        <v>0</v>
      </c>
      <c r="Q180" s="215">
        <v>0.0020200000000000001</v>
      </c>
      <c r="R180" s="215">
        <f>Q180*H180</f>
        <v>0.19796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122</v>
      </c>
      <c r="AT180" s="217" t="s">
        <v>117</v>
      </c>
      <c r="AU180" s="217" t="s">
        <v>79</v>
      </c>
      <c r="AY180" s="19" t="s">
        <v>115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77</v>
      </c>
      <c r="BK180" s="218">
        <f>ROUND(I180*H180,2)</f>
        <v>0</v>
      </c>
      <c r="BL180" s="19" t="s">
        <v>122</v>
      </c>
      <c r="BM180" s="217" t="s">
        <v>457</v>
      </c>
    </row>
    <row r="181" s="2" customFormat="1">
      <c r="A181" s="40"/>
      <c r="B181" s="41"/>
      <c r="C181" s="42"/>
      <c r="D181" s="219" t="s">
        <v>124</v>
      </c>
      <c r="E181" s="42"/>
      <c r="F181" s="220" t="s">
        <v>291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124</v>
      </c>
      <c r="AU181" s="19" t="s">
        <v>79</v>
      </c>
    </row>
    <row r="182" s="2" customFormat="1">
      <c r="A182" s="40"/>
      <c r="B182" s="41"/>
      <c r="C182" s="42"/>
      <c r="D182" s="224" t="s">
        <v>126</v>
      </c>
      <c r="E182" s="42"/>
      <c r="F182" s="225" t="s">
        <v>292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126</v>
      </c>
      <c r="AU182" s="19" t="s">
        <v>79</v>
      </c>
    </row>
    <row r="183" s="2" customFormat="1" ht="21.75" customHeight="1">
      <c r="A183" s="40"/>
      <c r="B183" s="41"/>
      <c r="C183" s="206" t="s">
        <v>293</v>
      </c>
      <c r="D183" s="206" t="s">
        <v>117</v>
      </c>
      <c r="E183" s="207" t="s">
        <v>294</v>
      </c>
      <c r="F183" s="208" t="s">
        <v>295</v>
      </c>
      <c r="G183" s="209" t="s">
        <v>152</v>
      </c>
      <c r="H183" s="210">
        <v>66</v>
      </c>
      <c r="I183" s="211"/>
      <c r="J183" s="212">
        <f>ROUND(I183*H183,2)</f>
        <v>0</v>
      </c>
      <c r="K183" s="208" t="s">
        <v>121</v>
      </c>
      <c r="L183" s="46"/>
      <c r="M183" s="213" t="s">
        <v>19</v>
      </c>
      <c r="N183" s="214" t="s">
        <v>40</v>
      </c>
      <c r="O183" s="86"/>
      <c r="P183" s="215">
        <f>O183*H183</f>
        <v>0</v>
      </c>
      <c r="Q183" s="215">
        <v>0.00060999999999999997</v>
      </c>
      <c r="R183" s="215">
        <f>Q183*H183</f>
        <v>0.040259999999999997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122</v>
      </c>
      <c r="AT183" s="217" t="s">
        <v>117</v>
      </c>
      <c r="AU183" s="217" t="s">
        <v>79</v>
      </c>
      <c r="AY183" s="19" t="s">
        <v>115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77</v>
      </c>
      <c r="BK183" s="218">
        <f>ROUND(I183*H183,2)</f>
        <v>0</v>
      </c>
      <c r="BL183" s="19" t="s">
        <v>122</v>
      </c>
      <c r="BM183" s="217" t="s">
        <v>458</v>
      </c>
    </row>
    <row r="184" s="2" customFormat="1">
      <c r="A184" s="40"/>
      <c r="B184" s="41"/>
      <c r="C184" s="42"/>
      <c r="D184" s="219" t="s">
        <v>124</v>
      </c>
      <c r="E184" s="42"/>
      <c r="F184" s="220" t="s">
        <v>297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124</v>
      </c>
      <c r="AU184" s="19" t="s">
        <v>79</v>
      </c>
    </row>
    <row r="185" s="2" customFormat="1">
      <c r="A185" s="40"/>
      <c r="B185" s="41"/>
      <c r="C185" s="42"/>
      <c r="D185" s="224" t="s">
        <v>126</v>
      </c>
      <c r="E185" s="42"/>
      <c r="F185" s="225" t="s">
        <v>298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126</v>
      </c>
      <c r="AU185" s="19" t="s">
        <v>79</v>
      </c>
    </row>
    <row r="186" s="2" customFormat="1" ht="16.5" customHeight="1">
      <c r="A186" s="40"/>
      <c r="B186" s="41"/>
      <c r="C186" s="206" t="s">
        <v>299</v>
      </c>
      <c r="D186" s="206" t="s">
        <v>117</v>
      </c>
      <c r="E186" s="207" t="s">
        <v>300</v>
      </c>
      <c r="F186" s="208" t="s">
        <v>301</v>
      </c>
      <c r="G186" s="209" t="s">
        <v>152</v>
      </c>
      <c r="H186" s="210">
        <v>66</v>
      </c>
      <c r="I186" s="211"/>
      <c r="J186" s="212">
        <f>ROUND(I186*H186,2)</f>
        <v>0</v>
      </c>
      <c r="K186" s="208" t="s">
        <v>121</v>
      </c>
      <c r="L186" s="46"/>
      <c r="M186" s="213" t="s">
        <v>19</v>
      </c>
      <c r="N186" s="214" t="s">
        <v>40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122</v>
      </c>
      <c r="AT186" s="217" t="s">
        <v>117</v>
      </c>
      <c r="AU186" s="217" t="s">
        <v>79</v>
      </c>
      <c r="AY186" s="19" t="s">
        <v>115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77</v>
      </c>
      <c r="BK186" s="218">
        <f>ROUND(I186*H186,2)</f>
        <v>0</v>
      </c>
      <c r="BL186" s="19" t="s">
        <v>122</v>
      </c>
      <c r="BM186" s="217" t="s">
        <v>459</v>
      </c>
    </row>
    <row r="187" s="2" customFormat="1">
      <c r="A187" s="40"/>
      <c r="B187" s="41"/>
      <c r="C187" s="42"/>
      <c r="D187" s="219" t="s">
        <v>124</v>
      </c>
      <c r="E187" s="42"/>
      <c r="F187" s="220" t="s">
        <v>303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124</v>
      </c>
      <c r="AU187" s="19" t="s">
        <v>79</v>
      </c>
    </row>
    <row r="188" s="2" customFormat="1">
      <c r="A188" s="40"/>
      <c r="B188" s="41"/>
      <c r="C188" s="42"/>
      <c r="D188" s="224" t="s">
        <v>126</v>
      </c>
      <c r="E188" s="42"/>
      <c r="F188" s="225" t="s">
        <v>304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126</v>
      </c>
      <c r="AU188" s="19" t="s">
        <v>79</v>
      </c>
    </row>
    <row r="189" s="2" customFormat="1" ht="16.5" customHeight="1">
      <c r="A189" s="40"/>
      <c r="B189" s="41"/>
      <c r="C189" s="206" t="s">
        <v>305</v>
      </c>
      <c r="D189" s="206" t="s">
        <v>117</v>
      </c>
      <c r="E189" s="207" t="s">
        <v>306</v>
      </c>
      <c r="F189" s="208" t="s">
        <v>307</v>
      </c>
      <c r="G189" s="209" t="s">
        <v>152</v>
      </c>
      <c r="H189" s="210">
        <v>15</v>
      </c>
      <c r="I189" s="211"/>
      <c r="J189" s="212">
        <f>ROUND(I189*H189,2)</f>
        <v>0</v>
      </c>
      <c r="K189" s="208" t="s">
        <v>121</v>
      </c>
      <c r="L189" s="46"/>
      <c r="M189" s="213" t="s">
        <v>19</v>
      </c>
      <c r="N189" s="214" t="s">
        <v>40</v>
      </c>
      <c r="O189" s="86"/>
      <c r="P189" s="215">
        <f>O189*H189</f>
        <v>0</v>
      </c>
      <c r="Q189" s="215">
        <v>0</v>
      </c>
      <c r="R189" s="215">
        <f>Q189*H189</f>
        <v>0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122</v>
      </c>
      <c r="AT189" s="217" t="s">
        <v>117</v>
      </c>
      <c r="AU189" s="217" t="s">
        <v>79</v>
      </c>
      <c r="AY189" s="19" t="s">
        <v>115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77</v>
      </c>
      <c r="BK189" s="218">
        <f>ROUND(I189*H189,2)</f>
        <v>0</v>
      </c>
      <c r="BL189" s="19" t="s">
        <v>122</v>
      </c>
      <c r="BM189" s="217" t="s">
        <v>460</v>
      </c>
    </row>
    <row r="190" s="2" customFormat="1">
      <c r="A190" s="40"/>
      <c r="B190" s="41"/>
      <c r="C190" s="42"/>
      <c r="D190" s="219" t="s">
        <v>124</v>
      </c>
      <c r="E190" s="42"/>
      <c r="F190" s="220" t="s">
        <v>309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124</v>
      </c>
      <c r="AU190" s="19" t="s">
        <v>79</v>
      </c>
    </row>
    <row r="191" s="2" customFormat="1">
      <c r="A191" s="40"/>
      <c r="B191" s="41"/>
      <c r="C191" s="42"/>
      <c r="D191" s="224" t="s">
        <v>126</v>
      </c>
      <c r="E191" s="42"/>
      <c r="F191" s="225" t="s">
        <v>310</v>
      </c>
      <c r="G191" s="42"/>
      <c r="H191" s="42"/>
      <c r="I191" s="221"/>
      <c r="J191" s="42"/>
      <c r="K191" s="42"/>
      <c r="L191" s="46"/>
      <c r="M191" s="222"/>
      <c r="N191" s="223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126</v>
      </c>
      <c r="AU191" s="19" t="s">
        <v>79</v>
      </c>
    </row>
    <row r="192" s="2" customFormat="1" ht="16.5" customHeight="1">
      <c r="A192" s="40"/>
      <c r="B192" s="41"/>
      <c r="C192" s="206" t="s">
        <v>311</v>
      </c>
      <c r="D192" s="206" t="s">
        <v>117</v>
      </c>
      <c r="E192" s="207" t="s">
        <v>312</v>
      </c>
      <c r="F192" s="208" t="s">
        <v>313</v>
      </c>
      <c r="G192" s="209" t="s">
        <v>120</v>
      </c>
      <c r="H192" s="210">
        <v>25</v>
      </c>
      <c r="I192" s="211"/>
      <c r="J192" s="212">
        <f>ROUND(I192*H192,2)</f>
        <v>0</v>
      </c>
      <c r="K192" s="208" t="s">
        <v>121</v>
      </c>
      <c r="L192" s="46"/>
      <c r="M192" s="213" t="s">
        <v>19</v>
      </c>
      <c r="N192" s="214" t="s">
        <v>40</v>
      </c>
      <c r="O192" s="86"/>
      <c r="P192" s="215">
        <f>O192*H192</f>
        <v>0</v>
      </c>
      <c r="Q192" s="215">
        <v>0</v>
      </c>
      <c r="R192" s="215">
        <f>Q192*H192</f>
        <v>0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122</v>
      </c>
      <c r="AT192" s="217" t="s">
        <v>117</v>
      </c>
      <c r="AU192" s="217" t="s">
        <v>79</v>
      </c>
      <c r="AY192" s="19" t="s">
        <v>115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77</v>
      </c>
      <c r="BK192" s="218">
        <f>ROUND(I192*H192,2)</f>
        <v>0</v>
      </c>
      <c r="BL192" s="19" t="s">
        <v>122</v>
      </c>
      <c r="BM192" s="217" t="s">
        <v>461</v>
      </c>
    </row>
    <row r="193" s="2" customFormat="1">
      <c r="A193" s="40"/>
      <c r="B193" s="41"/>
      <c r="C193" s="42"/>
      <c r="D193" s="219" t="s">
        <v>124</v>
      </c>
      <c r="E193" s="42"/>
      <c r="F193" s="220" t="s">
        <v>315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124</v>
      </c>
      <c r="AU193" s="19" t="s">
        <v>79</v>
      </c>
    </row>
    <row r="194" s="2" customFormat="1">
      <c r="A194" s="40"/>
      <c r="B194" s="41"/>
      <c r="C194" s="42"/>
      <c r="D194" s="224" t="s">
        <v>126</v>
      </c>
      <c r="E194" s="42"/>
      <c r="F194" s="225" t="s">
        <v>316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126</v>
      </c>
      <c r="AU194" s="19" t="s">
        <v>79</v>
      </c>
    </row>
    <row r="195" s="2" customFormat="1" ht="16.5" customHeight="1">
      <c r="A195" s="40"/>
      <c r="B195" s="41"/>
      <c r="C195" s="206" t="s">
        <v>317</v>
      </c>
      <c r="D195" s="206" t="s">
        <v>117</v>
      </c>
      <c r="E195" s="207" t="s">
        <v>318</v>
      </c>
      <c r="F195" s="208" t="s">
        <v>319</v>
      </c>
      <c r="G195" s="209" t="s">
        <v>120</v>
      </c>
      <c r="H195" s="210">
        <v>150</v>
      </c>
      <c r="I195" s="211"/>
      <c r="J195" s="212">
        <f>ROUND(I195*H195,2)</f>
        <v>0</v>
      </c>
      <c r="K195" s="208" t="s">
        <v>121</v>
      </c>
      <c r="L195" s="46"/>
      <c r="M195" s="213" t="s">
        <v>19</v>
      </c>
      <c r="N195" s="214" t="s">
        <v>40</v>
      </c>
      <c r="O195" s="86"/>
      <c r="P195" s="215">
        <f>O195*H195</f>
        <v>0</v>
      </c>
      <c r="Q195" s="215">
        <v>0</v>
      </c>
      <c r="R195" s="215">
        <f>Q195*H195</f>
        <v>0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122</v>
      </c>
      <c r="AT195" s="217" t="s">
        <v>117</v>
      </c>
      <c r="AU195" s="217" t="s">
        <v>79</v>
      </c>
      <c r="AY195" s="19" t="s">
        <v>115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9" t="s">
        <v>77</v>
      </c>
      <c r="BK195" s="218">
        <f>ROUND(I195*H195,2)</f>
        <v>0</v>
      </c>
      <c r="BL195" s="19" t="s">
        <v>122</v>
      </c>
      <c r="BM195" s="217" t="s">
        <v>462</v>
      </c>
    </row>
    <row r="196" s="2" customFormat="1">
      <c r="A196" s="40"/>
      <c r="B196" s="41"/>
      <c r="C196" s="42"/>
      <c r="D196" s="219" t="s">
        <v>124</v>
      </c>
      <c r="E196" s="42"/>
      <c r="F196" s="220" t="s">
        <v>321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124</v>
      </c>
      <c r="AU196" s="19" t="s">
        <v>79</v>
      </c>
    </row>
    <row r="197" s="2" customFormat="1">
      <c r="A197" s="40"/>
      <c r="B197" s="41"/>
      <c r="C197" s="42"/>
      <c r="D197" s="224" t="s">
        <v>126</v>
      </c>
      <c r="E197" s="42"/>
      <c r="F197" s="225" t="s">
        <v>322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126</v>
      </c>
      <c r="AU197" s="19" t="s">
        <v>79</v>
      </c>
    </row>
    <row r="198" s="12" customFormat="1" ht="22.8" customHeight="1">
      <c r="A198" s="12"/>
      <c r="B198" s="190"/>
      <c r="C198" s="191"/>
      <c r="D198" s="192" t="s">
        <v>68</v>
      </c>
      <c r="E198" s="204" t="s">
        <v>323</v>
      </c>
      <c r="F198" s="204" t="s">
        <v>324</v>
      </c>
      <c r="G198" s="191"/>
      <c r="H198" s="191"/>
      <c r="I198" s="194"/>
      <c r="J198" s="205">
        <f>BK198</f>
        <v>0</v>
      </c>
      <c r="K198" s="191"/>
      <c r="L198" s="196"/>
      <c r="M198" s="197"/>
      <c r="N198" s="198"/>
      <c r="O198" s="198"/>
      <c r="P198" s="199">
        <f>SUM(P199:P234)</f>
        <v>0</v>
      </c>
      <c r="Q198" s="198"/>
      <c r="R198" s="199">
        <f>SUM(R199:R234)</f>
        <v>0</v>
      </c>
      <c r="S198" s="198"/>
      <c r="T198" s="200">
        <f>SUM(T199:T234)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1" t="s">
        <v>77</v>
      </c>
      <c r="AT198" s="202" t="s">
        <v>68</v>
      </c>
      <c r="AU198" s="202" t="s">
        <v>77</v>
      </c>
      <c r="AY198" s="201" t="s">
        <v>115</v>
      </c>
      <c r="BK198" s="203">
        <f>SUM(BK199:BK234)</f>
        <v>0</v>
      </c>
    </row>
    <row r="199" s="2" customFormat="1" ht="16.5" customHeight="1">
      <c r="A199" s="40"/>
      <c r="B199" s="41"/>
      <c r="C199" s="206" t="s">
        <v>325</v>
      </c>
      <c r="D199" s="206" t="s">
        <v>117</v>
      </c>
      <c r="E199" s="207" t="s">
        <v>326</v>
      </c>
      <c r="F199" s="208" t="s">
        <v>327</v>
      </c>
      <c r="G199" s="209" t="s">
        <v>328</v>
      </c>
      <c r="H199" s="210">
        <v>7.3600000000000003</v>
      </c>
      <c r="I199" s="211"/>
      <c r="J199" s="212">
        <f>ROUND(I199*H199,2)</f>
        <v>0</v>
      </c>
      <c r="K199" s="208" t="s">
        <v>121</v>
      </c>
      <c r="L199" s="46"/>
      <c r="M199" s="213" t="s">
        <v>19</v>
      </c>
      <c r="N199" s="214" t="s">
        <v>40</v>
      </c>
      <c r="O199" s="86"/>
      <c r="P199" s="215">
        <f>O199*H199</f>
        <v>0</v>
      </c>
      <c r="Q199" s="215">
        <v>0</v>
      </c>
      <c r="R199" s="215">
        <f>Q199*H199</f>
        <v>0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122</v>
      </c>
      <c r="AT199" s="217" t="s">
        <v>117</v>
      </c>
      <c r="AU199" s="217" t="s">
        <v>79</v>
      </c>
      <c r="AY199" s="19" t="s">
        <v>115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77</v>
      </c>
      <c r="BK199" s="218">
        <f>ROUND(I199*H199,2)</f>
        <v>0</v>
      </c>
      <c r="BL199" s="19" t="s">
        <v>122</v>
      </c>
      <c r="BM199" s="217" t="s">
        <v>463</v>
      </c>
    </row>
    <row r="200" s="2" customFormat="1">
      <c r="A200" s="40"/>
      <c r="B200" s="41"/>
      <c r="C200" s="42"/>
      <c r="D200" s="219" t="s">
        <v>124</v>
      </c>
      <c r="E200" s="42"/>
      <c r="F200" s="220" t="s">
        <v>330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124</v>
      </c>
      <c r="AU200" s="19" t="s">
        <v>79</v>
      </c>
    </row>
    <row r="201" s="2" customFormat="1">
      <c r="A201" s="40"/>
      <c r="B201" s="41"/>
      <c r="C201" s="42"/>
      <c r="D201" s="224" t="s">
        <v>126</v>
      </c>
      <c r="E201" s="42"/>
      <c r="F201" s="225" t="s">
        <v>331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126</v>
      </c>
      <c r="AU201" s="19" t="s">
        <v>79</v>
      </c>
    </row>
    <row r="202" s="13" customFormat="1">
      <c r="A202" s="13"/>
      <c r="B202" s="227"/>
      <c r="C202" s="228"/>
      <c r="D202" s="219" t="s">
        <v>146</v>
      </c>
      <c r="E202" s="229" t="s">
        <v>19</v>
      </c>
      <c r="F202" s="230" t="s">
        <v>332</v>
      </c>
      <c r="G202" s="228"/>
      <c r="H202" s="229" t="s">
        <v>19</v>
      </c>
      <c r="I202" s="231"/>
      <c r="J202" s="228"/>
      <c r="K202" s="228"/>
      <c r="L202" s="232"/>
      <c r="M202" s="233"/>
      <c r="N202" s="234"/>
      <c r="O202" s="234"/>
      <c r="P202" s="234"/>
      <c r="Q202" s="234"/>
      <c r="R202" s="234"/>
      <c r="S202" s="234"/>
      <c r="T202" s="23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6" t="s">
        <v>146</v>
      </c>
      <c r="AU202" s="236" t="s">
        <v>79</v>
      </c>
      <c r="AV202" s="13" t="s">
        <v>77</v>
      </c>
      <c r="AW202" s="13" t="s">
        <v>31</v>
      </c>
      <c r="AX202" s="13" t="s">
        <v>69</v>
      </c>
      <c r="AY202" s="236" t="s">
        <v>115</v>
      </c>
    </row>
    <row r="203" s="14" customFormat="1">
      <c r="A203" s="14"/>
      <c r="B203" s="237"/>
      <c r="C203" s="238"/>
      <c r="D203" s="219" t="s">
        <v>146</v>
      </c>
      <c r="E203" s="239" t="s">
        <v>19</v>
      </c>
      <c r="F203" s="240" t="s">
        <v>464</v>
      </c>
      <c r="G203" s="238"/>
      <c r="H203" s="241">
        <v>7.3600000000000003</v>
      </c>
      <c r="I203" s="242"/>
      <c r="J203" s="238"/>
      <c r="K203" s="238"/>
      <c r="L203" s="243"/>
      <c r="M203" s="244"/>
      <c r="N203" s="245"/>
      <c r="O203" s="245"/>
      <c r="P203" s="245"/>
      <c r="Q203" s="245"/>
      <c r="R203" s="245"/>
      <c r="S203" s="245"/>
      <c r="T203" s="24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7" t="s">
        <v>146</v>
      </c>
      <c r="AU203" s="247" t="s">
        <v>79</v>
      </c>
      <c r="AV203" s="14" t="s">
        <v>79</v>
      </c>
      <c r="AW203" s="14" t="s">
        <v>31</v>
      </c>
      <c r="AX203" s="14" t="s">
        <v>77</v>
      </c>
      <c r="AY203" s="247" t="s">
        <v>115</v>
      </c>
    </row>
    <row r="204" s="2" customFormat="1" ht="16.5" customHeight="1">
      <c r="A204" s="40"/>
      <c r="B204" s="41"/>
      <c r="C204" s="206" t="s">
        <v>334</v>
      </c>
      <c r="D204" s="206" t="s">
        <v>117</v>
      </c>
      <c r="E204" s="207" t="s">
        <v>335</v>
      </c>
      <c r="F204" s="208" t="s">
        <v>336</v>
      </c>
      <c r="G204" s="209" t="s">
        <v>328</v>
      </c>
      <c r="H204" s="210">
        <v>213.44</v>
      </c>
      <c r="I204" s="211"/>
      <c r="J204" s="212">
        <f>ROUND(I204*H204,2)</f>
        <v>0</v>
      </c>
      <c r="K204" s="208" t="s">
        <v>121</v>
      </c>
      <c r="L204" s="46"/>
      <c r="M204" s="213" t="s">
        <v>19</v>
      </c>
      <c r="N204" s="214" t="s">
        <v>40</v>
      </c>
      <c r="O204" s="86"/>
      <c r="P204" s="215">
        <f>O204*H204</f>
        <v>0</v>
      </c>
      <c r="Q204" s="215">
        <v>0</v>
      </c>
      <c r="R204" s="215">
        <f>Q204*H204</f>
        <v>0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122</v>
      </c>
      <c r="AT204" s="217" t="s">
        <v>117</v>
      </c>
      <c r="AU204" s="217" t="s">
        <v>79</v>
      </c>
      <c r="AY204" s="19" t="s">
        <v>115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77</v>
      </c>
      <c r="BK204" s="218">
        <f>ROUND(I204*H204,2)</f>
        <v>0</v>
      </c>
      <c r="BL204" s="19" t="s">
        <v>122</v>
      </c>
      <c r="BM204" s="217" t="s">
        <v>465</v>
      </c>
    </row>
    <row r="205" s="2" customFormat="1">
      <c r="A205" s="40"/>
      <c r="B205" s="41"/>
      <c r="C205" s="42"/>
      <c r="D205" s="219" t="s">
        <v>124</v>
      </c>
      <c r="E205" s="42"/>
      <c r="F205" s="220" t="s">
        <v>338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124</v>
      </c>
      <c r="AU205" s="19" t="s">
        <v>79</v>
      </c>
    </row>
    <row r="206" s="2" customFormat="1">
      <c r="A206" s="40"/>
      <c r="B206" s="41"/>
      <c r="C206" s="42"/>
      <c r="D206" s="224" t="s">
        <v>126</v>
      </c>
      <c r="E206" s="42"/>
      <c r="F206" s="225" t="s">
        <v>339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126</v>
      </c>
      <c r="AU206" s="19" t="s">
        <v>79</v>
      </c>
    </row>
    <row r="207" s="14" customFormat="1">
      <c r="A207" s="14"/>
      <c r="B207" s="237"/>
      <c r="C207" s="238"/>
      <c r="D207" s="219" t="s">
        <v>146</v>
      </c>
      <c r="E207" s="238"/>
      <c r="F207" s="240" t="s">
        <v>466</v>
      </c>
      <c r="G207" s="238"/>
      <c r="H207" s="241">
        <v>213.44</v>
      </c>
      <c r="I207" s="242"/>
      <c r="J207" s="238"/>
      <c r="K207" s="238"/>
      <c r="L207" s="243"/>
      <c r="M207" s="244"/>
      <c r="N207" s="245"/>
      <c r="O207" s="245"/>
      <c r="P207" s="245"/>
      <c r="Q207" s="245"/>
      <c r="R207" s="245"/>
      <c r="S207" s="245"/>
      <c r="T207" s="24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7" t="s">
        <v>146</v>
      </c>
      <c r="AU207" s="247" t="s">
        <v>79</v>
      </c>
      <c r="AV207" s="14" t="s">
        <v>79</v>
      </c>
      <c r="AW207" s="14" t="s">
        <v>4</v>
      </c>
      <c r="AX207" s="14" t="s">
        <v>77</v>
      </c>
      <c r="AY207" s="247" t="s">
        <v>115</v>
      </c>
    </row>
    <row r="208" s="2" customFormat="1" ht="16.5" customHeight="1">
      <c r="A208" s="40"/>
      <c r="B208" s="41"/>
      <c r="C208" s="206" t="s">
        <v>341</v>
      </c>
      <c r="D208" s="206" t="s">
        <v>117</v>
      </c>
      <c r="E208" s="207" t="s">
        <v>342</v>
      </c>
      <c r="F208" s="208" t="s">
        <v>343</v>
      </c>
      <c r="G208" s="209" t="s">
        <v>328</v>
      </c>
      <c r="H208" s="210">
        <v>119.5</v>
      </c>
      <c r="I208" s="211"/>
      <c r="J208" s="212">
        <f>ROUND(I208*H208,2)</f>
        <v>0</v>
      </c>
      <c r="K208" s="208" t="s">
        <v>121</v>
      </c>
      <c r="L208" s="46"/>
      <c r="M208" s="213" t="s">
        <v>19</v>
      </c>
      <c r="N208" s="214" t="s">
        <v>40</v>
      </c>
      <c r="O208" s="86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122</v>
      </c>
      <c r="AT208" s="217" t="s">
        <v>117</v>
      </c>
      <c r="AU208" s="217" t="s">
        <v>79</v>
      </c>
      <c r="AY208" s="19" t="s">
        <v>115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77</v>
      </c>
      <c r="BK208" s="218">
        <f>ROUND(I208*H208,2)</f>
        <v>0</v>
      </c>
      <c r="BL208" s="19" t="s">
        <v>122</v>
      </c>
      <c r="BM208" s="217" t="s">
        <v>467</v>
      </c>
    </row>
    <row r="209" s="2" customFormat="1">
      <c r="A209" s="40"/>
      <c r="B209" s="41"/>
      <c r="C209" s="42"/>
      <c r="D209" s="219" t="s">
        <v>124</v>
      </c>
      <c r="E209" s="42"/>
      <c r="F209" s="220" t="s">
        <v>345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124</v>
      </c>
      <c r="AU209" s="19" t="s">
        <v>79</v>
      </c>
    </row>
    <row r="210" s="2" customFormat="1">
      <c r="A210" s="40"/>
      <c r="B210" s="41"/>
      <c r="C210" s="42"/>
      <c r="D210" s="224" t="s">
        <v>126</v>
      </c>
      <c r="E210" s="42"/>
      <c r="F210" s="225" t="s">
        <v>346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126</v>
      </c>
      <c r="AU210" s="19" t="s">
        <v>79</v>
      </c>
    </row>
    <row r="211" s="13" customFormat="1">
      <c r="A211" s="13"/>
      <c r="B211" s="227"/>
      <c r="C211" s="228"/>
      <c r="D211" s="219" t="s">
        <v>146</v>
      </c>
      <c r="E211" s="229" t="s">
        <v>19</v>
      </c>
      <c r="F211" s="230" t="s">
        <v>347</v>
      </c>
      <c r="G211" s="228"/>
      <c r="H211" s="229" t="s">
        <v>19</v>
      </c>
      <c r="I211" s="231"/>
      <c r="J211" s="228"/>
      <c r="K211" s="228"/>
      <c r="L211" s="232"/>
      <c r="M211" s="233"/>
      <c r="N211" s="234"/>
      <c r="O211" s="234"/>
      <c r="P211" s="234"/>
      <c r="Q211" s="234"/>
      <c r="R211" s="234"/>
      <c r="S211" s="234"/>
      <c r="T211" s="23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6" t="s">
        <v>146</v>
      </c>
      <c r="AU211" s="236" t="s">
        <v>79</v>
      </c>
      <c r="AV211" s="13" t="s">
        <v>77</v>
      </c>
      <c r="AW211" s="13" t="s">
        <v>31</v>
      </c>
      <c r="AX211" s="13" t="s">
        <v>69</v>
      </c>
      <c r="AY211" s="236" t="s">
        <v>115</v>
      </c>
    </row>
    <row r="212" s="14" customFormat="1">
      <c r="A212" s="14"/>
      <c r="B212" s="237"/>
      <c r="C212" s="238"/>
      <c r="D212" s="219" t="s">
        <v>146</v>
      </c>
      <c r="E212" s="239" t="s">
        <v>19</v>
      </c>
      <c r="F212" s="240" t="s">
        <v>468</v>
      </c>
      <c r="G212" s="238"/>
      <c r="H212" s="241">
        <v>43.75</v>
      </c>
      <c r="I212" s="242"/>
      <c r="J212" s="238"/>
      <c r="K212" s="238"/>
      <c r="L212" s="243"/>
      <c r="M212" s="244"/>
      <c r="N212" s="245"/>
      <c r="O212" s="245"/>
      <c r="P212" s="245"/>
      <c r="Q212" s="245"/>
      <c r="R212" s="245"/>
      <c r="S212" s="245"/>
      <c r="T212" s="24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7" t="s">
        <v>146</v>
      </c>
      <c r="AU212" s="247" t="s">
        <v>79</v>
      </c>
      <c r="AV212" s="14" t="s">
        <v>79</v>
      </c>
      <c r="AW212" s="14" t="s">
        <v>31</v>
      </c>
      <c r="AX212" s="14" t="s">
        <v>69</v>
      </c>
      <c r="AY212" s="247" t="s">
        <v>115</v>
      </c>
    </row>
    <row r="213" s="13" customFormat="1">
      <c r="A213" s="13"/>
      <c r="B213" s="227"/>
      <c r="C213" s="228"/>
      <c r="D213" s="219" t="s">
        <v>146</v>
      </c>
      <c r="E213" s="229" t="s">
        <v>19</v>
      </c>
      <c r="F213" s="230" t="s">
        <v>349</v>
      </c>
      <c r="G213" s="228"/>
      <c r="H213" s="229" t="s">
        <v>19</v>
      </c>
      <c r="I213" s="231"/>
      <c r="J213" s="228"/>
      <c r="K213" s="228"/>
      <c r="L213" s="232"/>
      <c r="M213" s="233"/>
      <c r="N213" s="234"/>
      <c r="O213" s="234"/>
      <c r="P213" s="234"/>
      <c r="Q213" s="234"/>
      <c r="R213" s="234"/>
      <c r="S213" s="234"/>
      <c r="T213" s="23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6" t="s">
        <v>146</v>
      </c>
      <c r="AU213" s="236" t="s">
        <v>79</v>
      </c>
      <c r="AV213" s="13" t="s">
        <v>77</v>
      </c>
      <c r="AW213" s="13" t="s">
        <v>31</v>
      </c>
      <c r="AX213" s="13" t="s">
        <v>69</v>
      </c>
      <c r="AY213" s="236" t="s">
        <v>115</v>
      </c>
    </row>
    <row r="214" s="14" customFormat="1">
      <c r="A214" s="14"/>
      <c r="B214" s="237"/>
      <c r="C214" s="238"/>
      <c r="D214" s="219" t="s">
        <v>146</v>
      </c>
      <c r="E214" s="239" t="s">
        <v>19</v>
      </c>
      <c r="F214" s="240" t="s">
        <v>469</v>
      </c>
      <c r="G214" s="238"/>
      <c r="H214" s="241">
        <v>75.75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7" t="s">
        <v>146</v>
      </c>
      <c r="AU214" s="247" t="s">
        <v>79</v>
      </c>
      <c r="AV214" s="14" t="s">
        <v>79</v>
      </c>
      <c r="AW214" s="14" t="s">
        <v>31</v>
      </c>
      <c r="AX214" s="14" t="s">
        <v>69</v>
      </c>
      <c r="AY214" s="247" t="s">
        <v>115</v>
      </c>
    </row>
    <row r="215" s="15" customFormat="1">
      <c r="A215" s="15"/>
      <c r="B215" s="248"/>
      <c r="C215" s="249"/>
      <c r="D215" s="219" t="s">
        <v>146</v>
      </c>
      <c r="E215" s="250" t="s">
        <v>19</v>
      </c>
      <c r="F215" s="251" t="s">
        <v>351</v>
      </c>
      <c r="G215" s="249"/>
      <c r="H215" s="252">
        <v>119.5</v>
      </c>
      <c r="I215" s="253"/>
      <c r="J215" s="249"/>
      <c r="K215" s="249"/>
      <c r="L215" s="254"/>
      <c r="M215" s="255"/>
      <c r="N215" s="256"/>
      <c r="O215" s="256"/>
      <c r="P215" s="256"/>
      <c r="Q215" s="256"/>
      <c r="R215" s="256"/>
      <c r="S215" s="256"/>
      <c r="T215" s="257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58" t="s">
        <v>146</v>
      </c>
      <c r="AU215" s="258" t="s">
        <v>79</v>
      </c>
      <c r="AV215" s="15" t="s">
        <v>122</v>
      </c>
      <c r="AW215" s="15" t="s">
        <v>31</v>
      </c>
      <c r="AX215" s="15" t="s">
        <v>77</v>
      </c>
      <c r="AY215" s="258" t="s">
        <v>115</v>
      </c>
    </row>
    <row r="216" s="2" customFormat="1" ht="16.5" customHeight="1">
      <c r="A216" s="40"/>
      <c r="B216" s="41"/>
      <c r="C216" s="206" t="s">
        <v>352</v>
      </c>
      <c r="D216" s="206" t="s">
        <v>117</v>
      </c>
      <c r="E216" s="207" t="s">
        <v>353</v>
      </c>
      <c r="F216" s="208" t="s">
        <v>354</v>
      </c>
      <c r="G216" s="209" t="s">
        <v>328</v>
      </c>
      <c r="H216" s="210">
        <v>3162.5</v>
      </c>
      <c r="I216" s="211"/>
      <c r="J216" s="212">
        <f>ROUND(I216*H216,2)</f>
        <v>0</v>
      </c>
      <c r="K216" s="208" t="s">
        <v>121</v>
      </c>
      <c r="L216" s="46"/>
      <c r="M216" s="213" t="s">
        <v>19</v>
      </c>
      <c r="N216" s="214" t="s">
        <v>40</v>
      </c>
      <c r="O216" s="86"/>
      <c r="P216" s="215">
        <f>O216*H216</f>
        <v>0</v>
      </c>
      <c r="Q216" s="215">
        <v>0</v>
      </c>
      <c r="R216" s="215">
        <f>Q216*H216</f>
        <v>0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122</v>
      </c>
      <c r="AT216" s="217" t="s">
        <v>117</v>
      </c>
      <c r="AU216" s="217" t="s">
        <v>79</v>
      </c>
      <c r="AY216" s="19" t="s">
        <v>115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9" t="s">
        <v>77</v>
      </c>
      <c r="BK216" s="218">
        <f>ROUND(I216*H216,2)</f>
        <v>0</v>
      </c>
      <c r="BL216" s="19" t="s">
        <v>122</v>
      </c>
      <c r="BM216" s="217" t="s">
        <v>470</v>
      </c>
    </row>
    <row r="217" s="2" customFormat="1">
      <c r="A217" s="40"/>
      <c r="B217" s="41"/>
      <c r="C217" s="42"/>
      <c r="D217" s="219" t="s">
        <v>124</v>
      </c>
      <c r="E217" s="42"/>
      <c r="F217" s="220" t="s">
        <v>356</v>
      </c>
      <c r="G217" s="42"/>
      <c r="H217" s="42"/>
      <c r="I217" s="221"/>
      <c r="J217" s="42"/>
      <c r="K217" s="42"/>
      <c r="L217" s="46"/>
      <c r="M217" s="222"/>
      <c r="N217" s="223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124</v>
      </c>
      <c r="AU217" s="19" t="s">
        <v>79</v>
      </c>
    </row>
    <row r="218" s="2" customFormat="1">
      <c r="A218" s="40"/>
      <c r="B218" s="41"/>
      <c r="C218" s="42"/>
      <c r="D218" s="224" t="s">
        <v>126</v>
      </c>
      <c r="E218" s="42"/>
      <c r="F218" s="225" t="s">
        <v>357</v>
      </c>
      <c r="G218" s="42"/>
      <c r="H218" s="42"/>
      <c r="I218" s="221"/>
      <c r="J218" s="42"/>
      <c r="K218" s="42"/>
      <c r="L218" s="46"/>
      <c r="M218" s="222"/>
      <c r="N218" s="223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126</v>
      </c>
      <c r="AU218" s="19" t="s">
        <v>79</v>
      </c>
    </row>
    <row r="219" s="13" customFormat="1">
      <c r="A219" s="13"/>
      <c r="B219" s="227"/>
      <c r="C219" s="228"/>
      <c r="D219" s="219" t="s">
        <v>146</v>
      </c>
      <c r="E219" s="229" t="s">
        <v>19</v>
      </c>
      <c r="F219" s="230" t="s">
        <v>358</v>
      </c>
      <c r="G219" s="228"/>
      <c r="H219" s="229" t="s">
        <v>19</v>
      </c>
      <c r="I219" s="231"/>
      <c r="J219" s="228"/>
      <c r="K219" s="228"/>
      <c r="L219" s="232"/>
      <c r="M219" s="233"/>
      <c r="N219" s="234"/>
      <c r="O219" s="234"/>
      <c r="P219" s="234"/>
      <c r="Q219" s="234"/>
      <c r="R219" s="234"/>
      <c r="S219" s="234"/>
      <c r="T219" s="23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6" t="s">
        <v>146</v>
      </c>
      <c r="AU219" s="236" t="s">
        <v>79</v>
      </c>
      <c r="AV219" s="13" t="s">
        <v>77</v>
      </c>
      <c r="AW219" s="13" t="s">
        <v>31</v>
      </c>
      <c r="AX219" s="13" t="s">
        <v>69</v>
      </c>
      <c r="AY219" s="236" t="s">
        <v>115</v>
      </c>
    </row>
    <row r="220" s="14" customFormat="1">
      <c r="A220" s="14"/>
      <c r="B220" s="237"/>
      <c r="C220" s="238"/>
      <c r="D220" s="219" t="s">
        <v>146</v>
      </c>
      <c r="E220" s="239" t="s">
        <v>19</v>
      </c>
      <c r="F220" s="240" t="s">
        <v>471</v>
      </c>
      <c r="G220" s="238"/>
      <c r="H220" s="241">
        <v>1268.75</v>
      </c>
      <c r="I220" s="242"/>
      <c r="J220" s="238"/>
      <c r="K220" s="238"/>
      <c r="L220" s="243"/>
      <c r="M220" s="244"/>
      <c r="N220" s="245"/>
      <c r="O220" s="245"/>
      <c r="P220" s="245"/>
      <c r="Q220" s="245"/>
      <c r="R220" s="245"/>
      <c r="S220" s="245"/>
      <c r="T220" s="24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7" t="s">
        <v>146</v>
      </c>
      <c r="AU220" s="247" t="s">
        <v>79</v>
      </c>
      <c r="AV220" s="14" t="s">
        <v>79</v>
      </c>
      <c r="AW220" s="14" t="s">
        <v>31</v>
      </c>
      <c r="AX220" s="14" t="s">
        <v>69</v>
      </c>
      <c r="AY220" s="247" t="s">
        <v>115</v>
      </c>
    </row>
    <row r="221" s="13" customFormat="1">
      <c r="A221" s="13"/>
      <c r="B221" s="227"/>
      <c r="C221" s="228"/>
      <c r="D221" s="219" t="s">
        <v>146</v>
      </c>
      <c r="E221" s="229" t="s">
        <v>19</v>
      </c>
      <c r="F221" s="230" t="s">
        <v>360</v>
      </c>
      <c r="G221" s="228"/>
      <c r="H221" s="229" t="s">
        <v>19</v>
      </c>
      <c r="I221" s="231"/>
      <c r="J221" s="228"/>
      <c r="K221" s="228"/>
      <c r="L221" s="232"/>
      <c r="M221" s="233"/>
      <c r="N221" s="234"/>
      <c r="O221" s="234"/>
      <c r="P221" s="234"/>
      <c r="Q221" s="234"/>
      <c r="R221" s="234"/>
      <c r="S221" s="234"/>
      <c r="T221" s="23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6" t="s">
        <v>146</v>
      </c>
      <c r="AU221" s="236" t="s">
        <v>79</v>
      </c>
      <c r="AV221" s="13" t="s">
        <v>77</v>
      </c>
      <c r="AW221" s="13" t="s">
        <v>31</v>
      </c>
      <c r="AX221" s="13" t="s">
        <v>69</v>
      </c>
      <c r="AY221" s="236" t="s">
        <v>115</v>
      </c>
    </row>
    <row r="222" s="14" customFormat="1">
      <c r="A222" s="14"/>
      <c r="B222" s="237"/>
      <c r="C222" s="238"/>
      <c r="D222" s="219" t="s">
        <v>146</v>
      </c>
      <c r="E222" s="239" t="s">
        <v>19</v>
      </c>
      <c r="F222" s="240" t="s">
        <v>472</v>
      </c>
      <c r="G222" s="238"/>
      <c r="H222" s="241">
        <v>1893.75</v>
      </c>
      <c r="I222" s="242"/>
      <c r="J222" s="238"/>
      <c r="K222" s="238"/>
      <c r="L222" s="243"/>
      <c r="M222" s="244"/>
      <c r="N222" s="245"/>
      <c r="O222" s="245"/>
      <c r="P222" s="245"/>
      <c r="Q222" s="245"/>
      <c r="R222" s="245"/>
      <c r="S222" s="245"/>
      <c r="T222" s="24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7" t="s">
        <v>146</v>
      </c>
      <c r="AU222" s="247" t="s">
        <v>79</v>
      </c>
      <c r="AV222" s="14" t="s">
        <v>79</v>
      </c>
      <c r="AW222" s="14" t="s">
        <v>31</v>
      </c>
      <c r="AX222" s="14" t="s">
        <v>69</v>
      </c>
      <c r="AY222" s="247" t="s">
        <v>115</v>
      </c>
    </row>
    <row r="223" s="15" customFormat="1">
      <c r="A223" s="15"/>
      <c r="B223" s="248"/>
      <c r="C223" s="249"/>
      <c r="D223" s="219" t="s">
        <v>146</v>
      </c>
      <c r="E223" s="250" t="s">
        <v>19</v>
      </c>
      <c r="F223" s="251" t="s">
        <v>351</v>
      </c>
      <c r="G223" s="249"/>
      <c r="H223" s="252">
        <v>3162.5</v>
      </c>
      <c r="I223" s="253"/>
      <c r="J223" s="249"/>
      <c r="K223" s="249"/>
      <c r="L223" s="254"/>
      <c r="M223" s="255"/>
      <c r="N223" s="256"/>
      <c r="O223" s="256"/>
      <c r="P223" s="256"/>
      <c r="Q223" s="256"/>
      <c r="R223" s="256"/>
      <c r="S223" s="256"/>
      <c r="T223" s="257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58" t="s">
        <v>146</v>
      </c>
      <c r="AU223" s="258" t="s">
        <v>79</v>
      </c>
      <c r="AV223" s="15" t="s">
        <v>122</v>
      </c>
      <c r="AW223" s="15" t="s">
        <v>31</v>
      </c>
      <c r="AX223" s="15" t="s">
        <v>77</v>
      </c>
      <c r="AY223" s="258" t="s">
        <v>115</v>
      </c>
    </row>
    <row r="224" s="2" customFormat="1" ht="24.15" customHeight="1">
      <c r="A224" s="40"/>
      <c r="B224" s="41"/>
      <c r="C224" s="206" t="s">
        <v>362</v>
      </c>
      <c r="D224" s="206" t="s">
        <v>117</v>
      </c>
      <c r="E224" s="207" t="s">
        <v>363</v>
      </c>
      <c r="F224" s="208" t="s">
        <v>364</v>
      </c>
      <c r="G224" s="209" t="s">
        <v>328</v>
      </c>
      <c r="H224" s="210">
        <v>43.75</v>
      </c>
      <c r="I224" s="211"/>
      <c r="J224" s="212">
        <f>ROUND(I224*H224,2)</f>
        <v>0</v>
      </c>
      <c r="K224" s="208" t="s">
        <v>121</v>
      </c>
      <c r="L224" s="46"/>
      <c r="M224" s="213" t="s">
        <v>19</v>
      </c>
      <c r="N224" s="214" t="s">
        <v>40</v>
      </c>
      <c r="O224" s="86"/>
      <c r="P224" s="215">
        <f>O224*H224</f>
        <v>0</v>
      </c>
      <c r="Q224" s="215">
        <v>0</v>
      </c>
      <c r="R224" s="215">
        <f>Q224*H224</f>
        <v>0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122</v>
      </c>
      <c r="AT224" s="217" t="s">
        <v>117</v>
      </c>
      <c r="AU224" s="217" t="s">
        <v>79</v>
      </c>
      <c r="AY224" s="19" t="s">
        <v>115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77</v>
      </c>
      <c r="BK224" s="218">
        <f>ROUND(I224*H224,2)</f>
        <v>0</v>
      </c>
      <c r="BL224" s="19" t="s">
        <v>122</v>
      </c>
      <c r="BM224" s="217" t="s">
        <v>473</v>
      </c>
    </row>
    <row r="225" s="2" customFormat="1">
      <c r="A225" s="40"/>
      <c r="B225" s="41"/>
      <c r="C225" s="42"/>
      <c r="D225" s="219" t="s">
        <v>124</v>
      </c>
      <c r="E225" s="42"/>
      <c r="F225" s="220" t="s">
        <v>366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124</v>
      </c>
      <c r="AU225" s="19" t="s">
        <v>79</v>
      </c>
    </row>
    <row r="226" s="2" customFormat="1">
      <c r="A226" s="40"/>
      <c r="B226" s="41"/>
      <c r="C226" s="42"/>
      <c r="D226" s="224" t="s">
        <v>126</v>
      </c>
      <c r="E226" s="42"/>
      <c r="F226" s="225" t="s">
        <v>367</v>
      </c>
      <c r="G226" s="42"/>
      <c r="H226" s="42"/>
      <c r="I226" s="221"/>
      <c r="J226" s="42"/>
      <c r="K226" s="42"/>
      <c r="L226" s="46"/>
      <c r="M226" s="222"/>
      <c r="N226" s="223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126</v>
      </c>
      <c r="AU226" s="19" t="s">
        <v>79</v>
      </c>
    </row>
    <row r="227" s="14" customFormat="1">
      <c r="A227" s="14"/>
      <c r="B227" s="237"/>
      <c r="C227" s="238"/>
      <c r="D227" s="219" t="s">
        <v>146</v>
      </c>
      <c r="E227" s="239" t="s">
        <v>19</v>
      </c>
      <c r="F227" s="240" t="s">
        <v>468</v>
      </c>
      <c r="G227" s="238"/>
      <c r="H227" s="241">
        <v>43.75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7" t="s">
        <v>146</v>
      </c>
      <c r="AU227" s="247" t="s">
        <v>79</v>
      </c>
      <c r="AV227" s="14" t="s">
        <v>79</v>
      </c>
      <c r="AW227" s="14" t="s">
        <v>31</v>
      </c>
      <c r="AX227" s="14" t="s">
        <v>77</v>
      </c>
      <c r="AY227" s="247" t="s">
        <v>115</v>
      </c>
    </row>
    <row r="228" s="2" customFormat="1" ht="24.15" customHeight="1">
      <c r="A228" s="40"/>
      <c r="B228" s="41"/>
      <c r="C228" s="206" t="s">
        <v>368</v>
      </c>
      <c r="D228" s="206" t="s">
        <v>117</v>
      </c>
      <c r="E228" s="207" t="s">
        <v>369</v>
      </c>
      <c r="F228" s="208" t="s">
        <v>370</v>
      </c>
      <c r="G228" s="209" t="s">
        <v>328</v>
      </c>
      <c r="H228" s="210">
        <v>33.25</v>
      </c>
      <c r="I228" s="211"/>
      <c r="J228" s="212">
        <f>ROUND(I228*H228,2)</f>
        <v>0</v>
      </c>
      <c r="K228" s="208" t="s">
        <v>121</v>
      </c>
      <c r="L228" s="46"/>
      <c r="M228" s="213" t="s">
        <v>19</v>
      </c>
      <c r="N228" s="214" t="s">
        <v>40</v>
      </c>
      <c r="O228" s="86"/>
      <c r="P228" s="215">
        <f>O228*H228</f>
        <v>0</v>
      </c>
      <c r="Q228" s="215">
        <v>0</v>
      </c>
      <c r="R228" s="215">
        <f>Q228*H228</f>
        <v>0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122</v>
      </c>
      <c r="AT228" s="217" t="s">
        <v>117</v>
      </c>
      <c r="AU228" s="217" t="s">
        <v>79</v>
      </c>
      <c r="AY228" s="19" t="s">
        <v>115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77</v>
      </c>
      <c r="BK228" s="218">
        <f>ROUND(I228*H228,2)</f>
        <v>0</v>
      </c>
      <c r="BL228" s="19" t="s">
        <v>122</v>
      </c>
      <c r="BM228" s="217" t="s">
        <v>474</v>
      </c>
    </row>
    <row r="229" s="2" customFormat="1">
      <c r="A229" s="40"/>
      <c r="B229" s="41"/>
      <c r="C229" s="42"/>
      <c r="D229" s="219" t="s">
        <v>124</v>
      </c>
      <c r="E229" s="42"/>
      <c r="F229" s="220" t="s">
        <v>370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124</v>
      </c>
      <c r="AU229" s="19" t="s">
        <v>79</v>
      </c>
    </row>
    <row r="230" s="2" customFormat="1">
      <c r="A230" s="40"/>
      <c r="B230" s="41"/>
      <c r="C230" s="42"/>
      <c r="D230" s="224" t="s">
        <v>126</v>
      </c>
      <c r="E230" s="42"/>
      <c r="F230" s="225" t="s">
        <v>372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126</v>
      </c>
      <c r="AU230" s="19" t="s">
        <v>79</v>
      </c>
    </row>
    <row r="231" s="14" customFormat="1">
      <c r="A231" s="14"/>
      <c r="B231" s="237"/>
      <c r="C231" s="238"/>
      <c r="D231" s="219" t="s">
        <v>146</v>
      </c>
      <c r="E231" s="238"/>
      <c r="F231" s="240" t="s">
        <v>475</v>
      </c>
      <c r="G231" s="238"/>
      <c r="H231" s="241">
        <v>33.25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7" t="s">
        <v>146</v>
      </c>
      <c r="AU231" s="247" t="s">
        <v>79</v>
      </c>
      <c r="AV231" s="14" t="s">
        <v>79</v>
      </c>
      <c r="AW231" s="14" t="s">
        <v>4</v>
      </c>
      <c r="AX231" s="14" t="s">
        <v>77</v>
      </c>
      <c r="AY231" s="247" t="s">
        <v>115</v>
      </c>
    </row>
    <row r="232" s="2" customFormat="1" ht="24.15" customHeight="1">
      <c r="A232" s="40"/>
      <c r="B232" s="41"/>
      <c r="C232" s="206" t="s">
        <v>374</v>
      </c>
      <c r="D232" s="206" t="s">
        <v>117</v>
      </c>
      <c r="E232" s="207" t="s">
        <v>375</v>
      </c>
      <c r="F232" s="208" t="s">
        <v>376</v>
      </c>
      <c r="G232" s="209" t="s">
        <v>328</v>
      </c>
      <c r="H232" s="210">
        <v>7.3600000000000003</v>
      </c>
      <c r="I232" s="211"/>
      <c r="J232" s="212">
        <f>ROUND(I232*H232,2)</f>
        <v>0</v>
      </c>
      <c r="K232" s="208" t="s">
        <v>121</v>
      </c>
      <c r="L232" s="46"/>
      <c r="M232" s="213" t="s">
        <v>19</v>
      </c>
      <c r="N232" s="214" t="s">
        <v>40</v>
      </c>
      <c r="O232" s="86"/>
      <c r="P232" s="215">
        <f>O232*H232</f>
        <v>0</v>
      </c>
      <c r="Q232" s="215">
        <v>0</v>
      </c>
      <c r="R232" s="215">
        <f>Q232*H232</f>
        <v>0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122</v>
      </c>
      <c r="AT232" s="217" t="s">
        <v>117</v>
      </c>
      <c r="AU232" s="217" t="s">
        <v>79</v>
      </c>
      <c r="AY232" s="19" t="s">
        <v>115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77</v>
      </c>
      <c r="BK232" s="218">
        <f>ROUND(I232*H232,2)</f>
        <v>0</v>
      </c>
      <c r="BL232" s="19" t="s">
        <v>122</v>
      </c>
      <c r="BM232" s="217" t="s">
        <v>476</v>
      </c>
    </row>
    <row r="233" s="2" customFormat="1">
      <c r="A233" s="40"/>
      <c r="B233" s="41"/>
      <c r="C233" s="42"/>
      <c r="D233" s="219" t="s">
        <v>124</v>
      </c>
      <c r="E233" s="42"/>
      <c r="F233" s="220" t="s">
        <v>376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124</v>
      </c>
      <c r="AU233" s="19" t="s">
        <v>79</v>
      </c>
    </row>
    <row r="234" s="2" customFormat="1">
      <c r="A234" s="40"/>
      <c r="B234" s="41"/>
      <c r="C234" s="42"/>
      <c r="D234" s="224" t="s">
        <v>126</v>
      </c>
      <c r="E234" s="42"/>
      <c r="F234" s="225" t="s">
        <v>378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126</v>
      </c>
      <c r="AU234" s="19" t="s">
        <v>79</v>
      </c>
    </row>
    <row r="235" s="12" customFormat="1" ht="22.8" customHeight="1">
      <c r="A235" s="12"/>
      <c r="B235" s="190"/>
      <c r="C235" s="191"/>
      <c r="D235" s="192" t="s">
        <v>68</v>
      </c>
      <c r="E235" s="204" t="s">
        <v>379</v>
      </c>
      <c r="F235" s="204" t="s">
        <v>380</v>
      </c>
      <c r="G235" s="191"/>
      <c r="H235" s="191"/>
      <c r="I235" s="194"/>
      <c r="J235" s="205">
        <f>BK235</f>
        <v>0</v>
      </c>
      <c r="K235" s="191"/>
      <c r="L235" s="196"/>
      <c r="M235" s="197"/>
      <c r="N235" s="198"/>
      <c r="O235" s="198"/>
      <c r="P235" s="199">
        <f>SUM(P236:P238)</f>
        <v>0</v>
      </c>
      <c r="Q235" s="198"/>
      <c r="R235" s="199">
        <f>SUM(R236:R238)</f>
        <v>0</v>
      </c>
      <c r="S235" s="198"/>
      <c r="T235" s="200">
        <f>SUM(T236:T238)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1" t="s">
        <v>77</v>
      </c>
      <c r="AT235" s="202" t="s">
        <v>68</v>
      </c>
      <c r="AU235" s="202" t="s">
        <v>77</v>
      </c>
      <c r="AY235" s="201" t="s">
        <v>115</v>
      </c>
      <c r="BK235" s="203">
        <f>SUM(BK236:BK238)</f>
        <v>0</v>
      </c>
    </row>
    <row r="236" s="2" customFormat="1" ht="16.5" customHeight="1">
      <c r="A236" s="40"/>
      <c r="B236" s="41"/>
      <c r="C236" s="206" t="s">
        <v>381</v>
      </c>
      <c r="D236" s="206" t="s">
        <v>117</v>
      </c>
      <c r="E236" s="207" t="s">
        <v>382</v>
      </c>
      <c r="F236" s="208" t="s">
        <v>383</v>
      </c>
      <c r="G236" s="209" t="s">
        <v>328</v>
      </c>
      <c r="H236" s="210">
        <v>5.734</v>
      </c>
      <c r="I236" s="211"/>
      <c r="J236" s="212">
        <f>ROUND(I236*H236,2)</f>
        <v>0</v>
      </c>
      <c r="K236" s="208" t="s">
        <v>121</v>
      </c>
      <c r="L236" s="46"/>
      <c r="M236" s="213" t="s">
        <v>19</v>
      </c>
      <c r="N236" s="214" t="s">
        <v>40</v>
      </c>
      <c r="O236" s="86"/>
      <c r="P236" s="215">
        <f>O236*H236</f>
        <v>0</v>
      </c>
      <c r="Q236" s="215">
        <v>0</v>
      </c>
      <c r="R236" s="215">
        <f>Q236*H236</f>
        <v>0</v>
      </c>
      <c r="S236" s="215">
        <v>0</v>
      </c>
      <c r="T236" s="216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122</v>
      </c>
      <c r="AT236" s="217" t="s">
        <v>117</v>
      </c>
      <c r="AU236" s="217" t="s">
        <v>79</v>
      </c>
      <c r="AY236" s="19" t="s">
        <v>115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9" t="s">
        <v>77</v>
      </c>
      <c r="BK236" s="218">
        <f>ROUND(I236*H236,2)</f>
        <v>0</v>
      </c>
      <c r="BL236" s="19" t="s">
        <v>122</v>
      </c>
      <c r="BM236" s="217" t="s">
        <v>477</v>
      </c>
    </row>
    <row r="237" s="2" customFormat="1">
      <c r="A237" s="40"/>
      <c r="B237" s="41"/>
      <c r="C237" s="42"/>
      <c r="D237" s="219" t="s">
        <v>124</v>
      </c>
      <c r="E237" s="42"/>
      <c r="F237" s="220" t="s">
        <v>385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124</v>
      </c>
      <c r="AU237" s="19" t="s">
        <v>79</v>
      </c>
    </row>
    <row r="238" s="2" customFormat="1">
      <c r="A238" s="40"/>
      <c r="B238" s="41"/>
      <c r="C238" s="42"/>
      <c r="D238" s="224" t="s">
        <v>126</v>
      </c>
      <c r="E238" s="42"/>
      <c r="F238" s="225" t="s">
        <v>386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126</v>
      </c>
      <c r="AU238" s="19" t="s">
        <v>79</v>
      </c>
    </row>
    <row r="239" s="12" customFormat="1" ht="25.92" customHeight="1">
      <c r="A239" s="12"/>
      <c r="B239" s="190"/>
      <c r="C239" s="191"/>
      <c r="D239" s="192" t="s">
        <v>68</v>
      </c>
      <c r="E239" s="193" t="s">
        <v>387</v>
      </c>
      <c r="F239" s="193" t="s">
        <v>388</v>
      </c>
      <c r="G239" s="191"/>
      <c r="H239" s="191"/>
      <c r="I239" s="194"/>
      <c r="J239" s="195">
        <f>BK239</f>
        <v>0</v>
      </c>
      <c r="K239" s="191"/>
      <c r="L239" s="196"/>
      <c r="M239" s="197"/>
      <c r="N239" s="198"/>
      <c r="O239" s="198"/>
      <c r="P239" s="199">
        <f>P240</f>
        <v>0</v>
      </c>
      <c r="Q239" s="198"/>
      <c r="R239" s="199">
        <f>R240</f>
        <v>0</v>
      </c>
      <c r="S239" s="198"/>
      <c r="T239" s="200">
        <f>T240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1" t="s">
        <v>149</v>
      </c>
      <c r="AT239" s="202" t="s">
        <v>68</v>
      </c>
      <c r="AU239" s="202" t="s">
        <v>69</v>
      </c>
      <c r="AY239" s="201" t="s">
        <v>115</v>
      </c>
      <c r="BK239" s="203">
        <f>BK240</f>
        <v>0</v>
      </c>
    </row>
    <row r="240" s="12" customFormat="1" ht="22.8" customHeight="1">
      <c r="A240" s="12"/>
      <c r="B240" s="190"/>
      <c r="C240" s="191"/>
      <c r="D240" s="192" t="s">
        <v>68</v>
      </c>
      <c r="E240" s="204" t="s">
        <v>389</v>
      </c>
      <c r="F240" s="204" t="s">
        <v>390</v>
      </c>
      <c r="G240" s="191"/>
      <c r="H240" s="191"/>
      <c r="I240" s="194"/>
      <c r="J240" s="205">
        <f>BK240</f>
        <v>0</v>
      </c>
      <c r="K240" s="191"/>
      <c r="L240" s="196"/>
      <c r="M240" s="197"/>
      <c r="N240" s="198"/>
      <c r="O240" s="198"/>
      <c r="P240" s="199">
        <f>P241+SUM(P242:P250)</f>
        <v>0</v>
      </c>
      <c r="Q240" s="198"/>
      <c r="R240" s="199">
        <f>R241+SUM(R242:R250)</f>
        <v>0</v>
      </c>
      <c r="S240" s="198"/>
      <c r="T240" s="200">
        <f>T241+SUM(T242:T250)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01" t="s">
        <v>149</v>
      </c>
      <c r="AT240" s="202" t="s">
        <v>68</v>
      </c>
      <c r="AU240" s="202" t="s">
        <v>77</v>
      </c>
      <c r="AY240" s="201" t="s">
        <v>115</v>
      </c>
      <c r="BK240" s="203">
        <f>BK241+SUM(BK242:BK250)</f>
        <v>0</v>
      </c>
    </row>
    <row r="241" s="2" customFormat="1" ht="16.5" customHeight="1">
      <c r="A241" s="40"/>
      <c r="B241" s="41"/>
      <c r="C241" s="206" t="s">
        <v>251</v>
      </c>
      <c r="D241" s="206" t="s">
        <v>117</v>
      </c>
      <c r="E241" s="207" t="s">
        <v>391</v>
      </c>
      <c r="F241" s="208" t="s">
        <v>392</v>
      </c>
      <c r="G241" s="209" t="s">
        <v>393</v>
      </c>
      <c r="H241" s="210">
        <v>1</v>
      </c>
      <c r="I241" s="211"/>
      <c r="J241" s="212">
        <f>ROUND(I241*H241,2)</f>
        <v>0</v>
      </c>
      <c r="K241" s="208" t="s">
        <v>121</v>
      </c>
      <c r="L241" s="46"/>
      <c r="M241" s="213" t="s">
        <v>19</v>
      </c>
      <c r="N241" s="214" t="s">
        <v>40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394</v>
      </c>
      <c r="AT241" s="217" t="s">
        <v>117</v>
      </c>
      <c r="AU241" s="217" t="s">
        <v>79</v>
      </c>
      <c r="AY241" s="19" t="s">
        <v>115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77</v>
      </c>
      <c r="BK241" s="218">
        <f>ROUND(I241*H241,2)</f>
        <v>0</v>
      </c>
      <c r="BL241" s="19" t="s">
        <v>394</v>
      </c>
      <c r="BM241" s="217" t="s">
        <v>478</v>
      </c>
    </row>
    <row r="242" s="2" customFormat="1">
      <c r="A242" s="40"/>
      <c r="B242" s="41"/>
      <c r="C242" s="42"/>
      <c r="D242" s="219" t="s">
        <v>124</v>
      </c>
      <c r="E242" s="42"/>
      <c r="F242" s="220" t="s">
        <v>396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124</v>
      </c>
      <c r="AU242" s="19" t="s">
        <v>79</v>
      </c>
    </row>
    <row r="243" s="2" customFormat="1">
      <c r="A243" s="40"/>
      <c r="B243" s="41"/>
      <c r="C243" s="42"/>
      <c r="D243" s="224" t="s">
        <v>126</v>
      </c>
      <c r="E243" s="42"/>
      <c r="F243" s="225" t="s">
        <v>397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126</v>
      </c>
      <c r="AU243" s="19" t="s">
        <v>79</v>
      </c>
    </row>
    <row r="244" s="2" customFormat="1" ht="16.5" customHeight="1">
      <c r="A244" s="40"/>
      <c r="B244" s="41"/>
      <c r="C244" s="206" t="s">
        <v>398</v>
      </c>
      <c r="D244" s="206" t="s">
        <v>117</v>
      </c>
      <c r="E244" s="207" t="s">
        <v>399</v>
      </c>
      <c r="F244" s="208" t="s">
        <v>400</v>
      </c>
      <c r="G244" s="209" t="s">
        <v>393</v>
      </c>
      <c r="H244" s="210">
        <v>1</v>
      </c>
      <c r="I244" s="211"/>
      <c r="J244" s="212">
        <f>ROUND(I244*H244,2)</f>
        <v>0</v>
      </c>
      <c r="K244" s="208" t="s">
        <v>121</v>
      </c>
      <c r="L244" s="46"/>
      <c r="M244" s="213" t="s">
        <v>19</v>
      </c>
      <c r="N244" s="214" t="s">
        <v>40</v>
      </c>
      <c r="O244" s="86"/>
      <c r="P244" s="215">
        <f>O244*H244</f>
        <v>0</v>
      </c>
      <c r="Q244" s="215">
        <v>0</v>
      </c>
      <c r="R244" s="215">
        <f>Q244*H244</f>
        <v>0</v>
      </c>
      <c r="S244" s="215">
        <v>0</v>
      </c>
      <c r="T244" s="216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394</v>
      </c>
      <c r="AT244" s="217" t="s">
        <v>117</v>
      </c>
      <c r="AU244" s="217" t="s">
        <v>79</v>
      </c>
      <c r="AY244" s="19" t="s">
        <v>115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9" t="s">
        <v>77</v>
      </c>
      <c r="BK244" s="218">
        <f>ROUND(I244*H244,2)</f>
        <v>0</v>
      </c>
      <c r="BL244" s="19" t="s">
        <v>394</v>
      </c>
      <c r="BM244" s="217" t="s">
        <v>479</v>
      </c>
    </row>
    <row r="245" s="2" customFormat="1">
      <c r="A245" s="40"/>
      <c r="B245" s="41"/>
      <c r="C245" s="42"/>
      <c r="D245" s="219" t="s">
        <v>124</v>
      </c>
      <c r="E245" s="42"/>
      <c r="F245" s="220" t="s">
        <v>402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124</v>
      </c>
      <c r="AU245" s="19" t="s">
        <v>79</v>
      </c>
    </row>
    <row r="246" s="2" customFormat="1">
      <c r="A246" s="40"/>
      <c r="B246" s="41"/>
      <c r="C246" s="42"/>
      <c r="D246" s="224" t="s">
        <v>126</v>
      </c>
      <c r="E246" s="42"/>
      <c r="F246" s="225" t="s">
        <v>403</v>
      </c>
      <c r="G246" s="42"/>
      <c r="H246" s="42"/>
      <c r="I246" s="221"/>
      <c r="J246" s="42"/>
      <c r="K246" s="42"/>
      <c r="L246" s="46"/>
      <c r="M246" s="222"/>
      <c r="N246" s="223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126</v>
      </c>
      <c r="AU246" s="19" t="s">
        <v>79</v>
      </c>
    </row>
    <row r="247" s="2" customFormat="1" ht="16.5" customHeight="1">
      <c r="A247" s="40"/>
      <c r="B247" s="41"/>
      <c r="C247" s="206" t="s">
        <v>404</v>
      </c>
      <c r="D247" s="206" t="s">
        <v>117</v>
      </c>
      <c r="E247" s="207" t="s">
        <v>405</v>
      </c>
      <c r="F247" s="208" t="s">
        <v>406</v>
      </c>
      <c r="G247" s="209" t="s">
        <v>393</v>
      </c>
      <c r="H247" s="210">
        <v>1</v>
      </c>
      <c r="I247" s="211"/>
      <c r="J247" s="212">
        <f>ROUND(I247*H247,2)</f>
        <v>0</v>
      </c>
      <c r="K247" s="208" t="s">
        <v>121</v>
      </c>
      <c r="L247" s="46"/>
      <c r="M247" s="213" t="s">
        <v>19</v>
      </c>
      <c r="N247" s="214" t="s">
        <v>40</v>
      </c>
      <c r="O247" s="86"/>
      <c r="P247" s="215">
        <f>O247*H247</f>
        <v>0</v>
      </c>
      <c r="Q247" s="215">
        <v>0</v>
      </c>
      <c r="R247" s="215">
        <f>Q247*H247</f>
        <v>0</v>
      </c>
      <c r="S247" s="215">
        <v>0</v>
      </c>
      <c r="T247" s="216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7" t="s">
        <v>394</v>
      </c>
      <c r="AT247" s="217" t="s">
        <v>117</v>
      </c>
      <c r="AU247" s="217" t="s">
        <v>79</v>
      </c>
      <c r="AY247" s="19" t="s">
        <v>115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9" t="s">
        <v>77</v>
      </c>
      <c r="BK247" s="218">
        <f>ROUND(I247*H247,2)</f>
        <v>0</v>
      </c>
      <c r="BL247" s="19" t="s">
        <v>394</v>
      </c>
      <c r="BM247" s="217" t="s">
        <v>480</v>
      </c>
    </row>
    <row r="248" s="2" customFormat="1">
      <c r="A248" s="40"/>
      <c r="B248" s="41"/>
      <c r="C248" s="42"/>
      <c r="D248" s="219" t="s">
        <v>124</v>
      </c>
      <c r="E248" s="42"/>
      <c r="F248" s="220" t="s">
        <v>406</v>
      </c>
      <c r="G248" s="42"/>
      <c r="H248" s="42"/>
      <c r="I248" s="221"/>
      <c r="J248" s="42"/>
      <c r="K248" s="42"/>
      <c r="L248" s="46"/>
      <c r="M248" s="222"/>
      <c r="N248" s="223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124</v>
      </c>
      <c r="AU248" s="19" t="s">
        <v>79</v>
      </c>
    </row>
    <row r="249" s="2" customFormat="1">
      <c r="A249" s="40"/>
      <c r="B249" s="41"/>
      <c r="C249" s="42"/>
      <c r="D249" s="224" t="s">
        <v>126</v>
      </c>
      <c r="E249" s="42"/>
      <c r="F249" s="225" t="s">
        <v>408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126</v>
      </c>
      <c r="AU249" s="19" t="s">
        <v>79</v>
      </c>
    </row>
    <row r="250" s="12" customFormat="1" ht="20.88" customHeight="1">
      <c r="A250" s="12"/>
      <c r="B250" s="190"/>
      <c r="C250" s="191"/>
      <c r="D250" s="192" t="s">
        <v>68</v>
      </c>
      <c r="E250" s="204" t="s">
        <v>409</v>
      </c>
      <c r="F250" s="204" t="s">
        <v>410</v>
      </c>
      <c r="G250" s="191"/>
      <c r="H250" s="191"/>
      <c r="I250" s="194"/>
      <c r="J250" s="205">
        <f>BK250</f>
        <v>0</v>
      </c>
      <c r="K250" s="191"/>
      <c r="L250" s="196"/>
      <c r="M250" s="197"/>
      <c r="N250" s="198"/>
      <c r="O250" s="198"/>
      <c r="P250" s="199">
        <f>SUM(P251:P256)</f>
        <v>0</v>
      </c>
      <c r="Q250" s="198"/>
      <c r="R250" s="199">
        <f>SUM(R251:R256)</f>
        <v>0</v>
      </c>
      <c r="S250" s="198"/>
      <c r="T250" s="200">
        <f>SUM(T251:T256)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1" t="s">
        <v>149</v>
      </c>
      <c r="AT250" s="202" t="s">
        <v>68</v>
      </c>
      <c r="AU250" s="202" t="s">
        <v>79</v>
      </c>
      <c r="AY250" s="201" t="s">
        <v>115</v>
      </c>
      <c r="BK250" s="203">
        <f>SUM(BK251:BK256)</f>
        <v>0</v>
      </c>
    </row>
    <row r="251" s="2" customFormat="1" ht="16.5" customHeight="1">
      <c r="A251" s="40"/>
      <c r="B251" s="41"/>
      <c r="C251" s="206" t="s">
        <v>411</v>
      </c>
      <c r="D251" s="206" t="s">
        <v>117</v>
      </c>
      <c r="E251" s="207" t="s">
        <v>412</v>
      </c>
      <c r="F251" s="208" t="s">
        <v>413</v>
      </c>
      <c r="G251" s="209" t="s">
        <v>414</v>
      </c>
      <c r="H251" s="210">
        <v>1</v>
      </c>
      <c r="I251" s="211"/>
      <c r="J251" s="212">
        <f>ROUND(I251*H251,2)</f>
        <v>0</v>
      </c>
      <c r="K251" s="208" t="s">
        <v>121</v>
      </c>
      <c r="L251" s="46"/>
      <c r="M251" s="213" t="s">
        <v>19</v>
      </c>
      <c r="N251" s="214" t="s">
        <v>40</v>
      </c>
      <c r="O251" s="86"/>
      <c r="P251" s="215">
        <f>O251*H251</f>
        <v>0</v>
      </c>
      <c r="Q251" s="215">
        <v>0</v>
      </c>
      <c r="R251" s="215">
        <f>Q251*H251</f>
        <v>0</v>
      </c>
      <c r="S251" s="215">
        <v>0</v>
      </c>
      <c r="T251" s="21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394</v>
      </c>
      <c r="AT251" s="217" t="s">
        <v>117</v>
      </c>
      <c r="AU251" s="217" t="s">
        <v>133</v>
      </c>
      <c r="AY251" s="19" t="s">
        <v>115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77</v>
      </c>
      <c r="BK251" s="218">
        <f>ROUND(I251*H251,2)</f>
        <v>0</v>
      </c>
      <c r="BL251" s="19" t="s">
        <v>394</v>
      </c>
      <c r="BM251" s="217" t="s">
        <v>481</v>
      </c>
    </row>
    <row r="252" s="2" customFormat="1">
      <c r="A252" s="40"/>
      <c r="B252" s="41"/>
      <c r="C252" s="42"/>
      <c r="D252" s="219" t="s">
        <v>124</v>
      </c>
      <c r="E252" s="42"/>
      <c r="F252" s="220" t="s">
        <v>416</v>
      </c>
      <c r="G252" s="42"/>
      <c r="H252" s="42"/>
      <c r="I252" s="221"/>
      <c r="J252" s="42"/>
      <c r="K252" s="42"/>
      <c r="L252" s="46"/>
      <c r="M252" s="222"/>
      <c r="N252" s="223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124</v>
      </c>
      <c r="AU252" s="19" t="s">
        <v>133</v>
      </c>
    </row>
    <row r="253" s="2" customFormat="1">
      <c r="A253" s="40"/>
      <c r="B253" s="41"/>
      <c r="C253" s="42"/>
      <c r="D253" s="224" t="s">
        <v>126</v>
      </c>
      <c r="E253" s="42"/>
      <c r="F253" s="225" t="s">
        <v>417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126</v>
      </c>
      <c r="AU253" s="19" t="s">
        <v>133</v>
      </c>
    </row>
    <row r="254" s="2" customFormat="1" ht="16.5" customHeight="1">
      <c r="A254" s="40"/>
      <c r="B254" s="41"/>
      <c r="C254" s="206" t="s">
        <v>418</v>
      </c>
      <c r="D254" s="206" t="s">
        <v>117</v>
      </c>
      <c r="E254" s="207" t="s">
        <v>419</v>
      </c>
      <c r="F254" s="208" t="s">
        <v>420</v>
      </c>
      <c r="G254" s="209" t="s">
        <v>393</v>
      </c>
      <c r="H254" s="210">
        <v>1</v>
      </c>
      <c r="I254" s="211"/>
      <c r="J254" s="212">
        <f>ROUND(I254*H254,2)</f>
        <v>0</v>
      </c>
      <c r="K254" s="208" t="s">
        <v>121</v>
      </c>
      <c r="L254" s="46"/>
      <c r="M254" s="213" t="s">
        <v>19</v>
      </c>
      <c r="N254" s="214" t="s">
        <v>40</v>
      </c>
      <c r="O254" s="86"/>
      <c r="P254" s="215">
        <f>O254*H254</f>
        <v>0</v>
      </c>
      <c r="Q254" s="215">
        <v>0</v>
      </c>
      <c r="R254" s="215">
        <f>Q254*H254</f>
        <v>0</v>
      </c>
      <c r="S254" s="215">
        <v>0</v>
      </c>
      <c r="T254" s="21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394</v>
      </c>
      <c r="AT254" s="217" t="s">
        <v>117</v>
      </c>
      <c r="AU254" s="217" t="s">
        <v>133</v>
      </c>
      <c r="AY254" s="19" t="s">
        <v>115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9" t="s">
        <v>77</v>
      </c>
      <c r="BK254" s="218">
        <f>ROUND(I254*H254,2)</f>
        <v>0</v>
      </c>
      <c r="BL254" s="19" t="s">
        <v>394</v>
      </c>
      <c r="BM254" s="217" t="s">
        <v>482</v>
      </c>
    </row>
    <row r="255" s="2" customFormat="1">
      <c r="A255" s="40"/>
      <c r="B255" s="41"/>
      <c r="C255" s="42"/>
      <c r="D255" s="219" t="s">
        <v>124</v>
      </c>
      <c r="E255" s="42"/>
      <c r="F255" s="220" t="s">
        <v>420</v>
      </c>
      <c r="G255" s="42"/>
      <c r="H255" s="42"/>
      <c r="I255" s="221"/>
      <c r="J255" s="42"/>
      <c r="K255" s="42"/>
      <c r="L255" s="46"/>
      <c r="M255" s="222"/>
      <c r="N255" s="223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124</v>
      </c>
      <c r="AU255" s="19" t="s">
        <v>133</v>
      </c>
    </row>
    <row r="256" s="2" customFormat="1">
      <c r="A256" s="40"/>
      <c r="B256" s="41"/>
      <c r="C256" s="42"/>
      <c r="D256" s="224" t="s">
        <v>126</v>
      </c>
      <c r="E256" s="42"/>
      <c r="F256" s="225" t="s">
        <v>422</v>
      </c>
      <c r="G256" s="42"/>
      <c r="H256" s="42"/>
      <c r="I256" s="221"/>
      <c r="J256" s="42"/>
      <c r="K256" s="42"/>
      <c r="L256" s="46"/>
      <c r="M256" s="259"/>
      <c r="N256" s="260"/>
      <c r="O256" s="261"/>
      <c r="P256" s="261"/>
      <c r="Q256" s="261"/>
      <c r="R256" s="261"/>
      <c r="S256" s="261"/>
      <c r="T256" s="262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126</v>
      </c>
      <c r="AU256" s="19" t="s">
        <v>133</v>
      </c>
    </row>
    <row r="257" s="2" customFormat="1" ht="6.96" customHeight="1">
      <c r="A257" s="40"/>
      <c r="B257" s="61"/>
      <c r="C257" s="62"/>
      <c r="D257" s="62"/>
      <c r="E257" s="62"/>
      <c r="F257" s="62"/>
      <c r="G257" s="62"/>
      <c r="H257" s="62"/>
      <c r="I257" s="62"/>
      <c r="J257" s="62"/>
      <c r="K257" s="62"/>
      <c r="L257" s="46"/>
      <c r="M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</row>
  </sheetData>
  <sheetProtection sheet="1" autoFilter="0" formatColumns="0" formatRows="0" objects="1" scenarios="1" spinCount="100000" saltValue="htTIYKxztf/hI3yOCx7/mZy0hXoiBXE6Z7GWRSVxREEJ3txnRK5174H+iJRwsQQJy6AaIVOtdWpGa9gDoEowyA==" hashValue="TgdzsDTUeVqkPrbtzt9hEmXpT+syJPqrm52M1zm3YdcgQNE8FS+ZZlsHanEDYGwx/P2SZOWSH338Xf0gsjYP5g==" algorithmName="SHA-512" password="CC35"/>
  <autoFilter ref="C88:K256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4" r:id="rId1" display="https://podminky.urs.cz/item/CS_URS_2025_01/113106123"/>
    <hyperlink ref="F97" r:id="rId2" display="https://podminky.urs.cz/item/CS_URS_2025_01/113106212"/>
    <hyperlink ref="F100" r:id="rId3" display="https://podminky.urs.cz/item/CS_URS_2025_01/113107132"/>
    <hyperlink ref="F104" r:id="rId4" display="https://podminky.urs.cz/item/CS_URS_2025_01/113154123"/>
    <hyperlink ref="F109" r:id="rId5" display="https://podminky.urs.cz/item/CS_URS_2025_01/113202111"/>
    <hyperlink ref="F113" r:id="rId6" display="https://podminky.urs.cz/item/CS_URS_2025_01/122151101"/>
    <hyperlink ref="F118" r:id="rId7" display="https://podminky.urs.cz/item/CS_URS_2025_01/162751117"/>
    <hyperlink ref="F122" r:id="rId8" display="https://podminky.urs.cz/item/CS_URS_2025_01/162751119"/>
    <hyperlink ref="F127" r:id="rId9" display="https://podminky.urs.cz/item/CS_URS_2025_01/181951112"/>
    <hyperlink ref="F132" r:id="rId10" display="https://podminky.urs.cz/item/CS_URS_2025_01/564871111"/>
    <hyperlink ref="F135" r:id="rId11" display="https://podminky.urs.cz/item/CS_URS_2025_01/565155101"/>
    <hyperlink ref="F138" r:id="rId12" display="https://podminky.urs.cz/item/CS_URS_2025_01/567122114"/>
    <hyperlink ref="F141" r:id="rId13" display="https://podminky.urs.cz/item/CS_URS_2025_01/573211112"/>
    <hyperlink ref="F144" r:id="rId14" display="https://podminky.urs.cz/item/CS_URS_2025_01/577144111"/>
    <hyperlink ref="F147" r:id="rId15" display="https://podminky.urs.cz/item/CS_URS_2025_01/581141112"/>
    <hyperlink ref="F150" r:id="rId16" display="https://podminky.urs.cz/item/CS_URS_2025_01/596211253"/>
    <hyperlink ref="F154" r:id="rId17" display="https://podminky.urs.cz/item/CS_URS_2025_01/899331111"/>
    <hyperlink ref="F158" r:id="rId18" display="https://podminky.urs.cz/item/CS_URS_2025_01/915121111"/>
    <hyperlink ref="F161" r:id="rId19" display="https://podminky.urs.cz/item/CS_URS_2025_01/915121121"/>
    <hyperlink ref="F164" r:id="rId20" display="https://podminky.urs.cz/item/CS_URS_2025_01/915221112"/>
    <hyperlink ref="F167" r:id="rId21" display="https://podminky.urs.cz/item/CS_URS_2025_01/915221122"/>
    <hyperlink ref="F170" r:id="rId22" display="https://podminky.urs.cz/item/CS_URS_2025_01/916241213"/>
    <hyperlink ref="F173" r:id="rId23" display="https://podminky.urs.cz/item/CS_URS_2025_01/919111112"/>
    <hyperlink ref="F176" r:id="rId24" display="https://podminky.urs.cz/item/CS_URS_2025_01/919121213"/>
    <hyperlink ref="F179" r:id="rId25" display="https://podminky.urs.cz/item/CS_URS_2025_01/919124121"/>
    <hyperlink ref="F182" r:id="rId26" display="https://podminky.urs.cz/item/CS_URS_2025_01/919131111"/>
    <hyperlink ref="F185" r:id="rId27" display="https://podminky.urs.cz/item/CS_URS_2025_01/919732211"/>
    <hyperlink ref="F188" r:id="rId28" display="https://podminky.urs.cz/item/CS_URS_2025_01/919735113"/>
    <hyperlink ref="F191" r:id="rId29" display="https://podminky.urs.cz/item/CS_URS_2025_01/979024443"/>
    <hyperlink ref="F194" r:id="rId30" display="https://podminky.urs.cz/item/CS_URS_2025_01/979054451"/>
    <hyperlink ref="F197" r:id="rId31" display="https://podminky.urs.cz/item/CS_URS_2025_01/979071112"/>
    <hyperlink ref="F201" r:id="rId32" display="https://podminky.urs.cz/item/CS_URS_2025_01/997221551"/>
    <hyperlink ref="F206" r:id="rId33" display="https://podminky.urs.cz/item/CS_URS_2025_01/997221559"/>
    <hyperlink ref="F210" r:id="rId34" display="https://podminky.urs.cz/item/CS_URS_2025_01/997221571"/>
    <hyperlink ref="F218" r:id="rId35" display="https://podminky.urs.cz/item/CS_URS_2025_01/997221579"/>
    <hyperlink ref="F226" r:id="rId36" display="https://podminky.urs.cz/item/CS_URS_2025_01/997221861"/>
    <hyperlink ref="F230" r:id="rId37" display="https://podminky.urs.cz/item/CS_URS_2025_01/997221873"/>
    <hyperlink ref="F234" r:id="rId38" display="https://podminky.urs.cz/item/CS_URS_2025_01/997221875"/>
    <hyperlink ref="F238" r:id="rId39" display="https://podminky.urs.cz/item/CS_URS_2025_01/998223011"/>
    <hyperlink ref="F243" r:id="rId40" display="https://podminky.urs.cz/item/CS_URS_2025_01/012103000.1"/>
    <hyperlink ref="F246" r:id="rId41" display="https://podminky.urs.cz/item/CS_URS_2025_01/012303000"/>
    <hyperlink ref="F249" r:id="rId42" display="https://podminky.urs.cz/item/CS_URS_2025_01/013254000.1"/>
    <hyperlink ref="F253" r:id="rId43" display="https://podminky.urs.cz/item/CS_URS_2025_01/032803000"/>
    <hyperlink ref="F256" r:id="rId44" display="https://podminky.urs.cz/item/CS_URS_2025_01/0343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3" customWidth="1"/>
    <col min="2" max="2" width="1.667969" style="263" customWidth="1"/>
    <col min="3" max="4" width="5" style="263" customWidth="1"/>
    <col min="5" max="5" width="11.66016" style="263" customWidth="1"/>
    <col min="6" max="6" width="9.160156" style="263" customWidth="1"/>
    <col min="7" max="7" width="5" style="263" customWidth="1"/>
    <col min="8" max="8" width="77.83203" style="263" customWidth="1"/>
    <col min="9" max="10" width="20" style="263" customWidth="1"/>
    <col min="11" max="11" width="1.667969" style="263" customWidth="1"/>
  </cols>
  <sheetData>
    <row r="1" s="1" customFormat="1" ht="37.5" customHeight="1"/>
    <row r="2" s="1" customFormat="1" ht="7.5" customHeight="1">
      <c r="B2" s="264"/>
      <c r="C2" s="265"/>
      <c r="D2" s="265"/>
      <c r="E2" s="265"/>
      <c r="F2" s="265"/>
      <c r="G2" s="265"/>
      <c r="H2" s="265"/>
      <c r="I2" s="265"/>
      <c r="J2" s="265"/>
      <c r="K2" s="266"/>
    </row>
    <row r="3" s="16" customFormat="1" ht="45" customHeight="1">
      <c r="B3" s="267"/>
      <c r="C3" s="268" t="s">
        <v>483</v>
      </c>
      <c r="D3" s="268"/>
      <c r="E3" s="268"/>
      <c r="F3" s="268"/>
      <c r="G3" s="268"/>
      <c r="H3" s="268"/>
      <c r="I3" s="268"/>
      <c r="J3" s="268"/>
      <c r="K3" s="269"/>
    </row>
    <row r="4" s="1" customFormat="1" ht="25.5" customHeight="1">
      <c r="B4" s="270"/>
      <c r="C4" s="271" t="s">
        <v>484</v>
      </c>
      <c r="D4" s="271"/>
      <c r="E4" s="271"/>
      <c r="F4" s="271"/>
      <c r="G4" s="271"/>
      <c r="H4" s="271"/>
      <c r="I4" s="271"/>
      <c r="J4" s="271"/>
      <c r="K4" s="272"/>
    </row>
    <row r="5" s="1" customFormat="1" ht="5.25" customHeight="1">
      <c r="B5" s="270"/>
      <c r="C5" s="273"/>
      <c r="D5" s="273"/>
      <c r="E5" s="273"/>
      <c r="F5" s="273"/>
      <c r="G5" s="273"/>
      <c r="H5" s="273"/>
      <c r="I5" s="273"/>
      <c r="J5" s="273"/>
      <c r="K5" s="272"/>
    </row>
    <row r="6" s="1" customFormat="1" ht="15" customHeight="1">
      <c r="B6" s="270"/>
      <c r="C6" s="274" t="s">
        <v>485</v>
      </c>
      <c r="D6" s="274"/>
      <c r="E6" s="274"/>
      <c r="F6" s="274"/>
      <c r="G6" s="274"/>
      <c r="H6" s="274"/>
      <c r="I6" s="274"/>
      <c r="J6" s="274"/>
      <c r="K6" s="272"/>
    </row>
    <row r="7" s="1" customFormat="1" ht="15" customHeight="1">
      <c r="B7" s="275"/>
      <c r="C7" s="274" t="s">
        <v>486</v>
      </c>
      <c r="D7" s="274"/>
      <c r="E7" s="274"/>
      <c r="F7" s="274"/>
      <c r="G7" s="274"/>
      <c r="H7" s="274"/>
      <c r="I7" s="274"/>
      <c r="J7" s="274"/>
      <c r="K7" s="272"/>
    </row>
    <row r="8" s="1" customFormat="1" ht="12.75" customHeight="1">
      <c r="B8" s="275"/>
      <c r="C8" s="274"/>
      <c r="D8" s="274"/>
      <c r="E8" s="274"/>
      <c r="F8" s="274"/>
      <c r="G8" s="274"/>
      <c r="H8" s="274"/>
      <c r="I8" s="274"/>
      <c r="J8" s="274"/>
      <c r="K8" s="272"/>
    </row>
    <row r="9" s="1" customFormat="1" ht="15" customHeight="1">
      <c r="B9" s="275"/>
      <c r="C9" s="274" t="s">
        <v>487</v>
      </c>
      <c r="D9" s="274"/>
      <c r="E9" s="274"/>
      <c r="F9" s="274"/>
      <c r="G9" s="274"/>
      <c r="H9" s="274"/>
      <c r="I9" s="274"/>
      <c r="J9" s="274"/>
      <c r="K9" s="272"/>
    </row>
    <row r="10" s="1" customFormat="1" ht="15" customHeight="1">
      <c r="B10" s="275"/>
      <c r="C10" s="274"/>
      <c r="D10" s="274" t="s">
        <v>488</v>
      </c>
      <c r="E10" s="274"/>
      <c r="F10" s="274"/>
      <c r="G10" s="274"/>
      <c r="H10" s="274"/>
      <c r="I10" s="274"/>
      <c r="J10" s="274"/>
      <c r="K10" s="272"/>
    </row>
    <row r="11" s="1" customFormat="1" ht="15" customHeight="1">
      <c r="B11" s="275"/>
      <c r="C11" s="276"/>
      <c r="D11" s="274" t="s">
        <v>489</v>
      </c>
      <c r="E11" s="274"/>
      <c r="F11" s="274"/>
      <c r="G11" s="274"/>
      <c r="H11" s="274"/>
      <c r="I11" s="274"/>
      <c r="J11" s="274"/>
      <c r="K11" s="272"/>
    </row>
    <row r="12" s="1" customFormat="1" ht="15" customHeight="1">
      <c r="B12" s="275"/>
      <c r="C12" s="276"/>
      <c r="D12" s="274"/>
      <c r="E12" s="274"/>
      <c r="F12" s="274"/>
      <c r="G12" s="274"/>
      <c r="H12" s="274"/>
      <c r="I12" s="274"/>
      <c r="J12" s="274"/>
      <c r="K12" s="272"/>
    </row>
    <row r="13" s="1" customFormat="1" ht="15" customHeight="1">
      <c r="B13" s="275"/>
      <c r="C13" s="276"/>
      <c r="D13" s="277" t="s">
        <v>490</v>
      </c>
      <c r="E13" s="274"/>
      <c r="F13" s="274"/>
      <c r="G13" s="274"/>
      <c r="H13" s="274"/>
      <c r="I13" s="274"/>
      <c r="J13" s="274"/>
      <c r="K13" s="272"/>
    </row>
    <row r="14" s="1" customFormat="1" ht="12.75" customHeight="1">
      <c r="B14" s="275"/>
      <c r="C14" s="276"/>
      <c r="D14" s="276"/>
      <c r="E14" s="276"/>
      <c r="F14" s="276"/>
      <c r="G14" s="276"/>
      <c r="H14" s="276"/>
      <c r="I14" s="276"/>
      <c r="J14" s="276"/>
      <c r="K14" s="272"/>
    </row>
    <row r="15" s="1" customFormat="1" ht="15" customHeight="1">
      <c r="B15" s="275"/>
      <c r="C15" s="276"/>
      <c r="D15" s="274" t="s">
        <v>491</v>
      </c>
      <c r="E15" s="274"/>
      <c r="F15" s="274"/>
      <c r="G15" s="274"/>
      <c r="H15" s="274"/>
      <c r="I15" s="274"/>
      <c r="J15" s="274"/>
      <c r="K15" s="272"/>
    </row>
    <row r="16" s="1" customFormat="1" ht="15" customHeight="1">
      <c r="B16" s="275"/>
      <c r="C16" s="276"/>
      <c r="D16" s="274" t="s">
        <v>492</v>
      </c>
      <c r="E16" s="274"/>
      <c r="F16" s="274"/>
      <c r="G16" s="274"/>
      <c r="H16" s="274"/>
      <c r="I16" s="274"/>
      <c r="J16" s="274"/>
      <c r="K16" s="272"/>
    </row>
    <row r="17" s="1" customFormat="1" ht="15" customHeight="1">
      <c r="B17" s="275"/>
      <c r="C17" s="276"/>
      <c r="D17" s="274" t="s">
        <v>493</v>
      </c>
      <c r="E17" s="274"/>
      <c r="F17" s="274"/>
      <c r="G17" s="274"/>
      <c r="H17" s="274"/>
      <c r="I17" s="274"/>
      <c r="J17" s="274"/>
      <c r="K17" s="272"/>
    </row>
    <row r="18" s="1" customFormat="1" ht="15" customHeight="1">
      <c r="B18" s="275"/>
      <c r="C18" s="276"/>
      <c r="D18" s="276"/>
      <c r="E18" s="278" t="s">
        <v>76</v>
      </c>
      <c r="F18" s="274" t="s">
        <v>494</v>
      </c>
      <c r="G18" s="274"/>
      <c r="H18" s="274"/>
      <c r="I18" s="274"/>
      <c r="J18" s="274"/>
      <c r="K18" s="272"/>
    </row>
    <row r="19" s="1" customFormat="1" ht="15" customHeight="1">
      <c r="B19" s="275"/>
      <c r="C19" s="276"/>
      <c r="D19" s="276"/>
      <c r="E19" s="278" t="s">
        <v>495</v>
      </c>
      <c r="F19" s="274" t="s">
        <v>496</v>
      </c>
      <c r="G19" s="274"/>
      <c r="H19" s="274"/>
      <c r="I19" s="274"/>
      <c r="J19" s="274"/>
      <c r="K19" s="272"/>
    </row>
    <row r="20" s="1" customFormat="1" ht="15" customHeight="1">
      <c r="B20" s="275"/>
      <c r="C20" s="276"/>
      <c r="D20" s="276"/>
      <c r="E20" s="278" t="s">
        <v>497</v>
      </c>
      <c r="F20" s="274" t="s">
        <v>498</v>
      </c>
      <c r="G20" s="274"/>
      <c r="H20" s="274"/>
      <c r="I20" s="274"/>
      <c r="J20" s="274"/>
      <c r="K20" s="272"/>
    </row>
    <row r="21" s="1" customFormat="1" ht="15" customHeight="1">
      <c r="B21" s="275"/>
      <c r="C21" s="276"/>
      <c r="D21" s="276"/>
      <c r="E21" s="278" t="s">
        <v>499</v>
      </c>
      <c r="F21" s="274" t="s">
        <v>500</v>
      </c>
      <c r="G21" s="274"/>
      <c r="H21" s="274"/>
      <c r="I21" s="274"/>
      <c r="J21" s="274"/>
      <c r="K21" s="272"/>
    </row>
    <row r="22" s="1" customFormat="1" ht="15" customHeight="1">
      <c r="B22" s="275"/>
      <c r="C22" s="276"/>
      <c r="D22" s="276"/>
      <c r="E22" s="278" t="s">
        <v>501</v>
      </c>
      <c r="F22" s="274" t="s">
        <v>502</v>
      </c>
      <c r="G22" s="274"/>
      <c r="H22" s="274"/>
      <c r="I22" s="274"/>
      <c r="J22" s="274"/>
      <c r="K22" s="272"/>
    </row>
    <row r="23" s="1" customFormat="1" ht="15" customHeight="1">
      <c r="B23" s="275"/>
      <c r="C23" s="276"/>
      <c r="D23" s="276"/>
      <c r="E23" s="278" t="s">
        <v>503</v>
      </c>
      <c r="F23" s="274" t="s">
        <v>504</v>
      </c>
      <c r="G23" s="274"/>
      <c r="H23" s="274"/>
      <c r="I23" s="274"/>
      <c r="J23" s="274"/>
      <c r="K23" s="272"/>
    </row>
    <row r="24" s="1" customFormat="1" ht="12.75" customHeight="1">
      <c r="B24" s="275"/>
      <c r="C24" s="276"/>
      <c r="D24" s="276"/>
      <c r="E24" s="276"/>
      <c r="F24" s="276"/>
      <c r="G24" s="276"/>
      <c r="H24" s="276"/>
      <c r="I24" s="276"/>
      <c r="J24" s="276"/>
      <c r="K24" s="272"/>
    </row>
    <row r="25" s="1" customFormat="1" ht="15" customHeight="1">
      <c r="B25" s="275"/>
      <c r="C25" s="274" t="s">
        <v>505</v>
      </c>
      <c r="D25" s="274"/>
      <c r="E25" s="274"/>
      <c r="F25" s="274"/>
      <c r="G25" s="274"/>
      <c r="H25" s="274"/>
      <c r="I25" s="274"/>
      <c r="J25" s="274"/>
      <c r="K25" s="272"/>
    </row>
    <row r="26" s="1" customFormat="1" ht="15" customHeight="1">
      <c r="B26" s="275"/>
      <c r="C26" s="274" t="s">
        <v>506</v>
      </c>
      <c r="D26" s="274"/>
      <c r="E26" s="274"/>
      <c r="F26" s="274"/>
      <c r="G26" s="274"/>
      <c r="H26" s="274"/>
      <c r="I26" s="274"/>
      <c r="J26" s="274"/>
      <c r="K26" s="272"/>
    </row>
    <row r="27" s="1" customFormat="1" ht="15" customHeight="1">
      <c r="B27" s="275"/>
      <c r="C27" s="274"/>
      <c r="D27" s="274" t="s">
        <v>507</v>
      </c>
      <c r="E27" s="274"/>
      <c r="F27" s="274"/>
      <c r="G27" s="274"/>
      <c r="H27" s="274"/>
      <c r="I27" s="274"/>
      <c r="J27" s="274"/>
      <c r="K27" s="272"/>
    </row>
    <row r="28" s="1" customFormat="1" ht="15" customHeight="1">
      <c r="B28" s="275"/>
      <c r="C28" s="276"/>
      <c r="D28" s="274" t="s">
        <v>508</v>
      </c>
      <c r="E28" s="274"/>
      <c r="F28" s="274"/>
      <c r="G28" s="274"/>
      <c r="H28" s="274"/>
      <c r="I28" s="274"/>
      <c r="J28" s="274"/>
      <c r="K28" s="272"/>
    </row>
    <row r="29" s="1" customFormat="1" ht="12.75" customHeight="1">
      <c r="B29" s="275"/>
      <c r="C29" s="276"/>
      <c r="D29" s="276"/>
      <c r="E29" s="276"/>
      <c r="F29" s="276"/>
      <c r="G29" s="276"/>
      <c r="H29" s="276"/>
      <c r="I29" s="276"/>
      <c r="J29" s="276"/>
      <c r="K29" s="272"/>
    </row>
    <row r="30" s="1" customFormat="1" ht="15" customHeight="1">
      <c r="B30" s="275"/>
      <c r="C30" s="276"/>
      <c r="D30" s="274" t="s">
        <v>509</v>
      </c>
      <c r="E30" s="274"/>
      <c r="F30" s="274"/>
      <c r="G30" s="274"/>
      <c r="H30" s="274"/>
      <c r="I30" s="274"/>
      <c r="J30" s="274"/>
      <c r="K30" s="272"/>
    </row>
    <row r="31" s="1" customFormat="1" ht="15" customHeight="1">
      <c r="B31" s="275"/>
      <c r="C31" s="276"/>
      <c r="D31" s="274" t="s">
        <v>510</v>
      </c>
      <c r="E31" s="274"/>
      <c r="F31" s="274"/>
      <c r="G31" s="274"/>
      <c r="H31" s="274"/>
      <c r="I31" s="274"/>
      <c r="J31" s="274"/>
      <c r="K31" s="272"/>
    </row>
    <row r="32" s="1" customFormat="1" ht="12.75" customHeight="1">
      <c r="B32" s="275"/>
      <c r="C32" s="276"/>
      <c r="D32" s="276"/>
      <c r="E32" s="276"/>
      <c r="F32" s="276"/>
      <c r="G32" s="276"/>
      <c r="H32" s="276"/>
      <c r="I32" s="276"/>
      <c r="J32" s="276"/>
      <c r="K32" s="272"/>
    </row>
    <row r="33" s="1" customFormat="1" ht="15" customHeight="1">
      <c r="B33" s="275"/>
      <c r="C33" s="276"/>
      <c r="D33" s="274" t="s">
        <v>511</v>
      </c>
      <c r="E33" s="274"/>
      <c r="F33" s="274"/>
      <c r="G33" s="274"/>
      <c r="H33" s="274"/>
      <c r="I33" s="274"/>
      <c r="J33" s="274"/>
      <c r="K33" s="272"/>
    </row>
    <row r="34" s="1" customFormat="1" ht="15" customHeight="1">
      <c r="B34" s="275"/>
      <c r="C34" s="276"/>
      <c r="D34" s="274" t="s">
        <v>512</v>
      </c>
      <c r="E34" s="274"/>
      <c r="F34" s="274"/>
      <c r="G34" s="274"/>
      <c r="H34" s="274"/>
      <c r="I34" s="274"/>
      <c r="J34" s="274"/>
      <c r="K34" s="272"/>
    </row>
    <row r="35" s="1" customFormat="1" ht="15" customHeight="1">
      <c r="B35" s="275"/>
      <c r="C35" s="276"/>
      <c r="D35" s="274" t="s">
        <v>513</v>
      </c>
      <c r="E35" s="274"/>
      <c r="F35" s="274"/>
      <c r="G35" s="274"/>
      <c r="H35" s="274"/>
      <c r="I35" s="274"/>
      <c r="J35" s="274"/>
      <c r="K35" s="272"/>
    </row>
    <row r="36" s="1" customFormat="1" ht="15" customHeight="1">
      <c r="B36" s="275"/>
      <c r="C36" s="276"/>
      <c r="D36" s="274"/>
      <c r="E36" s="277" t="s">
        <v>101</v>
      </c>
      <c r="F36" s="274"/>
      <c r="G36" s="274" t="s">
        <v>514</v>
      </c>
      <c r="H36" s="274"/>
      <c r="I36" s="274"/>
      <c r="J36" s="274"/>
      <c r="K36" s="272"/>
    </row>
    <row r="37" s="1" customFormat="1" ht="30.75" customHeight="1">
      <c r="B37" s="275"/>
      <c r="C37" s="276"/>
      <c r="D37" s="274"/>
      <c r="E37" s="277" t="s">
        <v>515</v>
      </c>
      <c r="F37" s="274"/>
      <c r="G37" s="274" t="s">
        <v>516</v>
      </c>
      <c r="H37" s="274"/>
      <c r="I37" s="274"/>
      <c r="J37" s="274"/>
      <c r="K37" s="272"/>
    </row>
    <row r="38" s="1" customFormat="1" ht="15" customHeight="1">
      <c r="B38" s="275"/>
      <c r="C38" s="276"/>
      <c r="D38" s="274"/>
      <c r="E38" s="277" t="s">
        <v>50</v>
      </c>
      <c r="F38" s="274"/>
      <c r="G38" s="274" t="s">
        <v>517</v>
      </c>
      <c r="H38" s="274"/>
      <c r="I38" s="274"/>
      <c r="J38" s="274"/>
      <c r="K38" s="272"/>
    </row>
    <row r="39" s="1" customFormat="1" ht="15" customHeight="1">
      <c r="B39" s="275"/>
      <c r="C39" s="276"/>
      <c r="D39" s="274"/>
      <c r="E39" s="277" t="s">
        <v>51</v>
      </c>
      <c r="F39" s="274"/>
      <c r="G39" s="274" t="s">
        <v>518</v>
      </c>
      <c r="H39" s="274"/>
      <c r="I39" s="274"/>
      <c r="J39" s="274"/>
      <c r="K39" s="272"/>
    </row>
    <row r="40" s="1" customFormat="1" ht="15" customHeight="1">
      <c r="B40" s="275"/>
      <c r="C40" s="276"/>
      <c r="D40" s="274"/>
      <c r="E40" s="277" t="s">
        <v>102</v>
      </c>
      <c r="F40" s="274"/>
      <c r="G40" s="274" t="s">
        <v>519</v>
      </c>
      <c r="H40" s="274"/>
      <c r="I40" s="274"/>
      <c r="J40" s="274"/>
      <c r="K40" s="272"/>
    </row>
    <row r="41" s="1" customFormat="1" ht="15" customHeight="1">
      <c r="B41" s="275"/>
      <c r="C41" s="276"/>
      <c r="D41" s="274"/>
      <c r="E41" s="277" t="s">
        <v>103</v>
      </c>
      <c r="F41" s="274"/>
      <c r="G41" s="274" t="s">
        <v>520</v>
      </c>
      <c r="H41" s="274"/>
      <c r="I41" s="274"/>
      <c r="J41" s="274"/>
      <c r="K41" s="272"/>
    </row>
    <row r="42" s="1" customFormat="1" ht="15" customHeight="1">
      <c r="B42" s="275"/>
      <c r="C42" s="276"/>
      <c r="D42" s="274"/>
      <c r="E42" s="277" t="s">
        <v>521</v>
      </c>
      <c r="F42" s="274"/>
      <c r="G42" s="274" t="s">
        <v>522</v>
      </c>
      <c r="H42" s="274"/>
      <c r="I42" s="274"/>
      <c r="J42" s="274"/>
      <c r="K42" s="272"/>
    </row>
    <row r="43" s="1" customFormat="1" ht="15" customHeight="1">
      <c r="B43" s="275"/>
      <c r="C43" s="276"/>
      <c r="D43" s="274"/>
      <c r="E43" s="277"/>
      <c r="F43" s="274"/>
      <c r="G43" s="274" t="s">
        <v>523</v>
      </c>
      <c r="H43" s="274"/>
      <c r="I43" s="274"/>
      <c r="J43" s="274"/>
      <c r="K43" s="272"/>
    </row>
    <row r="44" s="1" customFormat="1" ht="15" customHeight="1">
      <c r="B44" s="275"/>
      <c r="C44" s="276"/>
      <c r="D44" s="274"/>
      <c r="E44" s="277" t="s">
        <v>524</v>
      </c>
      <c r="F44" s="274"/>
      <c r="G44" s="274" t="s">
        <v>525</v>
      </c>
      <c r="H44" s="274"/>
      <c r="I44" s="274"/>
      <c r="J44" s="274"/>
      <c r="K44" s="272"/>
    </row>
    <row r="45" s="1" customFormat="1" ht="15" customHeight="1">
      <c r="B45" s="275"/>
      <c r="C45" s="276"/>
      <c r="D45" s="274"/>
      <c r="E45" s="277" t="s">
        <v>105</v>
      </c>
      <c r="F45" s="274"/>
      <c r="G45" s="274" t="s">
        <v>526</v>
      </c>
      <c r="H45" s="274"/>
      <c r="I45" s="274"/>
      <c r="J45" s="274"/>
      <c r="K45" s="272"/>
    </row>
    <row r="46" s="1" customFormat="1" ht="12.75" customHeight="1">
      <c r="B46" s="275"/>
      <c r="C46" s="276"/>
      <c r="D46" s="274"/>
      <c r="E46" s="274"/>
      <c r="F46" s="274"/>
      <c r="G46" s="274"/>
      <c r="H46" s="274"/>
      <c r="I46" s="274"/>
      <c r="J46" s="274"/>
      <c r="K46" s="272"/>
    </row>
    <row r="47" s="1" customFormat="1" ht="15" customHeight="1">
      <c r="B47" s="275"/>
      <c r="C47" s="276"/>
      <c r="D47" s="274" t="s">
        <v>527</v>
      </c>
      <c r="E47" s="274"/>
      <c r="F47" s="274"/>
      <c r="G47" s="274"/>
      <c r="H47" s="274"/>
      <c r="I47" s="274"/>
      <c r="J47" s="274"/>
      <c r="K47" s="272"/>
    </row>
    <row r="48" s="1" customFormat="1" ht="15" customHeight="1">
      <c r="B48" s="275"/>
      <c r="C48" s="276"/>
      <c r="D48" s="276"/>
      <c r="E48" s="274" t="s">
        <v>528</v>
      </c>
      <c r="F48" s="274"/>
      <c r="G48" s="274"/>
      <c r="H48" s="274"/>
      <c r="I48" s="274"/>
      <c r="J48" s="274"/>
      <c r="K48" s="272"/>
    </row>
    <row r="49" s="1" customFormat="1" ht="15" customHeight="1">
      <c r="B49" s="275"/>
      <c r="C49" s="276"/>
      <c r="D49" s="276"/>
      <c r="E49" s="274" t="s">
        <v>529</v>
      </c>
      <c r="F49" s="274"/>
      <c r="G49" s="274"/>
      <c r="H49" s="274"/>
      <c r="I49" s="274"/>
      <c r="J49" s="274"/>
      <c r="K49" s="272"/>
    </row>
    <row r="50" s="1" customFormat="1" ht="15" customHeight="1">
      <c r="B50" s="275"/>
      <c r="C50" s="276"/>
      <c r="D50" s="276"/>
      <c r="E50" s="274" t="s">
        <v>530</v>
      </c>
      <c r="F50" s="274"/>
      <c r="G50" s="274"/>
      <c r="H50" s="274"/>
      <c r="I50" s="274"/>
      <c r="J50" s="274"/>
      <c r="K50" s="272"/>
    </row>
    <row r="51" s="1" customFormat="1" ht="15" customHeight="1">
      <c r="B51" s="275"/>
      <c r="C51" s="276"/>
      <c r="D51" s="274" t="s">
        <v>531</v>
      </c>
      <c r="E51" s="274"/>
      <c r="F51" s="274"/>
      <c r="G51" s="274"/>
      <c r="H51" s="274"/>
      <c r="I51" s="274"/>
      <c r="J51" s="274"/>
      <c r="K51" s="272"/>
    </row>
    <row r="52" s="1" customFormat="1" ht="25.5" customHeight="1">
      <c r="B52" s="270"/>
      <c r="C52" s="271" t="s">
        <v>532</v>
      </c>
      <c r="D52" s="271"/>
      <c r="E52" s="271"/>
      <c r="F52" s="271"/>
      <c r="G52" s="271"/>
      <c r="H52" s="271"/>
      <c r="I52" s="271"/>
      <c r="J52" s="271"/>
      <c r="K52" s="272"/>
    </row>
    <row r="53" s="1" customFormat="1" ht="5.25" customHeight="1">
      <c r="B53" s="270"/>
      <c r="C53" s="273"/>
      <c r="D53" s="273"/>
      <c r="E53" s="273"/>
      <c r="F53" s="273"/>
      <c r="G53" s="273"/>
      <c r="H53" s="273"/>
      <c r="I53" s="273"/>
      <c r="J53" s="273"/>
      <c r="K53" s="272"/>
    </row>
    <row r="54" s="1" customFormat="1" ht="15" customHeight="1">
      <c r="B54" s="270"/>
      <c r="C54" s="274" t="s">
        <v>533</v>
      </c>
      <c r="D54" s="274"/>
      <c r="E54" s="274"/>
      <c r="F54" s="274"/>
      <c r="G54" s="274"/>
      <c r="H54" s="274"/>
      <c r="I54" s="274"/>
      <c r="J54" s="274"/>
      <c r="K54" s="272"/>
    </row>
    <row r="55" s="1" customFormat="1" ht="15" customHeight="1">
      <c r="B55" s="270"/>
      <c r="C55" s="274" t="s">
        <v>534</v>
      </c>
      <c r="D55" s="274"/>
      <c r="E55" s="274"/>
      <c r="F55" s="274"/>
      <c r="G55" s="274"/>
      <c r="H55" s="274"/>
      <c r="I55" s="274"/>
      <c r="J55" s="274"/>
      <c r="K55" s="272"/>
    </row>
    <row r="56" s="1" customFormat="1" ht="12.75" customHeight="1">
      <c r="B56" s="270"/>
      <c r="C56" s="274"/>
      <c r="D56" s="274"/>
      <c r="E56" s="274"/>
      <c r="F56" s="274"/>
      <c r="G56" s="274"/>
      <c r="H56" s="274"/>
      <c r="I56" s="274"/>
      <c r="J56" s="274"/>
      <c r="K56" s="272"/>
    </row>
    <row r="57" s="1" customFormat="1" ht="15" customHeight="1">
      <c r="B57" s="270"/>
      <c r="C57" s="274" t="s">
        <v>535</v>
      </c>
      <c r="D57" s="274"/>
      <c r="E57" s="274"/>
      <c r="F57" s="274"/>
      <c r="G57" s="274"/>
      <c r="H57" s="274"/>
      <c r="I57" s="274"/>
      <c r="J57" s="274"/>
      <c r="K57" s="272"/>
    </row>
    <row r="58" s="1" customFormat="1" ht="15" customHeight="1">
      <c r="B58" s="270"/>
      <c r="C58" s="276"/>
      <c r="D58" s="274" t="s">
        <v>536</v>
      </c>
      <c r="E58" s="274"/>
      <c r="F58" s="274"/>
      <c r="G58" s="274"/>
      <c r="H58" s="274"/>
      <c r="I58" s="274"/>
      <c r="J58" s="274"/>
      <c r="K58" s="272"/>
    </row>
    <row r="59" s="1" customFormat="1" ht="15" customHeight="1">
      <c r="B59" s="270"/>
      <c r="C59" s="276"/>
      <c r="D59" s="274" t="s">
        <v>537</v>
      </c>
      <c r="E59" s="274"/>
      <c r="F59" s="274"/>
      <c r="G59" s="274"/>
      <c r="H59" s="274"/>
      <c r="I59" s="274"/>
      <c r="J59" s="274"/>
      <c r="K59" s="272"/>
    </row>
    <row r="60" s="1" customFormat="1" ht="15" customHeight="1">
      <c r="B60" s="270"/>
      <c r="C60" s="276"/>
      <c r="D60" s="274" t="s">
        <v>538</v>
      </c>
      <c r="E60" s="274"/>
      <c r="F60" s="274"/>
      <c r="G60" s="274"/>
      <c r="H60" s="274"/>
      <c r="I60" s="274"/>
      <c r="J60" s="274"/>
      <c r="K60" s="272"/>
    </row>
    <row r="61" s="1" customFormat="1" ht="15" customHeight="1">
      <c r="B61" s="270"/>
      <c r="C61" s="276"/>
      <c r="D61" s="274" t="s">
        <v>539</v>
      </c>
      <c r="E61" s="274"/>
      <c r="F61" s="274"/>
      <c r="G61" s="274"/>
      <c r="H61" s="274"/>
      <c r="I61" s="274"/>
      <c r="J61" s="274"/>
      <c r="K61" s="272"/>
    </row>
    <row r="62" s="1" customFormat="1" ht="15" customHeight="1">
      <c r="B62" s="270"/>
      <c r="C62" s="276"/>
      <c r="D62" s="279" t="s">
        <v>540</v>
      </c>
      <c r="E62" s="279"/>
      <c r="F62" s="279"/>
      <c r="G62" s="279"/>
      <c r="H62" s="279"/>
      <c r="I62" s="279"/>
      <c r="J62" s="279"/>
      <c r="K62" s="272"/>
    </row>
    <row r="63" s="1" customFormat="1" ht="15" customHeight="1">
      <c r="B63" s="270"/>
      <c r="C63" s="276"/>
      <c r="D63" s="274" t="s">
        <v>541</v>
      </c>
      <c r="E63" s="274"/>
      <c r="F63" s="274"/>
      <c r="G63" s="274"/>
      <c r="H63" s="274"/>
      <c r="I63" s="274"/>
      <c r="J63" s="274"/>
      <c r="K63" s="272"/>
    </row>
    <row r="64" s="1" customFormat="1" ht="12.75" customHeight="1">
      <c r="B64" s="270"/>
      <c r="C64" s="276"/>
      <c r="D64" s="276"/>
      <c r="E64" s="280"/>
      <c r="F64" s="276"/>
      <c r="G64" s="276"/>
      <c r="H64" s="276"/>
      <c r="I64" s="276"/>
      <c r="J64" s="276"/>
      <c r="K64" s="272"/>
    </row>
    <row r="65" s="1" customFormat="1" ht="15" customHeight="1">
      <c r="B65" s="270"/>
      <c r="C65" s="276"/>
      <c r="D65" s="274" t="s">
        <v>542</v>
      </c>
      <c r="E65" s="274"/>
      <c r="F65" s="274"/>
      <c r="G65" s="274"/>
      <c r="H65" s="274"/>
      <c r="I65" s="274"/>
      <c r="J65" s="274"/>
      <c r="K65" s="272"/>
    </row>
    <row r="66" s="1" customFormat="1" ht="15" customHeight="1">
      <c r="B66" s="270"/>
      <c r="C66" s="276"/>
      <c r="D66" s="279" t="s">
        <v>543</v>
      </c>
      <c r="E66" s="279"/>
      <c r="F66" s="279"/>
      <c r="G66" s="279"/>
      <c r="H66" s="279"/>
      <c r="I66" s="279"/>
      <c r="J66" s="279"/>
      <c r="K66" s="272"/>
    </row>
    <row r="67" s="1" customFormat="1" ht="15" customHeight="1">
      <c r="B67" s="270"/>
      <c r="C67" s="276"/>
      <c r="D67" s="274" t="s">
        <v>544</v>
      </c>
      <c r="E67" s="274"/>
      <c r="F67" s="274"/>
      <c r="G67" s="274"/>
      <c r="H67" s="274"/>
      <c r="I67" s="274"/>
      <c r="J67" s="274"/>
      <c r="K67" s="272"/>
    </row>
    <row r="68" s="1" customFormat="1" ht="15" customHeight="1">
      <c r="B68" s="270"/>
      <c r="C68" s="276"/>
      <c r="D68" s="274" t="s">
        <v>545</v>
      </c>
      <c r="E68" s="274"/>
      <c r="F68" s="274"/>
      <c r="G68" s="274"/>
      <c r="H68" s="274"/>
      <c r="I68" s="274"/>
      <c r="J68" s="274"/>
      <c r="K68" s="272"/>
    </row>
    <row r="69" s="1" customFormat="1" ht="15" customHeight="1">
      <c r="B69" s="270"/>
      <c r="C69" s="276"/>
      <c r="D69" s="274" t="s">
        <v>546</v>
      </c>
      <c r="E69" s="274"/>
      <c r="F69" s="274"/>
      <c r="G69" s="274"/>
      <c r="H69" s="274"/>
      <c r="I69" s="274"/>
      <c r="J69" s="274"/>
      <c r="K69" s="272"/>
    </row>
    <row r="70" s="1" customFormat="1" ht="15" customHeight="1">
      <c r="B70" s="270"/>
      <c r="C70" s="276"/>
      <c r="D70" s="274" t="s">
        <v>547</v>
      </c>
      <c r="E70" s="274"/>
      <c r="F70" s="274"/>
      <c r="G70" s="274"/>
      <c r="H70" s="274"/>
      <c r="I70" s="274"/>
      <c r="J70" s="274"/>
      <c r="K70" s="272"/>
    </row>
    <row r="71" s="1" customFormat="1" ht="12.75" customHeight="1">
      <c r="B71" s="281"/>
      <c r="C71" s="282"/>
      <c r="D71" s="282"/>
      <c r="E71" s="282"/>
      <c r="F71" s="282"/>
      <c r="G71" s="282"/>
      <c r="H71" s="282"/>
      <c r="I71" s="282"/>
      <c r="J71" s="282"/>
      <c r="K71" s="283"/>
    </row>
    <row r="72" s="1" customFormat="1" ht="18.75" customHeight="1">
      <c r="B72" s="284"/>
      <c r="C72" s="284"/>
      <c r="D72" s="284"/>
      <c r="E72" s="284"/>
      <c r="F72" s="284"/>
      <c r="G72" s="284"/>
      <c r="H72" s="284"/>
      <c r="I72" s="284"/>
      <c r="J72" s="284"/>
      <c r="K72" s="285"/>
    </row>
    <row r="73" s="1" customFormat="1" ht="18.75" customHeight="1">
      <c r="B73" s="285"/>
      <c r="C73" s="285"/>
      <c r="D73" s="285"/>
      <c r="E73" s="285"/>
      <c r="F73" s="285"/>
      <c r="G73" s="285"/>
      <c r="H73" s="285"/>
      <c r="I73" s="285"/>
      <c r="J73" s="285"/>
      <c r="K73" s="285"/>
    </row>
    <row r="74" s="1" customFormat="1" ht="7.5" customHeight="1">
      <c r="B74" s="286"/>
      <c r="C74" s="287"/>
      <c r="D74" s="287"/>
      <c r="E74" s="287"/>
      <c r="F74" s="287"/>
      <c r="G74" s="287"/>
      <c r="H74" s="287"/>
      <c r="I74" s="287"/>
      <c r="J74" s="287"/>
      <c r="K74" s="288"/>
    </row>
    <row r="75" s="1" customFormat="1" ht="45" customHeight="1">
      <c r="B75" s="289"/>
      <c r="C75" s="290" t="s">
        <v>548</v>
      </c>
      <c r="D75" s="290"/>
      <c r="E75" s="290"/>
      <c r="F75" s="290"/>
      <c r="G75" s="290"/>
      <c r="H75" s="290"/>
      <c r="I75" s="290"/>
      <c r="J75" s="290"/>
      <c r="K75" s="291"/>
    </row>
    <row r="76" s="1" customFormat="1" ht="17.25" customHeight="1">
      <c r="B76" s="289"/>
      <c r="C76" s="292" t="s">
        <v>549</v>
      </c>
      <c r="D76" s="292"/>
      <c r="E76" s="292"/>
      <c r="F76" s="292" t="s">
        <v>550</v>
      </c>
      <c r="G76" s="293"/>
      <c r="H76" s="292" t="s">
        <v>51</v>
      </c>
      <c r="I76" s="292" t="s">
        <v>54</v>
      </c>
      <c r="J76" s="292" t="s">
        <v>551</v>
      </c>
      <c r="K76" s="291"/>
    </row>
    <row r="77" s="1" customFormat="1" ht="17.25" customHeight="1">
      <c r="B77" s="289"/>
      <c r="C77" s="294" t="s">
        <v>552</v>
      </c>
      <c r="D77" s="294"/>
      <c r="E77" s="294"/>
      <c r="F77" s="295" t="s">
        <v>553</v>
      </c>
      <c r="G77" s="296"/>
      <c r="H77" s="294"/>
      <c r="I77" s="294"/>
      <c r="J77" s="294" t="s">
        <v>554</v>
      </c>
      <c r="K77" s="291"/>
    </row>
    <row r="78" s="1" customFormat="1" ht="5.25" customHeight="1">
      <c r="B78" s="289"/>
      <c r="C78" s="297"/>
      <c r="D78" s="297"/>
      <c r="E78" s="297"/>
      <c r="F78" s="297"/>
      <c r="G78" s="298"/>
      <c r="H78" s="297"/>
      <c r="I78" s="297"/>
      <c r="J78" s="297"/>
      <c r="K78" s="291"/>
    </row>
    <row r="79" s="1" customFormat="1" ht="15" customHeight="1">
      <c r="B79" s="289"/>
      <c r="C79" s="277" t="s">
        <v>50</v>
      </c>
      <c r="D79" s="299"/>
      <c r="E79" s="299"/>
      <c r="F79" s="300" t="s">
        <v>555</v>
      </c>
      <c r="G79" s="301"/>
      <c r="H79" s="277" t="s">
        <v>556</v>
      </c>
      <c r="I79" s="277" t="s">
        <v>557</v>
      </c>
      <c r="J79" s="277">
        <v>20</v>
      </c>
      <c r="K79" s="291"/>
    </row>
    <row r="80" s="1" customFormat="1" ht="15" customHeight="1">
      <c r="B80" s="289"/>
      <c r="C80" s="277" t="s">
        <v>558</v>
      </c>
      <c r="D80" s="277"/>
      <c r="E80" s="277"/>
      <c r="F80" s="300" t="s">
        <v>555</v>
      </c>
      <c r="G80" s="301"/>
      <c r="H80" s="277" t="s">
        <v>559</v>
      </c>
      <c r="I80" s="277" t="s">
        <v>557</v>
      </c>
      <c r="J80" s="277">
        <v>120</v>
      </c>
      <c r="K80" s="291"/>
    </row>
    <row r="81" s="1" customFormat="1" ht="15" customHeight="1">
      <c r="B81" s="302"/>
      <c r="C81" s="277" t="s">
        <v>560</v>
      </c>
      <c r="D81" s="277"/>
      <c r="E81" s="277"/>
      <c r="F81" s="300" t="s">
        <v>561</v>
      </c>
      <c r="G81" s="301"/>
      <c r="H81" s="277" t="s">
        <v>562</v>
      </c>
      <c r="I81" s="277" t="s">
        <v>557</v>
      </c>
      <c r="J81" s="277">
        <v>50</v>
      </c>
      <c r="K81" s="291"/>
    </row>
    <row r="82" s="1" customFormat="1" ht="15" customHeight="1">
      <c r="B82" s="302"/>
      <c r="C82" s="277" t="s">
        <v>563</v>
      </c>
      <c r="D82" s="277"/>
      <c r="E82" s="277"/>
      <c r="F82" s="300" t="s">
        <v>555</v>
      </c>
      <c r="G82" s="301"/>
      <c r="H82" s="277" t="s">
        <v>564</v>
      </c>
      <c r="I82" s="277" t="s">
        <v>565</v>
      </c>
      <c r="J82" s="277"/>
      <c r="K82" s="291"/>
    </row>
    <row r="83" s="1" customFormat="1" ht="15" customHeight="1">
      <c r="B83" s="302"/>
      <c r="C83" s="303" t="s">
        <v>566</v>
      </c>
      <c r="D83" s="303"/>
      <c r="E83" s="303"/>
      <c r="F83" s="304" t="s">
        <v>561</v>
      </c>
      <c r="G83" s="303"/>
      <c r="H83" s="303" t="s">
        <v>567</v>
      </c>
      <c r="I83" s="303" t="s">
        <v>557</v>
      </c>
      <c r="J83" s="303">
        <v>15</v>
      </c>
      <c r="K83" s="291"/>
    </row>
    <row r="84" s="1" customFormat="1" ht="15" customHeight="1">
      <c r="B84" s="302"/>
      <c r="C84" s="303" t="s">
        <v>568</v>
      </c>
      <c r="D84" s="303"/>
      <c r="E84" s="303"/>
      <c r="F84" s="304" t="s">
        <v>561</v>
      </c>
      <c r="G84" s="303"/>
      <c r="H84" s="303" t="s">
        <v>569</v>
      </c>
      <c r="I84" s="303" t="s">
        <v>557</v>
      </c>
      <c r="J84" s="303">
        <v>15</v>
      </c>
      <c r="K84" s="291"/>
    </row>
    <row r="85" s="1" customFormat="1" ht="15" customHeight="1">
      <c r="B85" s="302"/>
      <c r="C85" s="303" t="s">
        <v>570</v>
      </c>
      <c r="D85" s="303"/>
      <c r="E85" s="303"/>
      <c r="F85" s="304" t="s">
        <v>561</v>
      </c>
      <c r="G85" s="303"/>
      <c r="H85" s="303" t="s">
        <v>571</v>
      </c>
      <c r="I85" s="303" t="s">
        <v>557</v>
      </c>
      <c r="J85" s="303">
        <v>20</v>
      </c>
      <c r="K85" s="291"/>
    </row>
    <row r="86" s="1" customFormat="1" ht="15" customHeight="1">
      <c r="B86" s="302"/>
      <c r="C86" s="303" t="s">
        <v>572</v>
      </c>
      <c r="D86" s="303"/>
      <c r="E86" s="303"/>
      <c r="F86" s="304" t="s">
        <v>561</v>
      </c>
      <c r="G86" s="303"/>
      <c r="H86" s="303" t="s">
        <v>573</v>
      </c>
      <c r="I86" s="303" t="s">
        <v>557</v>
      </c>
      <c r="J86" s="303">
        <v>20</v>
      </c>
      <c r="K86" s="291"/>
    </row>
    <row r="87" s="1" customFormat="1" ht="15" customHeight="1">
      <c r="B87" s="302"/>
      <c r="C87" s="277" t="s">
        <v>574</v>
      </c>
      <c r="D87" s="277"/>
      <c r="E87" s="277"/>
      <c r="F87" s="300" t="s">
        <v>561</v>
      </c>
      <c r="G87" s="301"/>
      <c r="H87" s="277" t="s">
        <v>575</v>
      </c>
      <c r="I87" s="277" t="s">
        <v>557</v>
      </c>
      <c r="J87" s="277">
        <v>50</v>
      </c>
      <c r="K87" s="291"/>
    </row>
    <row r="88" s="1" customFormat="1" ht="15" customHeight="1">
      <c r="B88" s="302"/>
      <c r="C88" s="277" t="s">
        <v>576</v>
      </c>
      <c r="D88" s="277"/>
      <c r="E88" s="277"/>
      <c r="F88" s="300" t="s">
        <v>561</v>
      </c>
      <c r="G88" s="301"/>
      <c r="H88" s="277" t="s">
        <v>577</v>
      </c>
      <c r="I88" s="277" t="s">
        <v>557</v>
      </c>
      <c r="J88" s="277">
        <v>20</v>
      </c>
      <c r="K88" s="291"/>
    </row>
    <row r="89" s="1" customFormat="1" ht="15" customHeight="1">
      <c r="B89" s="302"/>
      <c r="C89" s="277" t="s">
        <v>578</v>
      </c>
      <c r="D89" s="277"/>
      <c r="E89" s="277"/>
      <c r="F89" s="300" t="s">
        <v>561</v>
      </c>
      <c r="G89" s="301"/>
      <c r="H89" s="277" t="s">
        <v>579</v>
      </c>
      <c r="I89" s="277" t="s">
        <v>557</v>
      </c>
      <c r="J89" s="277">
        <v>20</v>
      </c>
      <c r="K89" s="291"/>
    </row>
    <row r="90" s="1" customFormat="1" ht="15" customHeight="1">
      <c r="B90" s="302"/>
      <c r="C90" s="277" t="s">
        <v>580</v>
      </c>
      <c r="D90" s="277"/>
      <c r="E90" s="277"/>
      <c r="F90" s="300" t="s">
        <v>561</v>
      </c>
      <c r="G90" s="301"/>
      <c r="H90" s="277" t="s">
        <v>581</v>
      </c>
      <c r="I90" s="277" t="s">
        <v>557</v>
      </c>
      <c r="J90" s="277">
        <v>50</v>
      </c>
      <c r="K90" s="291"/>
    </row>
    <row r="91" s="1" customFormat="1" ht="15" customHeight="1">
      <c r="B91" s="302"/>
      <c r="C91" s="277" t="s">
        <v>582</v>
      </c>
      <c r="D91" s="277"/>
      <c r="E91" s="277"/>
      <c r="F91" s="300" t="s">
        <v>561</v>
      </c>
      <c r="G91" s="301"/>
      <c r="H91" s="277" t="s">
        <v>582</v>
      </c>
      <c r="I91" s="277" t="s">
        <v>557</v>
      </c>
      <c r="J91" s="277">
        <v>50</v>
      </c>
      <c r="K91" s="291"/>
    </row>
    <row r="92" s="1" customFormat="1" ht="15" customHeight="1">
      <c r="B92" s="302"/>
      <c r="C92" s="277" t="s">
        <v>583</v>
      </c>
      <c r="D92" s="277"/>
      <c r="E92" s="277"/>
      <c r="F92" s="300" t="s">
        <v>561</v>
      </c>
      <c r="G92" s="301"/>
      <c r="H92" s="277" t="s">
        <v>584</v>
      </c>
      <c r="I92" s="277" t="s">
        <v>557</v>
      </c>
      <c r="J92" s="277">
        <v>255</v>
      </c>
      <c r="K92" s="291"/>
    </row>
    <row r="93" s="1" customFormat="1" ht="15" customHeight="1">
      <c r="B93" s="302"/>
      <c r="C93" s="277" t="s">
        <v>585</v>
      </c>
      <c r="D93" s="277"/>
      <c r="E93" s="277"/>
      <c r="F93" s="300" t="s">
        <v>555</v>
      </c>
      <c r="G93" s="301"/>
      <c r="H93" s="277" t="s">
        <v>586</v>
      </c>
      <c r="I93" s="277" t="s">
        <v>587</v>
      </c>
      <c r="J93" s="277"/>
      <c r="K93" s="291"/>
    </row>
    <row r="94" s="1" customFormat="1" ht="15" customHeight="1">
      <c r="B94" s="302"/>
      <c r="C94" s="277" t="s">
        <v>588</v>
      </c>
      <c r="D94" s="277"/>
      <c r="E94" s="277"/>
      <c r="F94" s="300" t="s">
        <v>555</v>
      </c>
      <c r="G94" s="301"/>
      <c r="H94" s="277" t="s">
        <v>589</v>
      </c>
      <c r="I94" s="277" t="s">
        <v>590</v>
      </c>
      <c r="J94" s="277"/>
      <c r="K94" s="291"/>
    </row>
    <row r="95" s="1" customFormat="1" ht="15" customHeight="1">
      <c r="B95" s="302"/>
      <c r="C95" s="277" t="s">
        <v>591</v>
      </c>
      <c r="D95" s="277"/>
      <c r="E95" s="277"/>
      <c r="F95" s="300" t="s">
        <v>555</v>
      </c>
      <c r="G95" s="301"/>
      <c r="H95" s="277" t="s">
        <v>591</v>
      </c>
      <c r="I95" s="277" t="s">
        <v>590</v>
      </c>
      <c r="J95" s="277"/>
      <c r="K95" s="291"/>
    </row>
    <row r="96" s="1" customFormat="1" ht="15" customHeight="1">
      <c r="B96" s="302"/>
      <c r="C96" s="277" t="s">
        <v>35</v>
      </c>
      <c r="D96" s="277"/>
      <c r="E96" s="277"/>
      <c r="F96" s="300" t="s">
        <v>555</v>
      </c>
      <c r="G96" s="301"/>
      <c r="H96" s="277" t="s">
        <v>592</v>
      </c>
      <c r="I96" s="277" t="s">
        <v>590</v>
      </c>
      <c r="J96" s="277"/>
      <c r="K96" s="291"/>
    </row>
    <row r="97" s="1" customFormat="1" ht="15" customHeight="1">
      <c r="B97" s="302"/>
      <c r="C97" s="277" t="s">
        <v>45</v>
      </c>
      <c r="D97" s="277"/>
      <c r="E97" s="277"/>
      <c r="F97" s="300" t="s">
        <v>555</v>
      </c>
      <c r="G97" s="301"/>
      <c r="H97" s="277" t="s">
        <v>593</v>
      </c>
      <c r="I97" s="277" t="s">
        <v>590</v>
      </c>
      <c r="J97" s="277"/>
      <c r="K97" s="291"/>
    </row>
    <row r="98" s="1" customFormat="1" ht="15" customHeight="1">
      <c r="B98" s="305"/>
      <c r="C98" s="306"/>
      <c r="D98" s="306"/>
      <c r="E98" s="306"/>
      <c r="F98" s="306"/>
      <c r="G98" s="306"/>
      <c r="H98" s="306"/>
      <c r="I98" s="306"/>
      <c r="J98" s="306"/>
      <c r="K98" s="307"/>
    </row>
    <row r="99" s="1" customFormat="1" ht="18.75" customHeight="1">
      <c r="B99" s="308"/>
      <c r="C99" s="309"/>
      <c r="D99" s="309"/>
      <c r="E99" s="309"/>
      <c r="F99" s="309"/>
      <c r="G99" s="309"/>
      <c r="H99" s="309"/>
      <c r="I99" s="309"/>
      <c r="J99" s="309"/>
      <c r="K99" s="308"/>
    </row>
    <row r="100" s="1" customFormat="1" ht="18.75" customHeight="1"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</row>
    <row r="101" s="1" customFormat="1" ht="7.5" customHeight="1">
      <c r="B101" s="286"/>
      <c r="C101" s="287"/>
      <c r="D101" s="287"/>
      <c r="E101" s="287"/>
      <c r="F101" s="287"/>
      <c r="G101" s="287"/>
      <c r="H101" s="287"/>
      <c r="I101" s="287"/>
      <c r="J101" s="287"/>
      <c r="K101" s="288"/>
    </row>
    <row r="102" s="1" customFormat="1" ht="45" customHeight="1">
      <c r="B102" s="289"/>
      <c r="C102" s="290" t="s">
        <v>594</v>
      </c>
      <c r="D102" s="290"/>
      <c r="E102" s="290"/>
      <c r="F102" s="290"/>
      <c r="G102" s="290"/>
      <c r="H102" s="290"/>
      <c r="I102" s="290"/>
      <c r="J102" s="290"/>
      <c r="K102" s="291"/>
    </row>
    <row r="103" s="1" customFormat="1" ht="17.25" customHeight="1">
      <c r="B103" s="289"/>
      <c r="C103" s="292" t="s">
        <v>549</v>
      </c>
      <c r="D103" s="292"/>
      <c r="E103" s="292"/>
      <c r="F103" s="292" t="s">
        <v>550</v>
      </c>
      <c r="G103" s="293"/>
      <c r="H103" s="292" t="s">
        <v>51</v>
      </c>
      <c r="I103" s="292" t="s">
        <v>54</v>
      </c>
      <c r="J103" s="292" t="s">
        <v>551</v>
      </c>
      <c r="K103" s="291"/>
    </row>
    <row r="104" s="1" customFormat="1" ht="17.25" customHeight="1">
      <c r="B104" s="289"/>
      <c r="C104" s="294" t="s">
        <v>552</v>
      </c>
      <c r="D104" s="294"/>
      <c r="E104" s="294"/>
      <c r="F104" s="295" t="s">
        <v>553</v>
      </c>
      <c r="G104" s="296"/>
      <c r="H104" s="294"/>
      <c r="I104" s="294"/>
      <c r="J104" s="294" t="s">
        <v>554</v>
      </c>
      <c r="K104" s="291"/>
    </row>
    <row r="105" s="1" customFormat="1" ht="5.25" customHeight="1">
      <c r="B105" s="289"/>
      <c r="C105" s="292"/>
      <c r="D105" s="292"/>
      <c r="E105" s="292"/>
      <c r="F105" s="292"/>
      <c r="G105" s="310"/>
      <c r="H105" s="292"/>
      <c r="I105" s="292"/>
      <c r="J105" s="292"/>
      <c r="K105" s="291"/>
    </row>
    <row r="106" s="1" customFormat="1" ht="15" customHeight="1">
      <c r="B106" s="289"/>
      <c r="C106" s="277" t="s">
        <v>50</v>
      </c>
      <c r="D106" s="299"/>
      <c r="E106" s="299"/>
      <c r="F106" s="300" t="s">
        <v>555</v>
      </c>
      <c r="G106" s="277"/>
      <c r="H106" s="277" t="s">
        <v>595</v>
      </c>
      <c r="I106" s="277" t="s">
        <v>557</v>
      </c>
      <c r="J106" s="277">
        <v>20</v>
      </c>
      <c r="K106" s="291"/>
    </row>
    <row r="107" s="1" customFormat="1" ht="15" customHeight="1">
      <c r="B107" s="289"/>
      <c r="C107" s="277" t="s">
        <v>558</v>
      </c>
      <c r="D107" s="277"/>
      <c r="E107" s="277"/>
      <c r="F107" s="300" t="s">
        <v>555</v>
      </c>
      <c r="G107" s="277"/>
      <c r="H107" s="277" t="s">
        <v>595</v>
      </c>
      <c r="I107" s="277" t="s">
        <v>557</v>
      </c>
      <c r="J107" s="277">
        <v>120</v>
      </c>
      <c r="K107" s="291"/>
    </row>
    <row r="108" s="1" customFormat="1" ht="15" customHeight="1">
      <c r="B108" s="302"/>
      <c r="C108" s="277" t="s">
        <v>560</v>
      </c>
      <c r="D108" s="277"/>
      <c r="E108" s="277"/>
      <c r="F108" s="300" t="s">
        <v>561</v>
      </c>
      <c r="G108" s="277"/>
      <c r="H108" s="277" t="s">
        <v>595</v>
      </c>
      <c r="I108" s="277" t="s">
        <v>557</v>
      </c>
      <c r="J108" s="277">
        <v>50</v>
      </c>
      <c r="K108" s="291"/>
    </row>
    <row r="109" s="1" customFormat="1" ht="15" customHeight="1">
      <c r="B109" s="302"/>
      <c r="C109" s="277" t="s">
        <v>563</v>
      </c>
      <c r="D109" s="277"/>
      <c r="E109" s="277"/>
      <c r="F109" s="300" t="s">
        <v>555</v>
      </c>
      <c r="G109" s="277"/>
      <c r="H109" s="277" t="s">
        <v>595</v>
      </c>
      <c r="I109" s="277" t="s">
        <v>565</v>
      </c>
      <c r="J109" s="277"/>
      <c r="K109" s="291"/>
    </row>
    <row r="110" s="1" customFormat="1" ht="15" customHeight="1">
      <c r="B110" s="302"/>
      <c r="C110" s="277" t="s">
        <v>574</v>
      </c>
      <c r="D110" s="277"/>
      <c r="E110" s="277"/>
      <c r="F110" s="300" t="s">
        <v>561</v>
      </c>
      <c r="G110" s="277"/>
      <c r="H110" s="277" t="s">
        <v>595</v>
      </c>
      <c r="I110" s="277" t="s">
        <v>557</v>
      </c>
      <c r="J110" s="277">
        <v>50</v>
      </c>
      <c r="K110" s="291"/>
    </row>
    <row r="111" s="1" customFormat="1" ht="15" customHeight="1">
      <c r="B111" s="302"/>
      <c r="C111" s="277" t="s">
        <v>582</v>
      </c>
      <c r="D111" s="277"/>
      <c r="E111" s="277"/>
      <c r="F111" s="300" t="s">
        <v>561</v>
      </c>
      <c r="G111" s="277"/>
      <c r="H111" s="277" t="s">
        <v>595</v>
      </c>
      <c r="I111" s="277" t="s">
        <v>557</v>
      </c>
      <c r="J111" s="277">
        <v>50</v>
      </c>
      <c r="K111" s="291"/>
    </row>
    <row r="112" s="1" customFormat="1" ht="15" customHeight="1">
      <c r="B112" s="302"/>
      <c r="C112" s="277" t="s">
        <v>580</v>
      </c>
      <c r="D112" s="277"/>
      <c r="E112" s="277"/>
      <c r="F112" s="300" t="s">
        <v>561</v>
      </c>
      <c r="G112" s="277"/>
      <c r="H112" s="277" t="s">
        <v>595</v>
      </c>
      <c r="I112" s="277" t="s">
        <v>557</v>
      </c>
      <c r="J112" s="277">
        <v>50</v>
      </c>
      <c r="K112" s="291"/>
    </row>
    <row r="113" s="1" customFormat="1" ht="15" customHeight="1">
      <c r="B113" s="302"/>
      <c r="C113" s="277" t="s">
        <v>50</v>
      </c>
      <c r="D113" s="277"/>
      <c r="E113" s="277"/>
      <c r="F113" s="300" t="s">
        <v>555</v>
      </c>
      <c r="G113" s="277"/>
      <c r="H113" s="277" t="s">
        <v>596</v>
      </c>
      <c r="I113" s="277" t="s">
        <v>557</v>
      </c>
      <c r="J113" s="277">
        <v>20</v>
      </c>
      <c r="K113" s="291"/>
    </row>
    <row r="114" s="1" customFormat="1" ht="15" customHeight="1">
      <c r="B114" s="302"/>
      <c r="C114" s="277" t="s">
        <v>597</v>
      </c>
      <c r="D114" s="277"/>
      <c r="E114" s="277"/>
      <c r="F114" s="300" t="s">
        <v>555</v>
      </c>
      <c r="G114" s="277"/>
      <c r="H114" s="277" t="s">
        <v>598</v>
      </c>
      <c r="I114" s="277" t="s">
        <v>557</v>
      </c>
      <c r="J114" s="277">
        <v>120</v>
      </c>
      <c r="K114" s="291"/>
    </row>
    <row r="115" s="1" customFormat="1" ht="15" customHeight="1">
      <c r="B115" s="302"/>
      <c r="C115" s="277" t="s">
        <v>35</v>
      </c>
      <c r="D115" s="277"/>
      <c r="E115" s="277"/>
      <c r="F115" s="300" t="s">
        <v>555</v>
      </c>
      <c r="G115" s="277"/>
      <c r="H115" s="277" t="s">
        <v>599</v>
      </c>
      <c r="I115" s="277" t="s">
        <v>590</v>
      </c>
      <c r="J115" s="277"/>
      <c r="K115" s="291"/>
    </row>
    <row r="116" s="1" customFormat="1" ht="15" customHeight="1">
      <c r="B116" s="302"/>
      <c r="C116" s="277" t="s">
        <v>45</v>
      </c>
      <c r="D116" s="277"/>
      <c r="E116" s="277"/>
      <c r="F116" s="300" t="s">
        <v>555</v>
      </c>
      <c r="G116" s="277"/>
      <c r="H116" s="277" t="s">
        <v>600</v>
      </c>
      <c r="I116" s="277" t="s">
        <v>590</v>
      </c>
      <c r="J116" s="277"/>
      <c r="K116" s="291"/>
    </row>
    <row r="117" s="1" customFormat="1" ht="15" customHeight="1">
      <c r="B117" s="302"/>
      <c r="C117" s="277" t="s">
        <v>54</v>
      </c>
      <c r="D117" s="277"/>
      <c r="E117" s="277"/>
      <c r="F117" s="300" t="s">
        <v>555</v>
      </c>
      <c r="G117" s="277"/>
      <c r="H117" s="277" t="s">
        <v>601</v>
      </c>
      <c r="I117" s="277" t="s">
        <v>602</v>
      </c>
      <c r="J117" s="277"/>
      <c r="K117" s="291"/>
    </row>
    <row r="118" s="1" customFormat="1" ht="15" customHeight="1">
      <c r="B118" s="305"/>
      <c r="C118" s="311"/>
      <c r="D118" s="311"/>
      <c r="E118" s="311"/>
      <c r="F118" s="311"/>
      <c r="G118" s="311"/>
      <c r="H118" s="311"/>
      <c r="I118" s="311"/>
      <c r="J118" s="311"/>
      <c r="K118" s="307"/>
    </row>
    <row r="119" s="1" customFormat="1" ht="18.75" customHeight="1">
      <c r="B119" s="312"/>
      <c r="C119" s="313"/>
      <c r="D119" s="313"/>
      <c r="E119" s="313"/>
      <c r="F119" s="314"/>
      <c r="G119" s="313"/>
      <c r="H119" s="313"/>
      <c r="I119" s="313"/>
      <c r="J119" s="313"/>
      <c r="K119" s="312"/>
    </row>
    <row r="120" s="1" customFormat="1" ht="18.75" customHeight="1"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</row>
    <row r="121" s="1" customFormat="1" ht="7.5" customHeight="1">
      <c r="B121" s="315"/>
      <c r="C121" s="316"/>
      <c r="D121" s="316"/>
      <c r="E121" s="316"/>
      <c r="F121" s="316"/>
      <c r="G121" s="316"/>
      <c r="H121" s="316"/>
      <c r="I121" s="316"/>
      <c r="J121" s="316"/>
      <c r="K121" s="317"/>
    </row>
    <row r="122" s="1" customFormat="1" ht="45" customHeight="1">
      <c r="B122" s="318"/>
      <c r="C122" s="268" t="s">
        <v>603</v>
      </c>
      <c r="D122" s="268"/>
      <c r="E122" s="268"/>
      <c r="F122" s="268"/>
      <c r="G122" s="268"/>
      <c r="H122" s="268"/>
      <c r="I122" s="268"/>
      <c r="J122" s="268"/>
      <c r="K122" s="319"/>
    </row>
    <row r="123" s="1" customFormat="1" ht="17.25" customHeight="1">
      <c r="B123" s="320"/>
      <c r="C123" s="292" t="s">
        <v>549</v>
      </c>
      <c r="D123" s="292"/>
      <c r="E123" s="292"/>
      <c r="F123" s="292" t="s">
        <v>550</v>
      </c>
      <c r="G123" s="293"/>
      <c r="H123" s="292" t="s">
        <v>51</v>
      </c>
      <c r="I123" s="292" t="s">
        <v>54</v>
      </c>
      <c r="J123" s="292" t="s">
        <v>551</v>
      </c>
      <c r="K123" s="321"/>
    </row>
    <row r="124" s="1" customFormat="1" ht="17.25" customHeight="1">
      <c r="B124" s="320"/>
      <c r="C124" s="294" t="s">
        <v>552</v>
      </c>
      <c r="D124" s="294"/>
      <c r="E124" s="294"/>
      <c r="F124" s="295" t="s">
        <v>553</v>
      </c>
      <c r="G124" s="296"/>
      <c r="H124" s="294"/>
      <c r="I124" s="294"/>
      <c r="J124" s="294" t="s">
        <v>554</v>
      </c>
      <c r="K124" s="321"/>
    </row>
    <row r="125" s="1" customFormat="1" ht="5.25" customHeight="1">
      <c r="B125" s="322"/>
      <c r="C125" s="297"/>
      <c r="D125" s="297"/>
      <c r="E125" s="297"/>
      <c r="F125" s="297"/>
      <c r="G125" s="323"/>
      <c r="H125" s="297"/>
      <c r="I125" s="297"/>
      <c r="J125" s="297"/>
      <c r="K125" s="324"/>
    </row>
    <row r="126" s="1" customFormat="1" ht="15" customHeight="1">
      <c r="B126" s="322"/>
      <c r="C126" s="277" t="s">
        <v>558</v>
      </c>
      <c r="D126" s="299"/>
      <c r="E126" s="299"/>
      <c r="F126" s="300" t="s">
        <v>555</v>
      </c>
      <c r="G126" s="277"/>
      <c r="H126" s="277" t="s">
        <v>595</v>
      </c>
      <c r="I126" s="277" t="s">
        <v>557</v>
      </c>
      <c r="J126" s="277">
        <v>120</v>
      </c>
      <c r="K126" s="325"/>
    </row>
    <row r="127" s="1" customFormat="1" ht="15" customHeight="1">
      <c r="B127" s="322"/>
      <c r="C127" s="277" t="s">
        <v>604</v>
      </c>
      <c r="D127" s="277"/>
      <c r="E127" s="277"/>
      <c r="F127" s="300" t="s">
        <v>555</v>
      </c>
      <c r="G127" s="277"/>
      <c r="H127" s="277" t="s">
        <v>605</v>
      </c>
      <c r="I127" s="277" t="s">
        <v>557</v>
      </c>
      <c r="J127" s="277" t="s">
        <v>606</v>
      </c>
      <c r="K127" s="325"/>
    </row>
    <row r="128" s="1" customFormat="1" ht="15" customHeight="1">
      <c r="B128" s="322"/>
      <c r="C128" s="277" t="s">
        <v>503</v>
      </c>
      <c r="D128" s="277"/>
      <c r="E128" s="277"/>
      <c r="F128" s="300" t="s">
        <v>555</v>
      </c>
      <c r="G128" s="277"/>
      <c r="H128" s="277" t="s">
        <v>607</v>
      </c>
      <c r="I128" s="277" t="s">
        <v>557</v>
      </c>
      <c r="J128" s="277" t="s">
        <v>606</v>
      </c>
      <c r="K128" s="325"/>
    </row>
    <row r="129" s="1" customFormat="1" ht="15" customHeight="1">
      <c r="B129" s="322"/>
      <c r="C129" s="277" t="s">
        <v>566</v>
      </c>
      <c r="D129" s="277"/>
      <c r="E129" s="277"/>
      <c r="F129" s="300" t="s">
        <v>561</v>
      </c>
      <c r="G129" s="277"/>
      <c r="H129" s="277" t="s">
        <v>567</v>
      </c>
      <c r="I129" s="277" t="s">
        <v>557</v>
      </c>
      <c r="J129" s="277">
        <v>15</v>
      </c>
      <c r="K129" s="325"/>
    </row>
    <row r="130" s="1" customFormat="1" ht="15" customHeight="1">
      <c r="B130" s="322"/>
      <c r="C130" s="303" t="s">
        <v>568</v>
      </c>
      <c r="D130" s="303"/>
      <c r="E130" s="303"/>
      <c r="F130" s="304" t="s">
        <v>561</v>
      </c>
      <c r="G130" s="303"/>
      <c r="H130" s="303" t="s">
        <v>569</v>
      </c>
      <c r="I130" s="303" t="s">
        <v>557</v>
      </c>
      <c r="J130" s="303">
        <v>15</v>
      </c>
      <c r="K130" s="325"/>
    </row>
    <row r="131" s="1" customFormat="1" ht="15" customHeight="1">
      <c r="B131" s="322"/>
      <c r="C131" s="303" t="s">
        <v>570</v>
      </c>
      <c r="D131" s="303"/>
      <c r="E131" s="303"/>
      <c r="F131" s="304" t="s">
        <v>561</v>
      </c>
      <c r="G131" s="303"/>
      <c r="H131" s="303" t="s">
        <v>571</v>
      </c>
      <c r="I131" s="303" t="s">
        <v>557</v>
      </c>
      <c r="J131" s="303">
        <v>20</v>
      </c>
      <c r="K131" s="325"/>
    </row>
    <row r="132" s="1" customFormat="1" ht="15" customHeight="1">
      <c r="B132" s="322"/>
      <c r="C132" s="303" t="s">
        <v>572</v>
      </c>
      <c r="D132" s="303"/>
      <c r="E132" s="303"/>
      <c r="F132" s="304" t="s">
        <v>561</v>
      </c>
      <c r="G132" s="303"/>
      <c r="H132" s="303" t="s">
        <v>573</v>
      </c>
      <c r="I132" s="303" t="s">
        <v>557</v>
      </c>
      <c r="J132" s="303">
        <v>20</v>
      </c>
      <c r="K132" s="325"/>
    </row>
    <row r="133" s="1" customFormat="1" ht="15" customHeight="1">
      <c r="B133" s="322"/>
      <c r="C133" s="277" t="s">
        <v>560</v>
      </c>
      <c r="D133" s="277"/>
      <c r="E133" s="277"/>
      <c r="F133" s="300" t="s">
        <v>561</v>
      </c>
      <c r="G133" s="277"/>
      <c r="H133" s="277" t="s">
        <v>595</v>
      </c>
      <c r="I133" s="277" t="s">
        <v>557</v>
      </c>
      <c r="J133" s="277">
        <v>50</v>
      </c>
      <c r="K133" s="325"/>
    </row>
    <row r="134" s="1" customFormat="1" ht="15" customHeight="1">
      <c r="B134" s="322"/>
      <c r="C134" s="277" t="s">
        <v>574</v>
      </c>
      <c r="D134" s="277"/>
      <c r="E134" s="277"/>
      <c r="F134" s="300" t="s">
        <v>561</v>
      </c>
      <c r="G134" s="277"/>
      <c r="H134" s="277" t="s">
        <v>595</v>
      </c>
      <c r="I134" s="277" t="s">
        <v>557</v>
      </c>
      <c r="J134" s="277">
        <v>50</v>
      </c>
      <c r="K134" s="325"/>
    </row>
    <row r="135" s="1" customFormat="1" ht="15" customHeight="1">
      <c r="B135" s="322"/>
      <c r="C135" s="277" t="s">
        <v>580</v>
      </c>
      <c r="D135" s="277"/>
      <c r="E135" s="277"/>
      <c r="F135" s="300" t="s">
        <v>561</v>
      </c>
      <c r="G135" s="277"/>
      <c r="H135" s="277" t="s">
        <v>595</v>
      </c>
      <c r="I135" s="277" t="s">
        <v>557</v>
      </c>
      <c r="J135" s="277">
        <v>50</v>
      </c>
      <c r="K135" s="325"/>
    </row>
    <row r="136" s="1" customFormat="1" ht="15" customHeight="1">
      <c r="B136" s="322"/>
      <c r="C136" s="277" t="s">
        <v>582</v>
      </c>
      <c r="D136" s="277"/>
      <c r="E136" s="277"/>
      <c r="F136" s="300" t="s">
        <v>561</v>
      </c>
      <c r="G136" s="277"/>
      <c r="H136" s="277" t="s">
        <v>595</v>
      </c>
      <c r="I136" s="277" t="s">
        <v>557</v>
      </c>
      <c r="J136" s="277">
        <v>50</v>
      </c>
      <c r="K136" s="325"/>
    </row>
    <row r="137" s="1" customFormat="1" ht="15" customHeight="1">
      <c r="B137" s="322"/>
      <c r="C137" s="277" t="s">
        <v>583</v>
      </c>
      <c r="D137" s="277"/>
      <c r="E137" s="277"/>
      <c r="F137" s="300" t="s">
        <v>561</v>
      </c>
      <c r="G137" s="277"/>
      <c r="H137" s="277" t="s">
        <v>608</v>
      </c>
      <c r="I137" s="277" t="s">
        <v>557</v>
      </c>
      <c r="J137" s="277">
        <v>255</v>
      </c>
      <c r="K137" s="325"/>
    </row>
    <row r="138" s="1" customFormat="1" ht="15" customHeight="1">
      <c r="B138" s="322"/>
      <c r="C138" s="277" t="s">
        <v>585</v>
      </c>
      <c r="D138" s="277"/>
      <c r="E138" s="277"/>
      <c r="F138" s="300" t="s">
        <v>555</v>
      </c>
      <c r="G138" s="277"/>
      <c r="H138" s="277" t="s">
        <v>609</v>
      </c>
      <c r="I138" s="277" t="s">
        <v>587</v>
      </c>
      <c r="J138" s="277"/>
      <c r="K138" s="325"/>
    </row>
    <row r="139" s="1" customFormat="1" ht="15" customHeight="1">
      <c r="B139" s="322"/>
      <c r="C139" s="277" t="s">
        <v>588</v>
      </c>
      <c r="D139" s="277"/>
      <c r="E139" s="277"/>
      <c r="F139" s="300" t="s">
        <v>555</v>
      </c>
      <c r="G139" s="277"/>
      <c r="H139" s="277" t="s">
        <v>610</v>
      </c>
      <c r="I139" s="277" t="s">
        <v>590</v>
      </c>
      <c r="J139" s="277"/>
      <c r="K139" s="325"/>
    </row>
    <row r="140" s="1" customFormat="1" ht="15" customHeight="1">
      <c r="B140" s="322"/>
      <c r="C140" s="277" t="s">
        <v>591</v>
      </c>
      <c r="D140" s="277"/>
      <c r="E140" s="277"/>
      <c r="F140" s="300" t="s">
        <v>555</v>
      </c>
      <c r="G140" s="277"/>
      <c r="H140" s="277" t="s">
        <v>591</v>
      </c>
      <c r="I140" s="277" t="s">
        <v>590</v>
      </c>
      <c r="J140" s="277"/>
      <c r="K140" s="325"/>
    </row>
    <row r="141" s="1" customFormat="1" ht="15" customHeight="1">
      <c r="B141" s="322"/>
      <c r="C141" s="277" t="s">
        <v>35</v>
      </c>
      <c r="D141" s="277"/>
      <c r="E141" s="277"/>
      <c r="F141" s="300" t="s">
        <v>555</v>
      </c>
      <c r="G141" s="277"/>
      <c r="H141" s="277" t="s">
        <v>611</v>
      </c>
      <c r="I141" s="277" t="s">
        <v>590</v>
      </c>
      <c r="J141" s="277"/>
      <c r="K141" s="325"/>
    </row>
    <row r="142" s="1" customFormat="1" ht="15" customHeight="1">
      <c r="B142" s="322"/>
      <c r="C142" s="277" t="s">
        <v>612</v>
      </c>
      <c r="D142" s="277"/>
      <c r="E142" s="277"/>
      <c r="F142" s="300" t="s">
        <v>555</v>
      </c>
      <c r="G142" s="277"/>
      <c r="H142" s="277" t="s">
        <v>613</v>
      </c>
      <c r="I142" s="277" t="s">
        <v>590</v>
      </c>
      <c r="J142" s="277"/>
      <c r="K142" s="325"/>
    </row>
    <row r="143" s="1" customFormat="1" ht="15" customHeight="1">
      <c r="B143" s="326"/>
      <c r="C143" s="327"/>
      <c r="D143" s="327"/>
      <c r="E143" s="327"/>
      <c r="F143" s="327"/>
      <c r="G143" s="327"/>
      <c r="H143" s="327"/>
      <c r="I143" s="327"/>
      <c r="J143" s="327"/>
      <c r="K143" s="328"/>
    </row>
    <row r="144" s="1" customFormat="1" ht="18.75" customHeight="1">
      <c r="B144" s="313"/>
      <c r="C144" s="313"/>
      <c r="D144" s="313"/>
      <c r="E144" s="313"/>
      <c r="F144" s="314"/>
      <c r="G144" s="313"/>
      <c r="H144" s="313"/>
      <c r="I144" s="313"/>
      <c r="J144" s="313"/>
      <c r="K144" s="313"/>
    </row>
    <row r="145" s="1" customFormat="1" ht="18.75" customHeight="1"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</row>
    <row r="146" s="1" customFormat="1" ht="7.5" customHeight="1">
      <c r="B146" s="286"/>
      <c r="C146" s="287"/>
      <c r="D146" s="287"/>
      <c r="E146" s="287"/>
      <c r="F146" s="287"/>
      <c r="G146" s="287"/>
      <c r="H146" s="287"/>
      <c r="I146" s="287"/>
      <c r="J146" s="287"/>
      <c r="K146" s="288"/>
    </row>
    <row r="147" s="1" customFormat="1" ht="45" customHeight="1">
      <c r="B147" s="289"/>
      <c r="C147" s="290" t="s">
        <v>614</v>
      </c>
      <c r="D147" s="290"/>
      <c r="E147" s="290"/>
      <c r="F147" s="290"/>
      <c r="G147" s="290"/>
      <c r="H147" s="290"/>
      <c r="I147" s="290"/>
      <c r="J147" s="290"/>
      <c r="K147" s="291"/>
    </row>
    <row r="148" s="1" customFormat="1" ht="17.25" customHeight="1">
      <c r="B148" s="289"/>
      <c r="C148" s="292" t="s">
        <v>549</v>
      </c>
      <c r="D148" s="292"/>
      <c r="E148" s="292"/>
      <c r="F148" s="292" t="s">
        <v>550</v>
      </c>
      <c r="G148" s="293"/>
      <c r="H148" s="292" t="s">
        <v>51</v>
      </c>
      <c r="I148" s="292" t="s">
        <v>54</v>
      </c>
      <c r="J148" s="292" t="s">
        <v>551</v>
      </c>
      <c r="K148" s="291"/>
    </row>
    <row r="149" s="1" customFormat="1" ht="17.25" customHeight="1">
      <c r="B149" s="289"/>
      <c r="C149" s="294" t="s">
        <v>552</v>
      </c>
      <c r="D149" s="294"/>
      <c r="E149" s="294"/>
      <c r="F149" s="295" t="s">
        <v>553</v>
      </c>
      <c r="G149" s="296"/>
      <c r="H149" s="294"/>
      <c r="I149" s="294"/>
      <c r="J149" s="294" t="s">
        <v>554</v>
      </c>
      <c r="K149" s="291"/>
    </row>
    <row r="150" s="1" customFormat="1" ht="5.25" customHeight="1">
      <c r="B150" s="302"/>
      <c r="C150" s="297"/>
      <c r="D150" s="297"/>
      <c r="E150" s="297"/>
      <c r="F150" s="297"/>
      <c r="G150" s="298"/>
      <c r="H150" s="297"/>
      <c r="I150" s="297"/>
      <c r="J150" s="297"/>
      <c r="K150" s="325"/>
    </row>
    <row r="151" s="1" customFormat="1" ht="15" customHeight="1">
      <c r="B151" s="302"/>
      <c r="C151" s="329" t="s">
        <v>558</v>
      </c>
      <c r="D151" s="277"/>
      <c r="E151" s="277"/>
      <c r="F151" s="330" t="s">
        <v>555</v>
      </c>
      <c r="G151" s="277"/>
      <c r="H151" s="329" t="s">
        <v>595</v>
      </c>
      <c r="I151" s="329" t="s">
        <v>557</v>
      </c>
      <c r="J151" s="329">
        <v>120</v>
      </c>
      <c r="K151" s="325"/>
    </row>
    <row r="152" s="1" customFormat="1" ht="15" customHeight="1">
      <c r="B152" s="302"/>
      <c r="C152" s="329" t="s">
        <v>604</v>
      </c>
      <c r="D152" s="277"/>
      <c r="E152" s="277"/>
      <c r="F152" s="330" t="s">
        <v>555</v>
      </c>
      <c r="G152" s="277"/>
      <c r="H152" s="329" t="s">
        <v>615</v>
      </c>
      <c r="I152" s="329" t="s">
        <v>557</v>
      </c>
      <c r="J152" s="329" t="s">
        <v>606</v>
      </c>
      <c r="K152" s="325"/>
    </row>
    <row r="153" s="1" customFormat="1" ht="15" customHeight="1">
      <c r="B153" s="302"/>
      <c r="C153" s="329" t="s">
        <v>503</v>
      </c>
      <c r="D153" s="277"/>
      <c r="E153" s="277"/>
      <c r="F153" s="330" t="s">
        <v>555</v>
      </c>
      <c r="G153" s="277"/>
      <c r="H153" s="329" t="s">
        <v>616</v>
      </c>
      <c r="I153" s="329" t="s">
        <v>557</v>
      </c>
      <c r="J153" s="329" t="s">
        <v>606</v>
      </c>
      <c r="K153" s="325"/>
    </row>
    <row r="154" s="1" customFormat="1" ht="15" customHeight="1">
      <c r="B154" s="302"/>
      <c r="C154" s="329" t="s">
        <v>560</v>
      </c>
      <c r="D154" s="277"/>
      <c r="E154" s="277"/>
      <c r="F154" s="330" t="s">
        <v>561</v>
      </c>
      <c r="G154" s="277"/>
      <c r="H154" s="329" t="s">
        <v>595</v>
      </c>
      <c r="I154" s="329" t="s">
        <v>557</v>
      </c>
      <c r="J154" s="329">
        <v>50</v>
      </c>
      <c r="K154" s="325"/>
    </row>
    <row r="155" s="1" customFormat="1" ht="15" customHeight="1">
      <c r="B155" s="302"/>
      <c r="C155" s="329" t="s">
        <v>563</v>
      </c>
      <c r="D155" s="277"/>
      <c r="E155" s="277"/>
      <c r="F155" s="330" t="s">
        <v>555</v>
      </c>
      <c r="G155" s="277"/>
      <c r="H155" s="329" t="s">
        <v>595</v>
      </c>
      <c r="I155" s="329" t="s">
        <v>565</v>
      </c>
      <c r="J155" s="329"/>
      <c r="K155" s="325"/>
    </row>
    <row r="156" s="1" customFormat="1" ht="15" customHeight="1">
      <c r="B156" s="302"/>
      <c r="C156" s="329" t="s">
        <v>574</v>
      </c>
      <c r="D156" s="277"/>
      <c r="E156" s="277"/>
      <c r="F156" s="330" t="s">
        <v>561</v>
      </c>
      <c r="G156" s="277"/>
      <c r="H156" s="329" t="s">
        <v>595</v>
      </c>
      <c r="I156" s="329" t="s">
        <v>557</v>
      </c>
      <c r="J156" s="329">
        <v>50</v>
      </c>
      <c r="K156" s="325"/>
    </row>
    <row r="157" s="1" customFormat="1" ht="15" customHeight="1">
      <c r="B157" s="302"/>
      <c r="C157" s="329" t="s">
        <v>582</v>
      </c>
      <c r="D157" s="277"/>
      <c r="E157" s="277"/>
      <c r="F157" s="330" t="s">
        <v>561</v>
      </c>
      <c r="G157" s="277"/>
      <c r="H157" s="329" t="s">
        <v>595</v>
      </c>
      <c r="I157" s="329" t="s">
        <v>557</v>
      </c>
      <c r="J157" s="329">
        <v>50</v>
      </c>
      <c r="K157" s="325"/>
    </row>
    <row r="158" s="1" customFormat="1" ht="15" customHeight="1">
      <c r="B158" s="302"/>
      <c r="C158" s="329" t="s">
        <v>580</v>
      </c>
      <c r="D158" s="277"/>
      <c r="E158" s="277"/>
      <c r="F158" s="330" t="s">
        <v>561</v>
      </c>
      <c r="G158" s="277"/>
      <c r="H158" s="329" t="s">
        <v>595</v>
      </c>
      <c r="I158" s="329" t="s">
        <v>557</v>
      </c>
      <c r="J158" s="329">
        <v>50</v>
      </c>
      <c r="K158" s="325"/>
    </row>
    <row r="159" s="1" customFormat="1" ht="15" customHeight="1">
      <c r="B159" s="302"/>
      <c r="C159" s="329" t="s">
        <v>87</v>
      </c>
      <c r="D159" s="277"/>
      <c r="E159" s="277"/>
      <c r="F159" s="330" t="s">
        <v>555</v>
      </c>
      <c r="G159" s="277"/>
      <c r="H159" s="329" t="s">
        <v>617</v>
      </c>
      <c r="I159" s="329" t="s">
        <v>557</v>
      </c>
      <c r="J159" s="329" t="s">
        <v>618</v>
      </c>
      <c r="K159" s="325"/>
    </row>
    <row r="160" s="1" customFormat="1" ht="15" customHeight="1">
      <c r="B160" s="302"/>
      <c r="C160" s="329" t="s">
        <v>619</v>
      </c>
      <c r="D160" s="277"/>
      <c r="E160" s="277"/>
      <c r="F160" s="330" t="s">
        <v>555</v>
      </c>
      <c r="G160" s="277"/>
      <c r="H160" s="329" t="s">
        <v>620</v>
      </c>
      <c r="I160" s="329" t="s">
        <v>590</v>
      </c>
      <c r="J160" s="329"/>
      <c r="K160" s="325"/>
    </row>
    <row r="161" s="1" customFormat="1" ht="15" customHeight="1">
      <c r="B161" s="331"/>
      <c r="C161" s="311"/>
      <c r="D161" s="311"/>
      <c r="E161" s="311"/>
      <c r="F161" s="311"/>
      <c r="G161" s="311"/>
      <c r="H161" s="311"/>
      <c r="I161" s="311"/>
      <c r="J161" s="311"/>
      <c r="K161" s="332"/>
    </row>
    <row r="162" s="1" customFormat="1" ht="18.75" customHeight="1">
      <c r="B162" s="313"/>
      <c r="C162" s="323"/>
      <c r="D162" s="323"/>
      <c r="E162" s="323"/>
      <c r="F162" s="333"/>
      <c r="G162" s="323"/>
      <c r="H162" s="323"/>
      <c r="I162" s="323"/>
      <c r="J162" s="323"/>
      <c r="K162" s="313"/>
    </row>
    <row r="163" s="1" customFormat="1" ht="18.75" customHeight="1"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</row>
    <row r="164" s="1" customFormat="1" ht="7.5" customHeight="1">
      <c r="B164" s="264"/>
      <c r="C164" s="265"/>
      <c r="D164" s="265"/>
      <c r="E164" s="265"/>
      <c r="F164" s="265"/>
      <c r="G164" s="265"/>
      <c r="H164" s="265"/>
      <c r="I164" s="265"/>
      <c r="J164" s="265"/>
      <c r="K164" s="266"/>
    </row>
    <row r="165" s="1" customFormat="1" ht="45" customHeight="1">
      <c r="B165" s="267"/>
      <c r="C165" s="268" t="s">
        <v>621</v>
      </c>
      <c r="D165" s="268"/>
      <c r="E165" s="268"/>
      <c r="F165" s="268"/>
      <c r="G165" s="268"/>
      <c r="H165" s="268"/>
      <c r="I165" s="268"/>
      <c r="J165" s="268"/>
      <c r="K165" s="269"/>
    </row>
    <row r="166" s="1" customFormat="1" ht="17.25" customHeight="1">
      <c r="B166" s="267"/>
      <c r="C166" s="292" t="s">
        <v>549</v>
      </c>
      <c r="D166" s="292"/>
      <c r="E166" s="292"/>
      <c r="F166" s="292" t="s">
        <v>550</v>
      </c>
      <c r="G166" s="334"/>
      <c r="H166" s="335" t="s">
        <v>51</v>
      </c>
      <c r="I166" s="335" t="s">
        <v>54</v>
      </c>
      <c r="J166" s="292" t="s">
        <v>551</v>
      </c>
      <c r="K166" s="269"/>
    </row>
    <row r="167" s="1" customFormat="1" ht="17.25" customHeight="1">
      <c r="B167" s="270"/>
      <c r="C167" s="294" t="s">
        <v>552</v>
      </c>
      <c r="D167" s="294"/>
      <c r="E167" s="294"/>
      <c r="F167" s="295" t="s">
        <v>553</v>
      </c>
      <c r="G167" s="336"/>
      <c r="H167" s="337"/>
      <c r="I167" s="337"/>
      <c r="J167" s="294" t="s">
        <v>554</v>
      </c>
      <c r="K167" s="272"/>
    </row>
    <row r="168" s="1" customFormat="1" ht="5.25" customHeight="1">
      <c r="B168" s="302"/>
      <c r="C168" s="297"/>
      <c r="D168" s="297"/>
      <c r="E168" s="297"/>
      <c r="F168" s="297"/>
      <c r="G168" s="298"/>
      <c r="H168" s="297"/>
      <c r="I168" s="297"/>
      <c r="J168" s="297"/>
      <c r="K168" s="325"/>
    </row>
    <row r="169" s="1" customFormat="1" ht="15" customHeight="1">
      <c r="B169" s="302"/>
      <c r="C169" s="277" t="s">
        <v>558</v>
      </c>
      <c r="D169" s="277"/>
      <c r="E169" s="277"/>
      <c r="F169" s="300" t="s">
        <v>555</v>
      </c>
      <c r="G169" s="277"/>
      <c r="H169" s="277" t="s">
        <v>595</v>
      </c>
      <c r="I169" s="277" t="s">
        <v>557</v>
      </c>
      <c r="J169" s="277">
        <v>120</v>
      </c>
      <c r="K169" s="325"/>
    </row>
    <row r="170" s="1" customFormat="1" ht="15" customHeight="1">
      <c r="B170" s="302"/>
      <c r="C170" s="277" t="s">
        <v>604</v>
      </c>
      <c r="D170" s="277"/>
      <c r="E170" s="277"/>
      <c r="F170" s="300" t="s">
        <v>555</v>
      </c>
      <c r="G170" s="277"/>
      <c r="H170" s="277" t="s">
        <v>605</v>
      </c>
      <c r="I170" s="277" t="s">
        <v>557</v>
      </c>
      <c r="J170" s="277" t="s">
        <v>606</v>
      </c>
      <c r="K170" s="325"/>
    </row>
    <row r="171" s="1" customFormat="1" ht="15" customHeight="1">
      <c r="B171" s="302"/>
      <c r="C171" s="277" t="s">
        <v>503</v>
      </c>
      <c r="D171" s="277"/>
      <c r="E171" s="277"/>
      <c r="F171" s="300" t="s">
        <v>555</v>
      </c>
      <c r="G171" s="277"/>
      <c r="H171" s="277" t="s">
        <v>622</v>
      </c>
      <c r="I171" s="277" t="s">
        <v>557</v>
      </c>
      <c r="J171" s="277" t="s">
        <v>606</v>
      </c>
      <c r="K171" s="325"/>
    </row>
    <row r="172" s="1" customFormat="1" ht="15" customHeight="1">
      <c r="B172" s="302"/>
      <c r="C172" s="277" t="s">
        <v>560</v>
      </c>
      <c r="D172" s="277"/>
      <c r="E172" s="277"/>
      <c r="F172" s="300" t="s">
        <v>561</v>
      </c>
      <c r="G172" s="277"/>
      <c r="H172" s="277" t="s">
        <v>622</v>
      </c>
      <c r="I172" s="277" t="s">
        <v>557</v>
      </c>
      <c r="J172" s="277">
        <v>50</v>
      </c>
      <c r="K172" s="325"/>
    </row>
    <row r="173" s="1" customFormat="1" ht="15" customHeight="1">
      <c r="B173" s="302"/>
      <c r="C173" s="277" t="s">
        <v>563</v>
      </c>
      <c r="D173" s="277"/>
      <c r="E173" s="277"/>
      <c r="F173" s="300" t="s">
        <v>555</v>
      </c>
      <c r="G173" s="277"/>
      <c r="H173" s="277" t="s">
        <v>622</v>
      </c>
      <c r="I173" s="277" t="s">
        <v>565</v>
      </c>
      <c r="J173" s="277"/>
      <c r="K173" s="325"/>
    </row>
    <row r="174" s="1" customFormat="1" ht="15" customHeight="1">
      <c r="B174" s="302"/>
      <c r="C174" s="277" t="s">
        <v>574</v>
      </c>
      <c r="D174" s="277"/>
      <c r="E174" s="277"/>
      <c r="F174" s="300" t="s">
        <v>561</v>
      </c>
      <c r="G174" s="277"/>
      <c r="H174" s="277" t="s">
        <v>622</v>
      </c>
      <c r="I174" s="277" t="s">
        <v>557</v>
      </c>
      <c r="J174" s="277">
        <v>50</v>
      </c>
      <c r="K174" s="325"/>
    </row>
    <row r="175" s="1" customFormat="1" ht="15" customHeight="1">
      <c r="B175" s="302"/>
      <c r="C175" s="277" t="s">
        <v>582</v>
      </c>
      <c r="D175" s="277"/>
      <c r="E175" s="277"/>
      <c r="F175" s="300" t="s">
        <v>561</v>
      </c>
      <c r="G175" s="277"/>
      <c r="H175" s="277" t="s">
        <v>622</v>
      </c>
      <c r="I175" s="277" t="s">
        <v>557</v>
      </c>
      <c r="J175" s="277">
        <v>50</v>
      </c>
      <c r="K175" s="325"/>
    </row>
    <row r="176" s="1" customFormat="1" ht="15" customHeight="1">
      <c r="B176" s="302"/>
      <c r="C176" s="277" t="s">
        <v>580</v>
      </c>
      <c r="D176" s="277"/>
      <c r="E176" s="277"/>
      <c r="F176" s="300" t="s">
        <v>561</v>
      </c>
      <c r="G176" s="277"/>
      <c r="H176" s="277" t="s">
        <v>622</v>
      </c>
      <c r="I176" s="277" t="s">
        <v>557</v>
      </c>
      <c r="J176" s="277">
        <v>50</v>
      </c>
      <c r="K176" s="325"/>
    </row>
    <row r="177" s="1" customFormat="1" ht="15" customHeight="1">
      <c r="B177" s="302"/>
      <c r="C177" s="277" t="s">
        <v>101</v>
      </c>
      <c r="D177" s="277"/>
      <c r="E177" s="277"/>
      <c r="F177" s="300" t="s">
        <v>555</v>
      </c>
      <c r="G177" s="277"/>
      <c r="H177" s="277" t="s">
        <v>623</v>
      </c>
      <c r="I177" s="277" t="s">
        <v>624</v>
      </c>
      <c r="J177" s="277"/>
      <c r="K177" s="325"/>
    </row>
    <row r="178" s="1" customFormat="1" ht="15" customHeight="1">
      <c r="B178" s="302"/>
      <c r="C178" s="277" t="s">
        <v>54</v>
      </c>
      <c r="D178" s="277"/>
      <c r="E178" s="277"/>
      <c r="F178" s="300" t="s">
        <v>555</v>
      </c>
      <c r="G178" s="277"/>
      <c r="H178" s="277" t="s">
        <v>625</v>
      </c>
      <c r="I178" s="277" t="s">
        <v>626</v>
      </c>
      <c r="J178" s="277">
        <v>1</v>
      </c>
      <c r="K178" s="325"/>
    </row>
    <row r="179" s="1" customFormat="1" ht="15" customHeight="1">
      <c r="B179" s="302"/>
      <c r="C179" s="277" t="s">
        <v>50</v>
      </c>
      <c r="D179" s="277"/>
      <c r="E179" s="277"/>
      <c r="F179" s="300" t="s">
        <v>555</v>
      </c>
      <c r="G179" s="277"/>
      <c r="H179" s="277" t="s">
        <v>627</v>
      </c>
      <c r="I179" s="277" t="s">
        <v>557</v>
      </c>
      <c r="J179" s="277">
        <v>20</v>
      </c>
      <c r="K179" s="325"/>
    </row>
    <row r="180" s="1" customFormat="1" ht="15" customHeight="1">
      <c r="B180" s="302"/>
      <c r="C180" s="277" t="s">
        <v>51</v>
      </c>
      <c r="D180" s="277"/>
      <c r="E180" s="277"/>
      <c r="F180" s="300" t="s">
        <v>555</v>
      </c>
      <c r="G180" s="277"/>
      <c r="H180" s="277" t="s">
        <v>628</v>
      </c>
      <c r="I180" s="277" t="s">
        <v>557</v>
      </c>
      <c r="J180" s="277">
        <v>255</v>
      </c>
      <c r="K180" s="325"/>
    </row>
    <row r="181" s="1" customFormat="1" ht="15" customHeight="1">
      <c r="B181" s="302"/>
      <c r="C181" s="277" t="s">
        <v>102</v>
      </c>
      <c r="D181" s="277"/>
      <c r="E181" s="277"/>
      <c r="F181" s="300" t="s">
        <v>555</v>
      </c>
      <c r="G181" s="277"/>
      <c r="H181" s="277" t="s">
        <v>519</v>
      </c>
      <c r="I181" s="277" t="s">
        <v>557</v>
      </c>
      <c r="J181" s="277">
        <v>10</v>
      </c>
      <c r="K181" s="325"/>
    </row>
    <row r="182" s="1" customFormat="1" ht="15" customHeight="1">
      <c r="B182" s="302"/>
      <c r="C182" s="277" t="s">
        <v>103</v>
      </c>
      <c r="D182" s="277"/>
      <c r="E182" s="277"/>
      <c r="F182" s="300" t="s">
        <v>555</v>
      </c>
      <c r="G182" s="277"/>
      <c r="H182" s="277" t="s">
        <v>629</v>
      </c>
      <c r="I182" s="277" t="s">
        <v>590</v>
      </c>
      <c r="J182" s="277"/>
      <c r="K182" s="325"/>
    </row>
    <row r="183" s="1" customFormat="1" ht="15" customHeight="1">
      <c r="B183" s="302"/>
      <c r="C183" s="277" t="s">
        <v>630</v>
      </c>
      <c r="D183" s="277"/>
      <c r="E183" s="277"/>
      <c r="F183" s="300" t="s">
        <v>555</v>
      </c>
      <c r="G183" s="277"/>
      <c r="H183" s="277" t="s">
        <v>631</v>
      </c>
      <c r="I183" s="277" t="s">
        <v>590</v>
      </c>
      <c r="J183" s="277"/>
      <c r="K183" s="325"/>
    </row>
    <row r="184" s="1" customFormat="1" ht="15" customHeight="1">
      <c r="B184" s="302"/>
      <c r="C184" s="277" t="s">
        <v>619</v>
      </c>
      <c r="D184" s="277"/>
      <c r="E184" s="277"/>
      <c r="F184" s="300" t="s">
        <v>555</v>
      </c>
      <c r="G184" s="277"/>
      <c r="H184" s="277" t="s">
        <v>632</v>
      </c>
      <c r="I184" s="277" t="s">
        <v>590</v>
      </c>
      <c r="J184" s="277"/>
      <c r="K184" s="325"/>
    </row>
    <row r="185" s="1" customFormat="1" ht="15" customHeight="1">
      <c r="B185" s="302"/>
      <c r="C185" s="277" t="s">
        <v>105</v>
      </c>
      <c r="D185" s="277"/>
      <c r="E185" s="277"/>
      <c r="F185" s="300" t="s">
        <v>561</v>
      </c>
      <c r="G185" s="277"/>
      <c r="H185" s="277" t="s">
        <v>633</v>
      </c>
      <c r="I185" s="277" t="s">
        <v>557</v>
      </c>
      <c r="J185" s="277">
        <v>50</v>
      </c>
      <c r="K185" s="325"/>
    </row>
    <row r="186" s="1" customFormat="1" ht="15" customHeight="1">
      <c r="B186" s="302"/>
      <c r="C186" s="277" t="s">
        <v>634</v>
      </c>
      <c r="D186" s="277"/>
      <c r="E186" s="277"/>
      <c r="F186" s="300" t="s">
        <v>561</v>
      </c>
      <c r="G186" s="277"/>
      <c r="H186" s="277" t="s">
        <v>635</v>
      </c>
      <c r="I186" s="277" t="s">
        <v>636</v>
      </c>
      <c r="J186" s="277"/>
      <c r="K186" s="325"/>
    </row>
    <row r="187" s="1" customFormat="1" ht="15" customHeight="1">
      <c r="B187" s="302"/>
      <c r="C187" s="277" t="s">
        <v>637</v>
      </c>
      <c r="D187" s="277"/>
      <c r="E187" s="277"/>
      <c r="F187" s="300" t="s">
        <v>561</v>
      </c>
      <c r="G187" s="277"/>
      <c r="H187" s="277" t="s">
        <v>638</v>
      </c>
      <c r="I187" s="277" t="s">
        <v>636</v>
      </c>
      <c r="J187" s="277"/>
      <c r="K187" s="325"/>
    </row>
    <row r="188" s="1" customFormat="1" ht="15" customHeight="1">
      <c r="B188" s="302"/>
      <c r="C188" s="277" t="s">
        <v>639</v>
      </c>
      <c r="D188" s="277"/>
      <c r="E188" s="277"/>
      <c r="F188" s="300" t="s">
        <v>561</v>
      </c>
      <c r="G188" s="277"/>
      <c r="H188" s="277" t="s">
        <v>640</v>
      </c>
      <c r="I188" s="277" t="s">
        <v>636</v>
      </c>
      <c r="J188" s="277"/>
      <c r="K188" s="325"/>
    </row>
    <row r="189" s="1" customFormat="1" ht="15" customHeight="1">
      <c r="B189" s="302"/>
      <c r="C189" s="338" t="s">
        <v>641</v>
      </c>
      <c r="D189" s="277"/>
      <c r="E189" s="277"/>
      <c r="F189" s="300" t="s">
        <v>561</v>
      </c>
      <c r="G189" s="277"/>
      <c r="H189" s="277" t="s">
        <v>642</v>
      </c>
      <c r="I189" s="277" t="s">
        <v>643</v>
      </c>
      <c r="J189" s="339" t="s">
        <v>644</v>
      </c>
      <c r="K189" s="325"/>
    </row>
    <row r="190" s="17" customFormat="1" ht="15" customHeight="1">
      <c r="B190" s="340"/>
      <c r="C190" s="341" t="s">
        <v>645</v>
      </c>
      <c r="D190" s="342"/>
      <c r="E190" s="342"/>
      <c r="F190" s="343" t="s">
        <v>561</v>
      </c>
      <c r="G190" s="342"/>
      <c r="H190" s="342" t="s">
        <v>646</v>
      </c>
      <c r="I190" s="342" t="s">
        <v>643</v>
      </c>
      <c r="J190" s="344" t="s">
        <v>644</v>
      </c>
      <c r="K190" s="345"/>
    </row>
    <row r="191" s="1" customFormat="1" ht="15" customHeight="1">
      <c r="B191" s="302"/>
      <c r="C191" s="338" t="s">
        <v>39</v>
      </c>
      <c r="D191" s="277"/>
      <c r="E191" s="277"/>
      <c r="F191" s="300" t="s">
        <v>555</v>
      </c>
      <c r="G191" s="277"/>
      <c r="H191" s="274" t="s">
        <v>647</v>
      </c>
      <c r="I191" s="277" t="s">
        <v>648</v>
      </c>
      <c r="J191" s="277"/>
      <c r="K191" s="325"/>
    </row>
    <row r="192" s="1" customFormat="1" ht="15" customHeight="1">
      <c r="B192" s="302"/>
      <c r="C192" s="338" t="s">
        <v>649</v>
      </c>
      <c r="D192" s="277"/>
      <c r="E192" s="277"/>
      <c r="F192" s="300" t="s">
        <v>555</v>
      </c>
      <c r="G192" s="277"/>
      <c r="H192" s="277" t="s">
        <v>650</v>
      </c>
      <c r="I192" s="277" t="s">
        <v>590</v>
      </c>
      <c r="J192" s="277"/>
      <c r="K192" s="325"/>
    </row>
    <row r="193" s="1" customFormat="1" ht="15" customHeight="1">
      <c r="B193" s="302"/>
      <c r="C193" s="338" t="s">
        <v>651</v>
      </c>
      <c r="D193" s="277"/>
      <c r="E193" s="277"/>
      <c r="F193" s="300" t="s">
        <v>555</v>
      </c>
      <c r="G193" s="277"/>
      <c r="H193" s="277" t="s">
        <v>652</v>
      </c>
      <c r="I193" s="277" t="s">
        <v>590</v>
      </c>
      <c r="J193" s="277"/>
      <c r="K193" s="325"/>
    </row>
    <row r="194" s="1" customFormat="1" ht="15" customHeight="1">
      <c r="B194" s="302"/>
      <c r="C194" s="338" t="s">
        <v>653</v>
      </c>
      <c r="D194" s="277"/>
      <c r="E194" s="277"/>
      <c r="F194" s="300" t="s">
        <v>561</v>
      </c>
      <c r="G194" s="277"/>
      <c r="H194" s="277" t="s">
        <v>654</v>
      </c>
      <c r="I194" s="277" t="s">
        <v>590</v>
      </c>
      <c r="J194" s="277"/>
      <c r="K194" s="325"/>
    </row>
    <row r="195" s="1" customFormat="1" ht="15" customHeight="1">
      <c r="B195" s="331"/>
      <c r="C195" s="346"/>
      <c r="D195" s="311"/>
      <c r="E195" s="311"/>
      <c r="F195" s="311"/>
      <c r="G195" s="311"/>
      <c r="H195" s="311"/>
      <c r="I195" s="311"/>
      <c r="J195" s="311"/>
      <c r="K195" s="332"/>
    </row>
    <row r="196" s="1" customFormat="1" ht="18.75" customHeight="1">
      <c r="B196" s="313"/>
      <c r="C196" s="323"/>
      <c r="D196" s="323"/>
      <c r="E196" s="323"/>
      <c r="F196" s="333"/>
      <c r="G196" s="323"/>
      <c r="H196" s="323"/>
      <c r="I196" s="323"/>
      <c r="J196" s="323"/>
      <c r="K196" s="313"/>
    </row>
    <row r="197" s="1" customFormat="1" ht="18.75" customHeight="1">
      <c r="B197" s="313"/>
      <c r="C197" s="323"/>
      <c r="D197" s="323"/>
      <c r="E197" s="323"/>
      <c r="F197" s="333"/>
      <c r="G197" s="323"/>
      <c r="H197" s="323"/>
      <c r="I197" s="323"/>
      <c r="J197" s="323"/>
      <c r="K197" s="313"/>
    </row>
    <row r="198" s="1" customFormat="1" ht="18.75" customHeight="1"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</row>
    <row r="199" s="1" customFormat="1" ht="13.5">
      <c r="B199" s="264"/>
      <c r="C199" s="265"/>
      <c r="D199" s="265"/>
      <c r="E199" s="265"/>
      <c r="F199" s="265"/>
      <c r="G199" s="265"/>
      <c r="H199" s="265"/>
      <c r="I199" s="265"/>
      <c r="J199" s="265"/>
      <c r="K199" s="266"/>
    </row>
    <row r="200" s="1" customFormat="1" ht="21">
      <c r="B200" s="267"/>
      <c r="C200" s="268" t="s">
        <v>655</v>
      </c>
      <c r="D200" s="268"/>
      <c r="E200" s="268"/>
      <c r="F200" s="268"/>
      <c r="G200" s="268"/>
      <c r="H200" s="268"/>
      <c r="I200" s="268"/>
      <c r="J200" s="268"/>
      <c r="K200" s="269"/>
    </row>
    <row r="201" s="1" customFormat="1" ht="25.5" customHeight="1">
      <c r="B201" s="267"/>
      <c r="C201" s="347" t="s">
        <v>656</v>
      </c>
      <c r="D201" s="347"/>
      <c r="E201" s="347"/>
      <c r="F201" s="347" t="s">
        <v>657</v>
      </c>
      <c r="G201" s="348"/>
      <c r="H201" s="347" t="s">
        <v>658</v>
      </c>
      <c r="I201" s="347"/>
      <c r="J201" s="347"/>
      <c r="K201" s="269"/>
    </row>
    <row r="202" s="1" customFormat="1" ht="5.25" customHeight="1">
      <c r="B202" s="302"/>
      <c r="C202" s="297"/>
      <c r="D202" s="297"/>
      <c r="E202" s="297"/>
      <c r="F202" s="297"/>
      <c r="G202" s="323"/>
      <c r="H202" s="297"/>
      <c r="I202" s="297"/>
      <c r="J202" s="297"/>
      <c r="K202" s="325"/>
    </row>
    <row r="203" s="1" customFormat="1" ht="15" customHeight="1">
      <c r="B203" s="302"/>
      <c r="C203" s="277" t="s">
        <v>648</v>
      </c>
      <c r="D203" s="277"/>
      <c r="E203" s="277"/>
      <c r="F203" s="300" t="s">
        <v>40</v>
      </c>
      <c r="G203" s="277"/>
      <c r="H203" s="277" t="s">
        <v>659</v>
      </c>
      <c r="I203" s="277"/>
      <c r="J203" s="277"/>
      <c r="K203" s="325"/>
    </row>
    <row r="204" s="1" customFormat="1" ht="15" customHeight="1">
      <c r="B204" s="302"/>
      <c r="C204" s="277"/>
      <c r="D204" s="277"/>
      <c r="E204" s="277"/>
      <c r="F204" s="300" t="s">
        <v>41</v>
      </c>
      <c r="G204" s="277"/>
      <c r="H204" s="277" t="s">
        <v>660</v>
      </c>
      <c r="I204" s="277"/>
      <c r="J204" s="277"/>
      <c r="K204" s="325"/>
    </row>
    <row r="205" s="1" customFormat="1" ht="15" customHeight="1">
      <c r="B205" s="302"/>
      <c r="C205" s="277"/>
      <c r="D205" s="277"/>
      <c r="E205" s="277"/>
      <c r="F205" s="300" t="s">
        <v>44</v>
      </c>
      <c r="G205" s="277"/>
      <c r="H205" s="277" t="s">
        <v>661</v>
      </c>
      <c r="I205" s="277"/>
      <c r="J205" s="277"/>
      <c r="K205" s="325"/>
    </row>
    <row r="206" s="1" customFormat="1" ht="15" customHeight="1">
      <c r="B206" s="302"/>
      <c r="C206" s="277"/>
      <c r="D206" s="277"/>
      <c r="E206" s="277"/>
      <c r="F206" s="300" t="s">
        <v>42</v>
      </c>
      <c r="G206" s="277"/>
      <c r="H206" s="277" t="s">
        <v>662</v>
      </c>
      <c r="I206" s="277"/>
      <c r="J206" s="277"/>
      <c r="K206" s="325"/>
    </row>
    <row r="207" s="1" customFormat="1" ht="15" customHeight="1">
      <c r="B207" s="302"/>
      <c r="C207" s="277"/>
      <c r="D207" s="277"/>
      <c r="E207" s="277"/>
      <c r="F207" s="300" t="s">
        <v>43</v>
      </c>
      <c r="G207" s="277"/>
      <c r="H207" s="277" t="s">
        <v>663</v>
      </c>
      <c r="I207" s="277"/>
      <c r="J207" s="277"/>
      <c r="K207" s="325"/>
    </row>
    <row r="208" s="1" customFormat="1" ht="15" customHeight="1">
      <c r="B208" s="302"/>
      <c r="C208" s="277"/>
      <c r="D208" s="277"/>
      <c r="E208" s="277"/>
      <c r="F208" s="300"/>
      <c r="G208" s="277"/>
      <c r="H208" s="277"/>
      <c r="I208" s="277"/>
      <c r="J208" s="277"/>
      <c r="K208" s="325"/>
    </row>
    <row r="209" s="1" customFormat="1" ht="15" customHeight="1">
      <c r="B209" s="302"/>
      <c r="C209" s="277" t="s">
        <v>602</v>
      </c>
      <c r="D209" s="277"/>
      <c r="E209" s="277"/>
      <c r="F209" s="300" t="s">
        <v>76</v>
      </c>
      <c r="G209" s="277"/>
      <c r="H209" s="277" t="s">
        <v>664</v>
      </c>
      <c r="I209" s="277"/>
      <c r="J209" s="277"/>
      <c r="K209" s="325"/>
    </row>
    <row r="210" s="1" customFormat="1" ht="15" customHeight="1">
      <c r="B210" s="302"/>
      <c r="C210" s="277"/>
      <c r="D210" s="277"/>
      <c r="E210" s="277"/>
      <c r="F210" s="300" t="s">
        <v>497</v>
      </c>
      <c r="G210" s="277"/>
      <c r="H210" s="277" t="s">
        <v>498</v>
      </c>
      <c r="I210" s="277"/>
      <c r="J210" s="277"/>
      <c r="K210" s="325"/>
    </row>
    <row r="211" s="1" customFormat="1" ht="15" customHeight="1">
      <c r="B211" s="302"/>
      <c r="C211" s="277"/>
      <c r="D211" s="277"/>
      <c r="E211" s="277"/>
      <c r="F211" s="300" t="s">
        <v>495</v>
      </c>
      <c r="G211" s="277"/>
      <c r="H211" s="277" t="s">
        <v>665</v>
      </c>
      <c r="I211" s="277"/>
      <c r="J211" s="277"/>
      <c r="K211" s="325"/>
    </row>
    <row r="212" s="1" customFormat="1" ht="15" customHeight="1">
      <c r="B212" s="349"/>
      <c r="C212" s="277"/>
      <c r="D212" s="277"/>
      <c r="E212" s="277"/>
      <c r="F212" s="300" t="s">
        <v>499</v>
      </c>
      <c r="G212" s="338"/>
      <c r="H212" s="329" t="s">
        <v>500</v>
      </c>
      <c r="I212" s="329"/>
      <c r="J212" s="329"/>
      <c r="K212" s="350"/>
    </row>
    <row r="213" s="1" customFormat="1" ht="15" customHeight="1">
      <c r="B213" s="349"/>
      <c r="C213" s="277"/>
      <c r="D213" s="277"/>
      <c r="E213" s="277"/>
      <c r="F213" s="300" t="s">
        <v>501</v>
      </c>
      <c r="G213" s="338"/>
      <c r="H213" s="329" t="s">
        <v>666</v>
      </c>
      <c r="I213" s="329"/>
      <c r="J213" s="329"/>
      <c r="K213" s="350"/>
    </row>
    <row r="214" s="1" customFormat="1" ht="15" customHeight="1">
      <c r="B214" s="349"/>
      <c r="C214" s="277"/>
      <c r="D214" s="277"/>
      <c r="E214" s="277"/>
      <c r="F214" s="300"/>
      <c r="G214" s="338"/>
      <c r="H214" s="329"/>
      <c r="I214" s="329"/>
      <c r="J214" s="329"/>
      <c r="K214" s="350"/>
    </row>
    <row r="215" s="1" customFormat="1" ht="15" customHeight="1">
      <c r="B215" s="349"/>
      <c r="C215" s="277" t="s">
        <v>626</v>
      </c>
      <c r="D215" s="277"/>
      <c r="E215" s="277"/>
      <c r="F215" s="300">
        <v>1</v>
      </c>
      <c r="G215" s="338"/>
      <c r="H215" s="329" t="s">
        <v>667</v>
      </c>
      <c r="I215" s="329"/>
      <c r="J215" s="329"/>
      <c r="K215" s="350"/>
    </row>
    <row r="216" s="1" customFormat="1" ht="15" customHeight="1">
      <c r="B216" s="349"/>
      <c r="C216" s="277"/>
      <c r="D216" s="277"/>
      <c r="E216" s="277"/>
      <c r="F216" s="300">
        <v>2</v>
      </c>
      <c r="G216" s="338"/>
      <c r="H216" s="329" t="s">
        <v>668</v>
      </c>
      <c r="I216" s="329"/>
      <c r="J216" s="329"/>
      <c r="K216" s="350"/>
    </row>
    <row r="217" s="1" customFormat="1" ht="15" customHeight="1">
      <c r="B217" s="349"/>
      <c r="C217" s="277"/>
      <c r="D217" s="277"/>
      <c r="E217" s="277"/>
      <c r="F217" s="300">
        <v>3</v>
      </c>
      <c r="G217" s="338"/>
      <c r="H217" s="329" t="s">
        <v>669</v>
      </c>
      <c r="I217" s="329"/>
      <c r="J217" s="329"/>
      <c r="K217" s="350"/>
    </row>
    <row r="218" s="1" customFormat="1" ht="15" customHeight="1">
      <c r="B218" s="349"/>
      <c r="C218" s="277"/>
      <c r="D218" s="277"/>
      <c r="E218" s="277"/>
      <c r="F218" s="300">
        <v>4</v>
      </c>
      <c r="G218" s="338"/>
      <c r="H218" s="329" t="s">
        <v>670</v>
      </c>
      <c r="I218" s="329"/>
      <c r="J218" s="329"/>
      <c r="K218" s="350"/>
    </row>
    <row r="219" s="1" customFormat="1" ht="12.75" customHeight="1">
      <c r="B219" s="351"/>
      <c r="C219" s="352"/>
      <c r="D219" s="352"/>
      <c r="E219" s="352"/>
      <c r="F219" s="352"/>
      <c r="G219" s="352"/>
      <c r="H219" s="352"/>
      <c r="I219" s="352"/>
      <c r="J219" s="352"/>
      <c r="K219" s="35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PC-VIKTOR\Viktor Vaidis</dc:creator>
  <cp:lastModifiedBy>PC-VIKTOR\Viktor Vaidis</cp:lastModifiedBy>
  <dcterms:created xsi:type="dcterms:W3CDTF">2025-03-17T10:14:20Z</dcterms:created>
  <dcterms:modified xsi:type="dcterms:W3CDTF">2025-03-17T10:14:26Z</dcterms:modified>
</cp:coreProperties>
</file>