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Architektonicko stav..." sheetId="2" r:id="rId2"/>
    <sheet name="VON - VON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Architektonicko stav...'!$C$127:$K$479</definedName>
    <definedName name="_xlnm.Print_Area" localSheetId="1">'01 - Architektonicko stav...'!$C$4:$J$76,'01 - Architektonicko stav...'!$C$82:$J$109,'01 - Architektonicko stav...'!$C$115:$J$479</definedName>
    <definedName name="_xlnm.Print_Titles" localSheetId="1">'01 - Architektonicko stav...'!$127:$127</definedName>
    <definedName name="_xlnm._FilterDatabase" localSheetId="2" hidden="1">'VON - VON'!$C$119:$K$144</definedName>
    <definedName name="_xlnm.Print_Area" localSheetId="2">'VON - VON'!$C$4:$J$76,'VON - VON'!$C$82:$J$101,'VON - VON'!$C$107:$J$144</definedName>
    <definedName name="_xlnm.Print_Titles" localSheetId="2">'VON - VON'!$119:$119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1"/>
  <c r="BH141"/>
  <c r="BG141"/>
  <c r="BF141"/>
  <c r="T141"/>
  <c r="T140"/>
  <c r="R141"/>
  <c r="R140"/>
  <c r="P141"/>
  <c r="P140"/>
  <c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116"/>
  <c r="J14"/>
  <c r="J12"/>
  <c r="J114"/>
  <c r="E7"/>
  <c r="E110"/>
  <c i="2" r="J37"/>
  <c r="J36"/>
  <c i="1" r="AY95"/>
  <c i="2" r="J35"/>
  <c i="1" r="AX95"/>
  <c i="2" r="BI476"/>
  <c r="BH476"/>
  <c r="BG476"/>
  <c r="BF476"/>
  <c r="T476"/>
  <c r="R476"/>
  <c r="P476"/>
  <c r="BI472"/>
  <c r="BH472"/>
  <c r="BG472"/>
  <c r="BF472"/>
  <c r="T472"/>
  <c r="R472"/>
  <c r="P472"/>
  <c r="BI468"/>
  <c r="BH468"/>
  <c r="BG468"/>
  <c r="BF468"/>
  <c r="T468"/>
  <c r="R468"/>
  <c r="P468"/>
  <c r="BI463"/>
  <c r="BH463"/>
  <c r="BG463"/>
  <c r="BF463"/>
  <c r="T463"/>
  <c r="R463"/>
  <c r="P463"/>
  <c r="BI459"/>
  <c r="BH459"/>
  <c r="BG459"/>
  <c r="BF459"/>
  <c r="T459"/>
  <c r="R459"/>
  <c r="P459"/>
  <c r="BI454"/>
  <c r="BH454"/>
  <c r="BG454"/>
  <c r="BF454"/>
  <c r="T454"/>
  <c r="R454"/>
  <c r="P454"/>
  <c r="BI450"/>
  <c r="BH450"/>
  <c r="BG450"/>
  <c r="BF450"/>
  <c r="T450"/>
  <c r="R450"/>
  <c r="P450"/>
  <c r="BI445"/>
  <c r="BH445"/>
  <c r="BG445"/>
  <c r="BF445"/>
  <c r="T445"/>
  <c r="R445"/>
  <c r="P445"/>
  <c r="BI443"/>
  <c r="BH443"/>
  <c r="BG443"/>
  <c r="BF443"/>
  <c r="T443"/>
  <c r="R443"/>
  <c r="P443"/>
  <c r="BI440"/>
  <c r="BH440"/>
  <c r="BG440"/>
  <c r="BF440"/>
  <c r="T440"/>
  <c r="R440"/>
  <c r="P440"/>
  <c r="BI403"/>
  <c r="BH403"/>
  <c r="BG403"/>
  <c r="BF403"/>
  <c r="T403"/>
  <c r="R403"/>
  <c r="P403"/>
  <c r="BI366"/>
  <c r="BH366"/>
  <c r="BG366"/>
  <c r="BF366"/>
  <c r="T366"/>
  <c r="R366"/>
  <c r="P366"/>
  <c r="BI364"/>
  <c r="BH364"/>
  <c r="BG364"/>
  <c r="BF364"/>
  <c r="T364"/>
  <c r="R364"/>
  <c r="P364"/>
  <c r="BI360"/>
  <c r="BH360"/>
  <c r="BG360"/>
  <c r="BF360"/>
  <c r="T360"/>
  <c r="R360"/>
  <c r="P360"/>
  <c r="BI357"/>
  <c r="BH357"/>
  <c r="BG357"/>
  <c r="BF357"/>
  <c r="T357"/>
  <c r="R357"/>
  <c r="P357"/>
  <c r="BI355"/>
  <c r="BH355"/>
  <c r="BG355"/>
  <c r="BF355"/>
  <c r="T355"/>
  <c r="R355"/>
  <c r="P355"/>
  <c r="BI336"/>
  <c r="BH336"/>
  <c r="BG336"/>
  <c r="BF336"/>
  <c r="T336"/>
  <c r="R336"/>
  <c r="P336"/>
  <c r="BI332"/>
  <c r="BH332"/>
  <c r="BG332"/>
  <c r="BF332"/>
  <c r="T332"/>
  <c r="R332"/>
  <c r="P332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T219"/>
  <c r="R220"/>
  <c r="R219"/>
  <c r="P220"/>
  <c r="P219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91"/>
  <c r="J20"/>
  <c r="J18"/>
  <c r="E18"/>
  <c r="F125"/>
  <c r="J17"/>
  <c r="J15"/>
  <c r="E15"/>
  <c r="F91"/>
  <c r="J14"/>
  <c r="J12"/>
  <c r="J89"/>
  <c r="E7"/>
  <c r="E85"/>
  <c i="1" r="L90"/>
  <c r="AM90"/>
  <c r="AM89"/>
  <c r="L89"/>
  <c r="AM87"/>
  <c r="L87"/>
  <c r="L85"/>
  <c r="L84"/>
  <c i="2" r="BK303"/>
  <c r="J476"/>
  <c r="J332"/>
  <c r="J468"/>
  <c r="BK336"/>
  <c r="BK169"/>
  <c r="J336"/>
  <c r="BK224"/>
  <c r="J315"/>
  <c r="BK271"/>
  <c r="J440"/>
  <c r="J287"/>
  <c r="BK213"/>
  <c r="BK360"/>
  <c r="J184"/>
  <c i="3" r="J136"/>
  <c r="BK123"/>
  <c i="2" r="J327"/>
  <c r="BK459"/>
  <c r="J283"/>
  <c r="J355"/>
  <c r="BK180"/>
  <c r="BK440"/>
  <c r="BK267"/>
  <c r="BK403"/>
  <c r="J263"/>
  <c r="BK364"/>
  <c r="BK228"/>
  <c r="J443"/>
  <c r="BK263"/>
  <c i="3" r="J132"/>
  <c r="BK136"/>
  <c i="2" r="BK332"/>
  <c r="BK184"/>
  <c r="BK366"/>
  <c r="BK176"/>
  <c r="J323"/>
  <c r="J463"/>
  <c r="BK299"/>
  <c r="BK445"/>
  <c r="BK275"/>
  <c r="BK472"/>
  <c r="J291"/>
  <c r="BK220"/>
  <c r="BK355"/>
  <c r="BK217"/>
  <c i="1" r="AS94"/>
  <c i="2" r="BK357"/>
  <c r="J213"/>
  <c r="J450"/>
  <c r="J295"/>
  <c r="J454"/>
  <c r="BK307"/>
  <c r="BK468"/>
  <c r="J311"/>
  <c r="BK211"/>
  <c r="BK287"/>
  <c r="BK172"/>
  <c r="J357"/>
  <c r="J275"/>
  <c r="J176"/>
  <c r="BK311"/>
  <c r="J188"/>
  <c i="3" r="J127"/>
  <c r="J123"/>
  <c i="2" r="BK323"/>
  <c r="J209"/>
  <c r="J360"/>
  <c r="J220"/>
  <c r="J364"/>
  <c r="J236"/>
  <c r="BK450"/>
  <c r="J228"/>
  <c r="BK327"/>
  <c r="J224"/>
  <c r="J459"/>
  <c r="BK315"/>
  <c r="J267"/>
  <c r="J472"/>
  <c r="J279"/>
  <c r="J172"/>
  <c i="3" r="BK141"/>
  <c r="BK127"/>
  <c i="2" r="J319"/>
  <c r="J131"/>
  <c r="J303"/>
  <c r="BK463"/>
  <c r="J271"/>
  <c r="BK454"/>
  <c r="BK283"/>
  <c r="BK131"/>
  <c r="BK291"/>
  <c r="J211"/>
  <c r="J403"/>
  <c r="BK279"/>
  <c r="J180"/>
  <c r="J299"/>
  <c i="3" r="BK132"/>
  <c i="2" r="BK476"/>
  <c r="BK236"/>
  <c r="BK295"/>
  <c r="BK209"/>
  <c r="BK319"/>
  <c r="BK188"/>
  <c r="J307"/>
  <c r="J169"/>
  <c i="3" r="J141"/>
  <c i="2" r="J366"/>
  <c r="BK232"/>
  <c r="BK443"/>
  <c r="J232"/>
  <c r="J445"/>
  <c r="J217"/>
  <c l="1" r="R130"/>
  <c r="P223"/>
  <c r="BK449"/>
  <c r="J449"/>
  <c r="J106"/>
  <c r="BK467"/>
  <c r="J467"/>
  <c r="J108"/>
  <c i="3" r="R122"/>
  <c r="BK131"/>
  <c r="J131"/>
  <c r="J99"/>
  <c i="2" r="BK171"/>
  <c r="J171"/>
  <c r="J99"/>
  <c r="BK208"/>
  <c r="J208"/>
  <c r="J100"/>
  <c r="R359"/>
  <c r="R449"/>
  <c r="R467"/>
  <c i="3" r="T131"/>
  <c i="2" r="P130"/>
  <c r="BK223"/>
  <c r="BK442"/>
  <c r="J442"/>
  <c r="J105"/>
  <c r="BK458"/>
  <c r="J458"/>
  <c r="J107"/>
  <c i="3" r="R131"/>
  <c i="2" r="P171"/>
  <c r="T208"/>
  <c r="P359"/>
  <c r="P442"/>
  <c r="P467"/>
  <c i="3" r="P131"/>
  <c i="2" r="BK130"/>
  <c r="T223"/>
  <c r="T442"/>
  <c r="R458"/>
  <c i="3" r="P122"/>
  <c r="P121"/>
  <c r="P120"/>
  <c i="1" r="AU96"/>
  <c i="2" r="T171"/>
  <c r="R208"/>
  <c r="T359"/>
  <c r="T449"/>
  <c r="T467"/>
  <c i="3" r="T122"/>
  <c r="T121"/>
  <c r="T120"/>
  <c i="2" r="T130"/>
  <c r="T129"/>
  <c r="R223"/>
  <c r="R222"/>
  <c r="R442"/>
  <c r="P458"/>
  <c i="3" r="BK122"/>
  <c i="2" r="R171"/>
  <c r="P208"/>
  <c r="BK359"/>
  <c r="J359"/>
  <c r="J104"/>
  <c r="P449"/>
  <c r="T458"/>
  <c r="BK219"/>
  <c r="J219"/>
  <c r="J101"/>
  <c i="3" r="BK140"/>
  <c r="J140"/>
  <c r="J100"/>
  <c r="F92"/>
  <c r="BE141"/>
  <c i="2" r="J130"/>
  <c r="J98"/>
  <c r="J223"/>
  <c r="J103"/>
  <c i="3" r="J91"/>
  <c r="E85"/>
  <c r="F91"/>
  <c r="BE123"/>
  <c r="BE136"/>
  <c r="J89"/>
  <c r="J117"/>
  <c r="BE132"/>
  <c r="BE127"/>
  <c i="2" r="F92"/>
  <c r="J122"/>
  <c r="BE220"/>
  <c r="BE287"/>
  <c r="BE445"/>
  <c r="BE459"/>
  <c r="E118"/>
  <c r="J124"/>
  <c r="BE131"/>
  <c r="BE224"/>
  <c r="BE236"/>
  <c r="BE303"/>
  <c r="BE307"/>
  <c r="BE311"/>
  <c r="BE327"/>
  <c r="BE332"/>
  <c r="BE443"/>
  <c r="BE450"/>
  <c r="J125"/>
  <c r="BE188"/>
  <c r="BE217"/>
  <c r="BE232"/>
  <c r="BE267"/>
  <c r="BE283"/>
  <c r="BE323"/>
  <c r="BE355"/>
  <c r="BE357"/>
  <c r="BE360"/>
  <c r="BE366"/>
  <c r="BE463"/>
  <c r="BE472"/>
  <c r="BE476"/>
  <c r="BE172"/>
  <c r="BE176"/>
  <c r="BE180"/>
  <c r="BE209"/>
  <c r="BE228"/>
  <c r="BE263"/>
  <c r="BE275"/>
  <c r="BE291"/>
  <c r="BE295"/>
  <c r="BE299"/>
  <c r="BE315"/>
  <c r="BE440"/>
  <c r="F124"/>
  <c r="BE169"/>
  <c r="BE184"/>
  <c r="BE211"/>
  <c r="BE213"/>
  <c r="BE279"/>
  <c r="BE319"/>
  <c r="BE336"/>
  <c r="BE364"/>
  <c r="BE403"/>
  <c r="BE454"/>
  <c r="BE468"/>
  <c r="BE271"/>
  <c r="F36"/>
  <c i="1" r="BC95"/>
  <c i="2" r="F34"/>
  <c i="1" r="BA95"/>
  <c i="3" r="J34"/>
  <c i="1" r="AW96"/>
  <c i="3" r="F36"/>
  <c i="1" r="BC96"/>
  <c i="2" r="F35"/>
  <c i="1" r="BB95"/>
  <c i="2" r="J34"/>
  <c i="1" r="AW95"/>
  <c i="3" r="F37"/>
  <c i="1" r="BD96"/>
  <c i="3" r="F34"/>
  <c i="1" r="BA96"/>
  <c i="3" r="F35"/>
  <c i="1" r="BB96"/>
  <c i="2" r="F37"/>
  <c i="1" r="BD95"/>
  <c i="2" l="1" r="BK129"/>
  <c r="J129"/>
  <c r="J97"/>
  <c r="T222"/>
  <c r="T128"/>
  <c r="P129"/>
  <c i="3" r="R121"/>
  <c r="R120"/>
  <c r="BK121"/>
  <c r="BK120"/>
  <c r="J120"/>
  <c r="J96"/>
  <c i="2" r="P222"/>
  <c r="BK222"/>
  <c r="J222"/>
  <c r="J102"/>
  <c r="R129"/>
  <c r="R128"/>
  <c i="3" r="J122"/>
  <c r="J98"/>
  <c i="2" r="J33"/>
  <c i="1" r="AV95"/>
  <c r="AT95"/>
  <c i="2" r="F33"/>
  <c i="1" r="AZ95"/>
  <c r="BC94"/>
  <c r="AY94"/>
  <c i="3" r="J33"/>
  <c i="1" r="AV96"/>
  <c r="AT96"/>
  <c r="BD94"/>
  <c r="W33"/>
  <c i="3" r="F33"/>
  <c i="1" r="AZ96"/>
  <c r="BA94"/>
  <c r="W30"/>
  <c r="BB94"/>
  <c r="W31"/>
  <c i="2" l="1" r="P128"/>
  <c i="1" r="AU95"/>
  <c i="3" r="J121"/>
  <c r="J97"/>
  <c i="2" r="BK128"/>
  <c r="J128"/>
  <c r="J96"/>
  <c i="1" r="AU94"/>
  <c i="3" r="J30"/>
  <c i="1" r="AG96"/>
  <c r="W32"/>
  <c r="AZ94"/>
  <c r="W29"/>
  <c r="AW94"/>
  <c r="AK30"/>
  <c r="AX94"/>
  <c i="3" l="1" r="J39"/>
  <c i="1" r="AN96"/>
  <c i="2" r="J30"/>
  <c i="1" r="AG95"/>
  <c r="AG94"/>
  <c r="AK26"/>
  <c r="AV94"/>
  <c r="AK29"/>
  <c r="AK35"/>
  <c i="2" l="1" r="J39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<sst xmlns="http://schemas.openxmlformats.org/spreadsheetml/2006/main">
  <si>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</si>
  <si>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</si>
  <si>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</si>
  <si>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</si>
  <si>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</si>
  <si>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{5babbcb7-5eb7-4147-b896-3c7ce3e3797a}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</si>
  <si>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</si>
  <si>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</si>
  <si>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</si>
  <si>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</si>
  <si>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</si>
  <si>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</si>
  <si>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</si>
  <si>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</si>
  <si>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2518-2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</si>
  <si>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</si>
  <si>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</si>
  <si>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OKNA SZŠ V KLATOVECH</t>
  </si>
  <si>
    <t>KSO:</t>
  </si>
  <si>
    <t>CC-CZ:</t>
  </si>
  <si>
    <t>Místo:</t>
  </si>
  <si>
    <t xml:space="preserve"> </t>
  </si>
  <si>
    <t>Datum:</t>
  </si>
  <si>
    <t>22. 4. 2025</t>
  </si>
  <si>
    <t>Zadavatel:</t>
  </si>
  <si>
    <t>IČ:</t>
  </si>
  <si>
    <t>VOŠ, OA, Střední zdravotnická. škola a ja....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</si>
  <si>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</si>
  <si>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</si>
  <si>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</si>
  <si>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</si>
  <si>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</si>
  <si>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</si>
  <si>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</si>
  <si>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</si>
  <si>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</si>
  <si>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</si>
  <si>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</si>
  <si>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</si>
  <si>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</si>
  <si>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</si>
  <si>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</si>
  <si>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</si>
  <si>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</si>
  <si>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</si>
  <si>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</si>
  <si>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</si>
  <si>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</si>
  <si>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</si>
  <si>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</si>
  <si>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</si>
  <si>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</si>
  <si>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</si>
  <si>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</si>
  <si>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</si>
  <si>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</si>
  <si>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</si>
  <si>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</si>
  <si>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</si>
  <si>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</si>
  <si>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</si>
  <si>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</si>
  <si>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</si>
  <si>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</si>
  <si>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</si>
  <si>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</si>
  <si>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</si>
  <si>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</si>
  <si>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</si>
  <si>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</si>
  <si>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</si>
  <si>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</si>
  <si>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</si>
  <si>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</si>
  <si>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</si>
  <si>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</si>
  <si>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</si>
  <si>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</si>
  <si>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</si>
  <si>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</si>
  <si>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stav...</t>
  </si>
  <si>
    <t>STA</t>
  </si>
  <si>
    <t>1</t>
  </si>
  <si>
    <t>{d805accf-93ca-430f-9f5f-3ed93e477a64}</t>
  </si>
  <si>
    <t>2</t>
  </si>
  <si>
    <t>VON</t>
  </si>
  <si>
    <t>{770feae7-3442-4032-a082-f020acd082d0}</t>
  </si>
  <si>
    <t>KRYCÍ LIST SOUPISU PRACÍ</t>
  </si>
  <si>
    <t>Objekt:</t>
  </si>
  <si>
    <t>01 - Architektonicko stav...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</si>
  <si>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</si>
  <si>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</si>
  <si>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</si>
  <si>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</si>
  <si>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</si>
  <si>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</si>
  <si>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</si>
  <si>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</si>
  <si>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</si>
  <si>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</si>
  <si>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</si>
  <si>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</si>
  <si>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</si>
  <si>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</si>
  <si>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</si>
  <si>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</si>
  <si>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</si>
  <si>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</si>
  <si>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</si>
  <si>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</si>
  <si>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</si>
  <si>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</si>
  <si>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</si>
  <si>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</si>
  <si>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</si>
  <si>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</si>
  <si>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</si>
  <si>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</si>
  <si>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</si>
  <si>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</si>
  <si>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</si>
  <si>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</si>
  <si>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</si>
  <si>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</si>
  <si>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</si>
  <si>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13</t>
  </si>
  <si>
    <t>K</t>
  </si>
  <si>
    <t>612325302</t>
  </si>
  <si>
    <t>Vápenocementová štuková omítka ostění nebo nadpraží</t>
  </si>
  <si>
    <t>m2</t>
  </si>
  <si>
    <t>4</t>
  </si>
  <si>
    <t>PP</t>
  </si>
  <si>
    <t>Vápenocementová omítka ostění nebo nadpraží štuková dvouvrstvá</t>
  </si>
  <si>
    <t>VV</t>
  </si>
  <si>
    <t>"O01</t>
  </si>
  <si>
    <t>((0,6+0,6+2,7+2,7)*3)*0,3</t>
  </si>
  <si>
    <t>"O02</t>
  </si>
  <si>
    <t>((1,2+1,2+1,6+1,6)*2)*0,3</t>
  </si>
  <si>
    <t>"O03</t>
  </si>
  <si>
    <t>((1,2+1,2+1,6+1,6)*6)*0,3</t>
  </si>
  <si>
    <t>"O04</t>
  </si>
  <si>
    <t>((0,9+0,9+1,6+1,6)*6)*0,3</t>
  </si>
  <si>
    <t>"O05</t>
  </si>
  <si>
    <t>((1,8+1,8+1,8+1,8)*6)*0,3</t>
  </si>
  <si>
    <t>"O06</t>
  </si>
  <si>
    <t>((1,2+1,2+1,6+1,6)*10)*0,3</t>
  </si>
  <si>
    <t>"O07</t>
  </si>
  <si>
    <t>((1,5+1,5+1,85+1,85)*8)*0,3</t>
  </si>
  <si>
    <t>"O08</t>
  </si>
  <si>
    <t>((1,2+1,2+1,5+1,5)*3)*0,3</t>
  </si>
  <si>
    <t>"O09</t>
  </si>
  <si>
    <t>((1,2+1,2+1,5+1,5)*4)*0,3</t>
  </si>
  <si>
    <t>"O10</t>
  </si>
  <si>
    <t>((1,5+1,5+1,3+1,3)*4)*0,3</t>
  </si>
  <si>
    <t>"O11</t>
  </si>
  <si>
    <t>((0,9+0,9+0,6+0,6)*4)*0,3</t>
  </si>
  <si>
    <t>"O12</t>
  </si>
  <si>
    <t>((2,7+2,7+2,7+2,7)*1)*0,3</t>
  </si>
  <si>
    <t>"O13</t>
  </si>
  <si>
    <t>((3,5+3,5+2,1+2,1)*1)*0,3</t>
  </si>
  <si>
    <t>"O14</t>
  </si>
  <si>
    <t>((1,8+1,8+1,8+1,8)*12)*0,3</t>
  </si>
  <si>
    <t>"O15</t>
  </si>
  <si>
    <t>((1,5+1,5+1,5+1,5)*16)*0,3</t>
  </si>
  <si>
    <t>"O16</t>
  </si>
  <si>
    <t>((1,8+1,8+1,5+1,5)*6)*0,3</t>
  </si>
  <si>
    <t>"O17</t>
  </si>
  <si>
    <t>((1,5+1,5+1,5+1,5)*7)*0,3</t>
  </si>
  <si>
    <t>Součet</t>
  </si>
  <si>
    <t>15</t>
  </si>
  <si>
    <t>622326259</t>
  </si>
  <si>
    <t>Oprava vnější vápenocementové omítky s celoplošným přeštukováním členitosti 1 v rozsahu přes 80 do 100 %</t>
  </si>
  <si>
    <t>Oprava vápenocementové omítky s celoplošným přeštukováním vnějších ploch stupně členitosti 1, v rozsahu opravované plochy přes 80 do 100%</t>
  </si>
  <si>
    <t>9</t>
  </si>
  <si>
    <t>Ostatní konstrukce a práce, bourání</t>
  </si>
  <si>
    <t>63</t>
  </si>
  <si>
    <t>941111112</t>
  </si>
  <si>
    <t>Montáž lešení řadového trubkového lehkého s podlahami zatížení do 200 kg/m2 š od 0,6 do 0,9 m v přes 10 do 25 m</t>
  </si>
  <si>
    <t>Lešení řadové trubkové lehké pracovní s podlahami s provozním zatížením tř. 3 do 200 kg/m2 šířky tř. W06 od 0,6 do 0,9 m výšky přes 10 do 25 m montáž</t>
  </si>
  <si>
    <t>1280</t>
  </si>
  <si>
    <t>64</t>
  </si>
  <si>
    <t>941111212</t>
  </si>
  <si>
    <t>Příplatek k lešení řadovému trubkovému lehkému s podlahami do 200 kg/m2 š od 0,6 do 0,9 m v přes 10 do 25 m za každý den použití</t>
  </si>
  <si>
    <t>8</t>
  </si>
  <si>
    <t>Lešení řadové trubkové lehké pracovní s podlahami s provozním zatížením tř. 3 do 200 kg/m2 šířky tř. W06 od 0,6 do 0,9 m výšky přes 10 do 25 m příplatek k ceně za každý den použití</t>
  </si>
  <si>
    <t>1280*30</t>
  </si>
  <si>
    <t>65</t>
  </si>
  <si>
    <t>941111812</t>
  </si>
  <si>
    <t>Demontáž lešení řadového trubkového lehkého s podlahami zatížení do 200 kg/m2 š od 0,6 do 0,9 m v přes 10 do 25 m</t>
  </si>
  <si>
    <t>10</t>
  </si>
  <si>
    <t>Lešení řadové trubkové lehké pracovní s podlahami s provozním zatížením tř. 3 do 200 kg/m2 šířky tř. W06 od 0,6 do 0,9 m výšky přes 10 do 25 m demontáž</t>
  </si>
  <si>
    <t>66</t>
  </si>
  <si>
    <t>952901111</t>
  </si>
  <si>
    <t>Vyčištění budov bytové a občanské výstavby při výšce podlaží do 4 m</t>
  </si>
  <si>
    <t>Vyčištění budov nebo objektů před předáním do užívání budov bytové nebo občanské výstavby, světlé výšky podlaží do 4 m</t>
  </si>
  <si>
    <t>520</t>
  </si>
  <si>
    <t>7</t>
  </si>
  <si>
    <t>968062356</t>
  </si>
  <si>
    <t>Vybourání dřevěných rámů oken dvojitých včetně křídel pl do 4 m2</t>
  </si>
  <si>
    <t>14</t>
  </si>
  <si>
    <t>Vybourání dřevěných rámů oken s křídly, dveřních zárubní, vrat, stěn, ostění nebo obkladů rámů oken s křídly dvojitých, plochy do 4 m2</t>
  </si>
  <si>
    <t>2,7*0,6*3</t>
  </si>
  <si>
    <t>1,2*1,6*2</t>
  </si>
  <si>
    <t>1,2*1,6*6</t>
  </si>
  <si>
    <t>0,9*1,6*6</t>
  </si>
  <si>
    <t>1,8*1,8*6</t>
  </si>
  <si>
    <t>1,2*1,6*10</t>
  </si>
  <si>
    <t>1,5*1,85*8</t>
  </si>
  <si>
    <t>1,2*1,5*3</t>
  </si>
  <si>
    <t>1,2*1,5*4</t>
  </si>
  <si>
    <t>1,5*1,3*4</t>
  </si>
  <si>
    <t>0,9*0,6*4</t>
  </si>
  <si>
    <t>2,7*2,7*1</t>
  </si>
  <si>
    <t>2,1*3,5*1</t>
  </si>
  <si>
    <t>1,8*1,8*12</t>
  </si>
  <si>
    <t>1,5*1,5*16</t>
  </si>
  <si>
    <t>1,8*1,5*6</t>
  </si>
  <si>
    <t>1,5*1,5*7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</si>
  <si>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</si>
  <si>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</si>
  <si>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</si>
  <si>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</si>
  <si>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</si>
  <si>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16</t>
  </si>
  <si>
    <t>Vnitrostaveništní doprava suti a vybouraných hmot vodorovně do 50 m s naložením s omezením mechanizace pro budovy a haly výšky přes 9 do 12 m</t>
  </si>
  <si>
    <t>997013501</t>
  </si>
  <si>
    <t>Odvoz suti a vybouraných hmot na skládku nebo meziskládku do 1 km se složením</t>
  </si>
  <si>
    <t>18</t>
  </si>
  <si>
    <t>Odvoz suti a vybouraných hmot na skládku nebo meziskládku se složením, na vzdálenost do 1 km</t>
  </si>
  <si>
    <t>11</t>
  </si>
  <si>
    <t>997013509</t>
  </si>
  <si>
    <t>Příplatek k odvozu suti a vybouraných hmot na skládku ZKD 1 km přes 1 km</t>
  </si>
  <si>
    <t>20</t>
  </si>
  <si>
    <t>Odvoz suti a vybouraných hmot na skládku nebo meziskládku se složením, na vzdálenost Příplatek k ceně za každý další započatý 1 km přes 1 km</t>
  </si>
  <si>
    <t>12,621*19</t>
  </si>
  <si>
    <t>997013811</t>
  </si>
  <si>
    <t>Poplatek za uložení na skládce (skládkovné) stavebního odpadu dřevěného kód odpadu 17 02 01</t>
  </si>
  <si>
    <t>22</t>
  </si>
  <si>
    <t>Poplatek za uložení stavebního odpadu na skládce (skládkovné) dřevěného zatříděného do Katalogu odpadů pod kódem 17 02 01</t>
  </si>
  <si>
    <t>998</t>
  </si>
  <si>
    <t>Přesun hmot</t>
  </si>
  <si>
    <t>26</t>
  </si>
  <si>
    <t>998011009</t>
  </si>
  <si>
    <t>Přesun hmot pro budovy zděné s omezením mechanizace pro budovy v přes 6 do 12 m</t>
  </si>
  <si>
    <t>24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</si>
  <si>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</si>
  <si>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PSV</t>
  </si>
  <si>
    <t>Práce a dodávky PSV</t>
  </si>
  <si>
    <t>766</t>
  </si>
  <si>
    <t>Konstrukce truhlářské</t>
  </si>
  <si>
    <t>29</t>
  </si>
  <si>
    <t>766622131</t>
  </si>
  <si>
    <t>Montáž plastových oken plochy přes 1 m2 otevíravých v do 1,5 m s rámem do zdiva</t>
  </si>
  <si>
    <t>Montáž oken plastových včetně montáže rámu plochy přes 1 m2 otevíravých do zdiva, výšky do 1,5 m</t>
  </si>
  <si>
    <t>13,875</t>
  </si>
  <si>
    <t>40</t>
  </si>
  <si>
    <t>M</t>
  </si>
  <si>
    <t>611O01</t>
  </si>
  <si>
    <t>Dvojdílné okno se sloupkem + příslušenství - O01</t>
  </si>
  <si>
    <t>ks</t>
  </si>
  <si>
    <t>32</t>
  </si>
  <si>
    <t>28</t>
  </si>
  <si>
    <t>3</t>
  </si>
  <si>
    <t>41</t>
  </si>
  <si>
    <t>611O10</t>
  </si>
  <si>
    <t xml:space="preserve">Dvojdílné okno  + příslušenství - O10</t>
  </si>
  <si>
    <t>30</t>
  </si>
  <si>
    <t>31</t>
  </si>
  <si>
    <t>766622132</t>
  </si>
  <si>
    <t>Montáž plastových oken plochy přes 1 m2 otevíravých v do 2,5 m s rámem do zdiva</t>
  </si>
  <si>
    <t>Montáž oken plastových včetně montáže rámu plochy přes 1 m2 otevíravých do zdiva, výšky přes 1,5 do 2,5 m</t>
  </si>
  <si>
    <t>"O02 - kompletní dodávka dle specifikace PD</t>
  </si>
  <si>
    <t>"O03 - kompletní dodávka dle specifikace PD</t>
  </si>
  <si>
    <t>"O04 - kompletní dodávka dle specifikace PD</t>
  </si>
  <si>
    <t>"O05 - kompletní dodávka dle specifikace PD</t>
  </si>
  <si>
    <t>"O06 - kompletní dodávka dle specifikace PD</t>
  </si>
  <si>
    <t>"O07 - kompletní dodávka dle specifikace PD</t>
  </si>
  <si>
    <t>"O08 - kompletní dodávka dle specifikace PD</t>
  </si>
  <si>
    <t>"O09 - kompletní dodávka dle specifikace PD</t>
  </si>
  <si>
    <t>"O14 - kompletní dodávka dle specifikace PD</t>
  </si>
  <si>
    <t>"O15 - kompletní dodávka dle specifikace PD</t>
  </si>
  <si>
    <t>"O16 - kompletní dodávka dle specifikace PD</t>
  </si>
  <si>
    <t>"O17 - kompletní dodávka dle specifikace PD</t>
  </si>
  <si>
    <t>42</t>
  </si>
  <si>
    <t>61140-O04</t>
  </si>
  <si>
    <t xml:space="preserve">Jednodílné okno  + příslušenství - O04</t>
  </si>
  <si>
    <t>34</t>
  </si>
  <si>
    <t>43</t>
  </si>
  <si>
    <t>61140-O03</t>
  </si>
  <si>
    <t xml:space="preserve">Jednodílné okno  + příslušenství - O03</t>
  </si>
  <si>
    <t>36</t>
  </si>
  <si>
    <t>44</t>
  </si>
  <si>
    <t>61140-O02</t>
  </si>
  <si>
    <t xml:space="preserve">Jednodílné okno  + příslušenství - O02</t>
  </si>
  <si>
    <t>38</t>
  </si>
  <si>
    <t>45</t>
  </si>
  <si>
    <t>61140-O05</t>
  </si>
  <si>
    <t xml:space="preserve">Dvojdílné okno  + příslušenství - O05</t>
  </si>
  <si>
    <t>46</t>
  </si>
  <si>
    <t>61140-O06</t>
  </si>
  <si>
    <t xml:space="preserve">Jednodílné okno  + příslušenství - O06</t>
  </si>
  <si>
    <t>47</t>
  </si>
  <si>
    <t>61140-O07</t>
  </si>
  <si>
    <t xml:space="preserve">Dvojdílné okno  + příslušenství - O07</t>
  </si>
  <si>
    <t>48</t>
  </si>
  <si>
    <t>61140-O08</t>
  </si>
  <si>
    <t xml:space="preserve">Jednodílné okno  + příslušenství - O08</t>
  </si>
  <si>
    <t>49</t>
  </si>
  <si>
    <t>61140-O09</t>
  </si>
  <si>
    <t xml:space="preserve">Dvojdílné okno  + příslušenství - O09</t>
  </si>
  <si>
    <t>50</t>
  </si>
  <si>
    <t>61140-O14</t>
  </si>
  <si>
    <t xml:space="preserve">Dvojdílné okno  + příslušenství - O14</t>
  </si>
  <si>
    <t>51</t>
  </si>
  <si>
    <t>61140-O15</t>
  </si>
  <si>
    <t xml:space="preserve">Dvojdílné okno  + příslušenství  - O15</t>
  </si>
  <si>
    <t>52</t>
  </si>
  <si>
    <t>61140-O16</t>
  </si>
  <si>
    <t xml:space="preserve">Dvojdílné okno  + příslušenství - O16</t>
  </si>
  <si>
    <t>54</t>
  </si>
  <si>
    <t>53</t>
  </si>
  <si>
    <t>61140-O17</t>
  </si>
  <si>
    <t xml:space="preserve">Dvojdílné okno  + příslušenství - O17</t>
  </si>
  <si>
    <t>56</t>
  </si>
  <si>
    <t>35</t>
  </si>
  <si>
    <t>766622133</t>
  </si>
  <si>
    <t>Montáž plastových oken plochy přes 1 m2 otevíravých v přes 2,5 m s rámem do zdiva</t>
  </si>
  <si>
    <t>58</t>
  </si>
  <si>
    <t>Montáž oken plastových včetně montáže rámu plochy přes 1 m2 otevíravých do zdiva, výšky přes 2,5 m</t>
  </si>
  <si>
    <t>4,86</t>
  </si>
  <si>
    <t>61140-O12</t>
  </si>
  <si>
    <t>Sestava - O12</t>
  </si>
  <si>
    <t>60</t>
  </si>
  <si>
    <t>33</t>
  </si>
  <si>
    <t>766622216</t>
  </si>
  <si>
    <t>Montáž plastových oken plochy do 1 m2 otevíravých s rámem do zdiva</t>
  </si>
  <si>
    <t>kus</t>
  </si>
  <si>
    <t>62</t>
  </si>
  <si>
    <t>Montáž oken plastových plochy do 1 m2 včetně montáže rámu otevíravých do zdiva</t>
  </si>
  <si>
    <t>55</t>
  </si>
  <si>
    <t>61140-O11</t>
  </si>
  <si>
    <t xml:space="preserve">Jednodílné okno  + příslušenství - O11</t>
  </si>
  <si>
    <t>27</t>
  </si>
  <si>
    <t>766660441</t>
  </si>
  <si>
    <t>Montáž vchodových dveří včetně rámu jednokřídlových s díly a nadsvětlíkem do zdiva</t>
  </si>
  <si>
    <t>Montáž vchodových dveří včetně rámu do zdiva jednokřídlových s díly a nadsvětlíkem</t>
  </si>
  <si>
    <t>6117-O13</t>
  </si>
  <si>
    <t>dveřní sestava - O13</t>
  </si>
  <si>
    <t>68</t>
  </si>
  <si>
    <t>5</t>
  </si>
  <si>
    <t>766694116</t>
  </si>
  <si>
    <t>Montáž parapetních desek dřevěných nebo plastových š do 30 cm</t>
  </si>
  <si>
    <t>m</t>
  </si>
  <si>
    <t>70</t>
  </si>
  <si>
    <t>Montáž ostatních truhlářských konstrukcí parapetních desek dřevěných nebo plastových šířky do 300 mm</t>
  </si>
  <si>
    <t>2,7*3</t>
  </si>
  <si>
    <t>1,2*2</t>
  </si>
  <si>
    <t>1,2*6</t>
  </si>
  <si>
    <t>0,9*6</t>
  </si>
  <si>
    <t>1,8*6</t>
  </si>
  <si>
    <t>1,2*10</t>
  </si>
  <si>
    <t>1,5*8</t>
  </si>
  <si>
    <t>1,2*3</t>
  </si>
  <si>
    <t>1,2*4</t>
  </si>
  <si>
    <t>1,5*4</t>
  </si>
  <si>
    <t>0,9*4</t>
  </si>
  <si>
    <t>2,7</t>
  </si>
  <si>
    <t>1,8*12</t>
  </si>
  <si>
    <t>1,5*16</t>
  </si>
  <si>
    <t>1,5*7</t>
  </si>
  <si>
    <t>61144401</t>
  </si>
  <si>
    <t>parapet plastový vnitřní š 250mm</t>
  </si>
  <si>
    <t>72</t>
  </si>
  <si>
    <t>25</t>
  </si>
  <si>
    <t>998766112</t>
  </si>
  <si>
    <t>Přesun hmot tonážní pro kce truhlářské s omezením mechanizace v objektech v přes 6 do 12 m</t>
  </si>
  <si>
    <t>74</t>
  </si>
  <si>
    <t>Přesun hmot pro konstrukce truhlářské stanovený z hmotnosti přesunovaného materiálu vodorovná dopravní vzdálenost do 50 m s omezením mechanizace v objektech výšky přes 6 do 12 m</t>
  </si>
  <si>
    <t>767</t>
  </si>
  <si>
    <t>Konstrukce zámečnické</t>
  </si>
  <si>
    <t>39</t>
  </si>
  <si>
    <t>767627101</t>
  </si>
  <si>
    <t xml:space="preserve">Montáž oken  - krycí lišta oboustranně šroubovaná (vnější parapet)</t>
  </si>
  <si>
    <t>76</t>
  </si>
  <si>
    <t>Ostatní práce a doplňky při montáži oken a stěn krycích ocelových lišt oboustranně šroubováním</t>
  </si>
  <si>
    <t>145,05</t>
  </si>
  <si>
    <t>6348-R-KL</t>
  </si>
  <si>
    <t>krycí lišta, pozink</t>
  </si>
  <si>
    <t>78</t>
  </si>
  <si>
    <t>767627306</t>
  </si>
  <si>
    <t>Připojovací spára oken a stěn parotěsnou páskou interiérovou</t>
  </si>
  <si>
    <t>80</t>
  </si>
  <si>
    <t>Ostatní práce a doplňky při montáži oken a stěn připojovací spára oken a stěn mezi ostěním a rámem vnitřní parotěsná páska</t>
  </si>
  <si>
    <t>(0,6+0,6+2,7+2,7)*3</t>
  </si>
  <si>
    <t>(1,2+1,2+1,6+1,6)*2</t>
  </si>
  <si>
    <t>(1,2+1,2+1,6+1,6)*6</t>
  </si>
  <si>
    <t>(0,9+0,9+1,6+1,6)*6</t>
  </si>
  <si>
    <t>(1,8+1,8+1,8+1,8)*6</t>
  </si>
  <si>
    <t>(1,2+1,2+1,6+1,6)*10</t>
  </si>
  <si>
    <t>(1,5+1,5+1,85+1,85)*8</t>
  </si>
  <si>
    <t>(1,2+1,2+1,5+1,5)*3</t>
  </si>
  <si>
    <t>(1,2+1,2+1,5+1,5)*4</t>
  </si>
  <si>
    <t>(1,5+1,5+1,3+1,3)*4</t>
  </si>
  <si>
    <t>(0,9+0,9+0,6+0,6)*4</t>
  </si>
  <si>
    <t>(2,7+2,7+2,7+2,7)*1</t>
  </si>
  <si>
    <t>(3,5+3,5+2,1+2,1)*1</t>
  </si>
  <si>
    <t>(1,8+1,8+1,8+1,8)*12</t>
  </si>
  <si>
    <t>(1,5+1,5+1,5+1,5)*16</t>
  </si>
  <si>
    <t>(1,8+1,8+1,5+1,5)*6</t>
  </si>
  <si>
    <t>(1,5+1,5+1,5+1,5)*7</t>
  </si>
  <si>
    <t>767627307</t>
  </si>
  <si>
    <t>Připojovací spára oken a stěn paropropustnou páskou exteriérovou</t>
  </si>
  <si>
    <t>82</t>
  </si>
  <si>
    <t>Ostatní práce a doplňky při montáži oken a stěn připojovací spára oken a stěn mezi ostěním a rámem venkovní paropropustna páska</t>
  </si>
  <si>
    <t>998767112</t>
  </si>
  <si>
    <t>Přesun hmot tonážní pro zámečnické konstrukce s omezením mechanizace v objektech v přes 6 do 12 m</t>
  </si>
  <si>
    <t>84</t>
  </si>
  <si>
    <t>Přesun hmot pro zámečnické konstrukce stanovený z hmotnosti přesunovaného materiálu vodorovná dopravní vzdálenost do 50 m s omezením mechanizace v objektech výšky přes 6 do 12 m</t>
  </si>
  <si>
    <t>781</t>
  </si>
  <si>
    <t>Dokončovací práce - obklady</t>
  </si>
  <si>
    <t>59</t>
  </si>
  <si>
    <t>781472416</t>
  </si>
  <si>
    <t>Montáž obkladů keramických hladkých lepených cementovým standardním lepidlem přes 9 do 12 ks/m2</t>
  </si>
  <si>
    <t>86</t>
  </si>
  <si>
    <t>Montáž keramických obkladů stěn lepených cementovým standardním lepidlem hladkých přes 9 do 12 ks/m2</t>
  </si>
  <si>
    <t>59761135</t>
  </si>
  <si>
    <t>dlažba keramická slinutá nemrazuvzdorná povrch hladký/matný tl do 10mm přes 9 do 12ks/m2</t>
  </si>
  <si>
    <t>88</t>
  </si>
  <si>
    <t>15*1,15 "Přepočtené koeficientem množství</t>
  </si>
  <si>
    <t>783</t>
  </si>
  <si>
    <t>Dokončovací práce - nátěry</t>
  </si>
  <si>
    <t>19</t>
  </si>
  <si>
    <t>783823133</t>
  </si>
  <si>
    <t>Penetrační silikátový nátěr hladkých, tenkovrstvých zrnitých nebo štukových omítek</t>
  </si>
  <si>
    <t>90</t>
  </si>
  <si>
    <t>Penetrační nátěr omítek hladkých omítek hladkých, zrnitých tenkovrstvých nebo štukových stupně členitosti 1 a 2 silikátový</t>
  </si>
  <si>
    <t>218,016</t>
  </si>
  <si>
    <t>783827123</t>
  </si>
  <si>
    <t>Krycí jednonásobný silikátový nátěr omítek stupně členitosti 1 a 2</t>
  </si>
  <si>
    <t>92</t>
  </si>
  <si>
    <t>Krycí (ochranný) nátěr omítek jednonásobný hladkých omítek hladkých, zrnitých tenkovrstvých nebo štukových stupně členitosti 1 a 2 silikátový</t>
  </si>
  <si>
    <t>784</t>
  </si>
  <si>
    <t>Dokončovací práce - malby a tapety</t>
  </si>
  <si>
    <t>17</t>
  </si>
  <si>
    <t>784181111</t>
  </si>
  <si>
    <t>Základní silikátová jednonásobná bezbarvá penetrace podkladu v místnostech v do 3,80 m</t>
  </si>
  <si>
    <t>94</t>
  </si>
  <si>
    <t>Penetrace podkladu jednonásobná základní silikátová bezbarvá v místnostech výšky do 3,80 m</t>
  </si>
  <si>
    <t>420,096</t>
  </si>
  <si>
    <t>784211101</t>
  </si>
  <si>
    <t>Dvojnásobné bílé malby ze směsí za mokra výborně oděruvzdorných v místnostech v do 3,80 m</t>
  </si>
  <si>
    <t>96</t>
  </si>
  <si>
    <t>Malby z malířských směsí oděruvzdorných za mokra dvojnásobné, bílé za mokra oděruvzdorné výborně v místnostech výšky do 3,80 m</t>
  </si>
  <si>
    <t>786</t>
  </si>
  <si>
    <t>Dokončovací práce - čalounické úpravy</t>
  </si>
  <si>
    <t>786612200</t>
  </si>
  <si>
    <t>Montáž zastiňujících rolet z textilií nebo umělých tkanin</t>
  </si>
  <si>
    <t>98</t>
  </si>
  <si>
    <t>Montáž zastiňujících rolet do jakýchkoli typů oken z textilií nebo umělých tkanin</t>
  </si>
  <si>
    <t>12+2+10+16+12+2+6+2</t>
  </si>
  <si>
    <t>553462-R1</t>
  </si>
  <si>
    <t>roleta zastiňující barva dle výběru investora (vzorkování) s krytem návinu a vodítky, ruční ovládání</t>
  </si>
  <si>
    <t>100</t>
  </si>
  <si>
    <t>15+1,62+14,1+16,32+12</t>
  </si>
  <si>
    <t>23</t>
  </si>
  <si>
    <t>55346-R2</t>
  </si>
  <si>
    <t>roleta zastiňující den/noc, barva dle výběru investora(vzorkování) s krytem návinu a vodítky, ruční ovládání</t>
  </si>
  <si>
    <t>102</t>
  </si>
  <si>
    <t>žaluzie horizontální interiérové</t>
  </si>
  <si>
    <t>+7,32+2,54+2,82</t>
  </si>
  <si>
    <t>VON - VON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</si>
  <si>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</si>
  <si>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</si>
  <si>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</si>
  <si>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</si>
  <si>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</si>
  <si>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</si>
  <si>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VRN3</t>
  </si>
  <si>
    <t>Zařízení staveniště</t>
  </si>
  <si>
    <t>030001000</t>
  </si>
  <si>
    <t>034103000</t>
  </si>
  <si>
    <t>Oplocení staveniště</t>
  </si>
  <si>
    <t>VRN4</t>
  </si>
  <si>
    <t>Inženýrská činnost</t>
  </si>
  <si>
    <t>043002000</t>
  </si>
  <si>
    <t>Zaměření oken, dílenská dokumentace</t>
  </si>
  <si>
    <t>Zaměření oken pro výrobu</t>
  </si>
  <si>
    <t>045002000</t>
  </si>
  <si>
    <t>Kompletační a koordinační činnost</t>
  </si>
  <si>
    <t>VRN9</t>
  </si>
  <si>
    <t>Ostatní náklady</t>
  </si>
  <si>
    <t>090001000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</si>
</sst>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2518-2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OKNA SZŠ V KLATOVECH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VOŠ, OA, Střední zdravotnická. škola a ja....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73</v>
      </c>
      <c r="BT94" s="117" t="s">
        <v>74</v>
      </c>
      <c r="BU94" s="118" t="s">
        <v>75</v>
      </c>
      <c r="BV94" s="117" t="s">
        <v>76</v>
      </c>
      <c r="BW94" s="117" t="s">
        <v>5</v>
      </c>
      <c r="BX94" s="117" t="s">
        <v>77</v>
      </c>
      <c r="CL94" s="117" t="s">
        <v>1</v>
      </c>
    </row>
    <row r="95" s="7" customFormat="1" ht="16.5" customHeight="1">
      <c r="A95" s="119" t="s">
        <v>78</v>
      </c>
      <c r="B95" s="120"/>
      <c r="C95" s="121"/>
      <c r="D95" s="122" t="s">
        <v>79</v>
      </c>
      <c r="E95" s="122"/>
      <c r="F95" s="122"/>
      <c r="G95" s="122"/>
      <c r="H95" s="122"/>
      <c r="I95" s="123"/>
      <c r="J95" s="122" t="s">
        <v>80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Architektonicko stav...'!J30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81</v>
      </c>
      <c r="AR95" s="126"/>
      <c r="AS95" s="127">
        <v>0</v>
      </c>
      <c r="AT95" s="128">
        <f>ROUND(SUM(AV95:AW95),2)</f>
        <v>0</v>
      </c>
      <c r="AU95" s="129">
        <f>'01 - Architektonicko stav...'!P128</f>
        <v>0</v>
      </c>
      <c r="AV95" s="128">
        <f>'01 - Architektonicko stav...'!J33</f>
        <v>0</v>
      </c>
      <c r="AW95" s="128">
        <f>'01 - Architektonicko stav...'!J34</f>
        <v>0</v>
      </c>
      <c r="AX95" s="128">
        <f>'01 - Architektonicko stav...'!J35</f>
        <v>0</v>
      </c>
      <c r="AY95" s="128">
        <f>'01 - Architektonicko stav...'!J36</f>
        <v>0</v>
      </c>
      <c r="AZ95" s="128">
        <f>'01 - Architektonicko stav...'!F33</f>
        <v>0</v>
      </c>
      <c r="BA95" s="128">
        <f>'01 - Architektonicko stav...'!F34</f>
        <v>0</v>
      </c>
      <c r="BB95" s="128">
        <f>'01 - Architektonicko stav...'!F35</f>
        <v>0</v>
      </c>
      <c r="BC95" s="128">
        <f>'01 - Architektonicko stav...'!F36</f>
        <v>0</v>
      </c>
      <c r="BD95" s="130">
        <f>'01 - Architektonicko stav...'!F37</f>
        <v>0</v>
      </c>
      <c r="BE95" s="7"/>
      <c r="BT95" s="131" t="s">
        <v>82</v>
      </c>
      <c r="BV95" s="131" t="s">
        <v>76</v>
      </c>
      <c r="BW95" s="131" t="s">
        <v>83</v>
      </c>
      <c r="BX95" s="131" t="s">
        <v>5</v>
      </c>
      <c r="CL95" s="131" t="s">
        <v>1</v>
      </c>
      <c r="CM95" s="131" t="s">
        <v>84</v>
      </c>
    </row>
    <row r="96" s="7" customFormat="1" ht="16.5" customHeight="1">
      <c r="A96" s="119" t="s">
        <v>78</v>
      </c>
      <c r="B96" s="120"/>
      <c r="C96" s="121"/>
      <c r="D96" s="122" t="s">
        <v>85</v>
      </c>
      <c r="E96" s="122"/>
      <c r="F96" s="122"/>
      <c r="G96" s="122"/>
      <c r="H96" s="122"/>
      <c r="I96" s="123"/>
      <c r="J96" s="122" t="s">
        <v>85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'VON - VON'!J30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81</v>
      </c>
      <c r="AR96" s="126"/>
      <c r="AS96" s="132">
        <v>0</v>
      </c>
      <c r="AT96" s="133">
        <f>ROUND(SUM(AV96:AW96),2)</f>
        <v>0</v>
      </c>
      <c r="AU96" s="134">
        <f>'VON - VON'!P120</f>
        <v>0</v>
      </c>
      <c r="AV96" s="133">
        <f>'VON - VON'!J33</f>
        <v>0</v>
      </c>
      <c r="AW96" s="133">
        <f>'VON - VON'!J34</f>
        <v>0</v>
      </c>
      <c r="AX96" s="133">
        <f>'VON - VON'!J35</f>
        <v>0</v>
      </c>
      <c r="AY96" s="133">
        <f>'VON - VON'!J36</f>
        <v>0</v>
      </c>
      <c r="AZ96" s="133">
        <f>'VON - VON'!F33</f>
        <v>0</v>
      </c>
      <c r="BA96" s="133">
        <f>'VON - VON'!F34</f>
        <v>0</v>
      </c>
      <c r="BB96" s="133">
        <f>'VON - VON'!F35</f>
        <v>0</v>
      </c>
      <c r="BC96" s="133">
        <f>'VON - VON'!F36</f>
        <v>0</v>
      </c>
      <c r="BD96" s="135">
        <f>'VON - VON'!F37</f>
        <v>0</v>
      </c>
      <c r="BE96" s="7"/>
      <c r="BT96" s="131" t="s">
        <v>82</v>
      </c>
      <c r="BV96" s="131" t="s">
        <v>76</v>
      </c>
      <c r="BW96" s="131" t="s">
        <v>86</v>
      </c>
      <c r="BX96" s="131" t="s">
        <v>5</v>
      </c>
      <c r="CL96" s="131" t="s">
        <v>1</v>
      </c>
      <c r="CM96" s="131" t="s">
        <v>84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rRS1P1IFleiLdliOvvgcjzpX8Doa3ynSOT9faw28l/w97jZmcjpbuPV5e/jRC1z7zqFJmICRFE55nioLww8D6w==" hashValue="x7XfH7Nj/nMoU/zdhwvc4ovucMw0kkndQRBj20+zzKRKPnsetLZqq7bd6vFQq1dgOXRGBQvmByX5aKFG0ZN9b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Architektonicko stav...'!C2" display="/"/>
    <hyperlink ref="A96" location="'VON - V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OKNA SZŠ V KLATOVECH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VOŠ, OA, Střední zdravotnická. škola a ja....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ROUND((SUM(BE128:BE479)),  2)</f>
        <v>0</v>
      </c>
      <c r="G33" s="38"/>
      <c r="H33" s="38"/>
      <c r="I33" s="155">
        <v>0.20999999999999999</v>
      </c>
      <c r="J33" s="154">
        <f>ROUND(((SUM(BE128:BE479))*I33),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ROUND((SUM(BF128:BF479)),  2)</f>
        <v>0</v>
      </c>
      <c r="G34" s="38"/>
      <c r="H34" s="38"/>
      <c r="I34" s="155">
        <v>0.12</v>
      </c>
      <c r="J34" s="154">
        <f>ROUND(((SUM(BF128:BF479))*I34),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ROUND((SUM(BG128:BG479)),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ROUND((SUM(BH128:BH479)),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ROUND((SUM(BI128:BI479)),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OKNA SZŠ V KLATOVECH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Architektonicko stav...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VOŠ, OA, Střední zdravotnická. škola a ja....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9"/>
      <c r="C97" s="180"/>
      <c r="D97" s="181" t="s">
        <v>95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96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97</v>
      </c>
      <c r="E99" s="188"/>
      <c r="F99" s="188"/>
      <c r="G99" s="188"/>
      <c r="H99" s="188"/>
      <c r="I99" s="188"/>
      <c r="J99" s="189">
        <f>J171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98</v>
      </c>
      <c r="E100" s="188"/>
      <c r="F100" s="188"/>
      <c r="G100" s="188"/>
      <c r="H100" s="188"/>
      <c r="I100" s="188"/>
      <c r="J100" s="189">
        <f>J208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99</v>
      </c>
      <c r="E101" s="188"/>
      <c r="F101" s="188"/>
      <c r="G101" s="188"/>
      <c r="H101" s="188"/>
      <c r="I101" s="188"/>
      <c r="J101" s="189">
        <f>J219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100</v>
      </c>
      <c r="E102" s="182"/>
      <c r="F102" s="182"/>
      <c r="G102" s="182"/>
      <c r="H102" s="182"/>
      <c r="I102" s="182"/>
      <c r="J102" s="183">
        <f>J222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101</v>
      </c>
      <c r="E103" s="188"/>
      <c r="F103" s="188"/>
      <c r="G103" s="188"/>
      <c r="H103" s="188"/>
      <c r="I103" s="188"/>
      <c r="J103" s="189">
        <f>J223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102</v>
      </c>
      <c r="E104" s="188"/>
      <c r="F104" s="188"/>
      <c r="G104" s="188"/>
      <c r="H104" s="188"/>
      <c r="I104" s="188"/>
      <c r="J104" s="189">
        <f>J359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103</v>
      </c>
      <c r="E105" s="188"/>
      <c r="F105" s="188"/>
      <c r="G105" s="188"/>
      <c r="H105" s="188"/>
      <c r="I105" s="188"/>
      <c r="J105" s="189">
        <f>J442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104</v>
      </c>
      <c r="E106" s="188"/>
      <c r="F106" s="188"/>
      <c r="G106" s="188"/>
      <c r="H106" s="188"/>
      <c r="I106" s="188"/>
      <c r="J106" s="189">
        <f>J449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105</v>
      </c>
      <c r="E107" s="188"/>
      <c r="F107" s="188"/>
      <c r="G107" s="188"/>
      <c r="H107" s="188"/>
      <c r="I107" s="188"/>
      <c r="J107" s="189">
        <f>J458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106</v>
      </c>
      <c r="E108" s="188"/>
      <c r="F108" s="188"/>
      <c r="G108" s="188"/>
      <c r="H108" s="188"/>
      <c r="I108" s="188"/>
      <c r="J108" s="189">
        <f>J467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107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74" t="str">
        <f>E7</f>
        <v>OKNA SZŠ V KLATOVECH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88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01 - Architektonicko stav...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 xml:space="preserve"> </v>
      </c>
      <c r="G122" s="40"/>
      <c r="H122" s="40"/>
      <c r="I122" s="32" t="s">
        <v>22</v>
      </c>
      <c r="J122" s="79" t="str">
        <f>IF(J12="","",J12)</f>
        <v>22. 4. 2025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24</v>
      </c>
      <c r="D124" s="40"/>
      <c r="E124" s="40"/>
      <c r="F124" s="27" t="str">
        <f>E15</f>
        <v>VOŠ, OA, Střední zdravotnická. škola a ja....</v>
      </c>
      <c r="G124" s="40"/>
      <c r="H124" s="40"/>
      <c r="I124" s="32" t="s">
        <v>30</v>
      </c>
      <c r="J124" s="36" t="str">
        <f>E21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108</v>
      </c>
      <c r="D127" s="194" t="s">
        <v>59</v>
      </c>
      <c r="E127" s="194" t="s">
        <v>55</v>
      </c>
      <c r="F127" s="194" t="s">
        <v>56</v>
      </c>
      <c r="G127" s="194" t="s">
        <v>109</v>
      </c>
      <c r="H127" s="194" t="s">
        <v>110</v>
      </c>
      <c r="I127" s="194" t="s">
        <v>111</v>
      </c>
      <c r="J127" s="195" t="s">
        <v>92</v>
      </c>
      <c r="K127" s="196" t="s">
        <v>112</v>
      </c>
      <c r="L127" s="197"/>
      <c r="M127" s="100" t="s">
        <v>1</v>
      </c>
      <c r="N127" s="101" t="s">
        <v>38</v>
      </c>
      <c r="O127" s="101" t="s">
        <v>113</v>
      </c>
      <c r="P127" s="101" t="s">
        <v>114</v>
      </c>
      <c r="Q127" s="101" t="s">
        <v>115</v>
      </c>
      <c r="R127" s="101" t="s">
        <v>116</v>
      </c>
      <c r="S127" s="101" t="s">
        <v>117</v>
      </c>
      <c r="T127" s="102" t="s">
        <v>118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119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P129+P222</f>
        <v>0</v>
      </c>
      <c r="Q128" s="104"/>
      <c r="R128" s="200">
        <f>R129+R222</f>
        <v>0</v>
      </c>
      <c r="S128" s="104"/>
      <c r="T128" s="201">
        <f>T129+T222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73</v>
      </c>
      <c r="AU128" s="17" t="s">
        <v>94</v>
      </c>
      <c r="BK128" s="202">
        <f>BK129+BK222</f>
        <v>0</v>
      </c>
    </row>
    <row r="129" s="12" customFormat="1" ht="25.92" customHeight="1">
      <c r="A129" s="12"/>
      <c r="B129" s="203"/>
      <c r="C129" s="204"/>
      <c r="D129" s="205" t="s">
        <v>73</v>
      </c>
      <c r="E129" s="206" t="s">
        <v>120</v>
      </c>
      <c r="F129" s="206" t="s">
        <v>121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P130+P171+P208+P219</f>
        <v>0</v>
      </c>
      <c r="Q129" s="211"/>
      <c r="R129" s="212">
        <f>R130+R171+R208+R219</f>
        <v>0</v>
      </c>
      <c r="S129" s="211"/>
      <c r="T129" s="213">
        <f>T130+T171+T208+T219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82</v>
      </c>
      <c r="AT129" s="215" t="s">
        <v>73</v>
      </c>
      <c r="AU129" s="215" t="s">
        <v>74</v>
      </c>
      <c r="AY129" s="214" t="s">
        <v>122</v>
      </c>
      <c r="BK129" s="216">
        <f>BK130+BK171+BK208+BK219</f>
        <v>0</v>
      </c>
    </row>
    <row r="130" s="12" customFormat="1" ht="22.8" customHeight="1">
      <c r="A130" s="12"/>
      <c r="B130" s="203"/>
      <c r="C130" s="204"/>
      <c r="D130" s="205" t="s">
        <v>73</v>
      </c>
      <c r="E130" s="217" t="s">
        <v>123</v>
      </c>
      <c r="F130" s="217" t="s">
        <v>124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SUM(P131:P170)</f>
        <v>0</v>
      </c>
      <c r="Q130" s="211"/>
      <c r="R130" s="212">
        <f>SUM(R131:R170)</f>
        <v>0</v>
      </c>
      <c r="S130" s="211"/>
      <c r="T130" s="213">
        <f>SUM(T131:T170)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82</v>
      </c>
      <c r="AT130" s="215" t="s">
        <v>73</v>
      </c>
      <c r="AU130" s="215" t="s">
        <v>82</v>
      </c>
      <c r="AY130" s="214" t="s">
        <v>122</v>
      </c>
      <c r="BK130" s="216">
        <f>SUM(BK131:BK170)</f>
        <v>0</v>
      </c>
    </row>
    <row r="131" s="2" customFormat="1" ht="24.15" customHeight="1">
      <c r="A131" s="38"/>
      <c r="B131" s="39"/>
      <c r="C131" s="219" t="s">
        <v>125</v>
      </c>
      <c r="D131" s="219" t="s">
        <v>126</v>
      </c>
      <c r="E131" s="220" t="s">
        <v>127</v>
      </c>
      <c r="F131" s="221" t="s">
        <v>128</v>
      </c>
      <c r="G131" s="222" t="s">
        <v>129</v>
      </c>
      <c r="H131" s="223">
        <v>185.03999999999999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39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130</v>
      </c>
      <c r="AT131" s="231" t="s">
        <v>126</v>
      </c>
      <c r="AU131" s="231" t="s">
        <v>84</v>
      </c>
      <c r="AY131" s="17" t="s">
        <v>122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82</v>
      </c>
      <c r="BK131" s="232">
        <f>ROUND(I131*H131,2)</f>
        <v>0</v>
      </c>
      <c r="BL131" s="17" t="s">
        <v>130</v>
      </c>
      <c r="BM131" s="231" t="s">
        <v>84</v>
      </c>
    </row>
    <row r="132" s="2" customFormat="1">
      <c r="A132" s="38"/>
      <c r="B132" s="39"/>
      <c r="C132" s="40"/>
      <c r="D132" s="233" t="s">
        <v>131</v>
      </c>
      <c r="E132" s="40"/>
      <c r="F132" s="234" t="s">
        <v>132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131</v>
      </c>
      <c r="AU132" s="17" t="s">
        <v>84</v>
      </c>
    </row>
    <row r="133" s="13" customFormat="1">
      <c r="A133" s="13"/>
      <c r="B133" s="238"/>
      <c r="C133" s="239"/>
      <c r="D133" s="233" t="s">
        <v>133</v>
      </c>
      <c r="E133" s="240" t="s">
        <v>1</v>
      </c>
      <c r="F133" s="241" t="s">
        <v>134</v>
      </c>
      <c r="G133" s="239"/>
      <c r="H133" s="240" t="s">
        <v>1</v>
      </c>
      <c r="I133" s="242"/>
      <c r="J133" s="239"/>
      <c r="K133" s="239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133</v>
      </c>
      <c r="AU133" s="247" t="s">
        <v>84</v>
      </c>
      <c r="AV133" s="13" t="s">
        <v>82</v>
      </c>
      <c r="AW133" s="13" t="s">
        <v>31</v>
      </c>
      <c r="AX133" s="13" t="s">
        <v>74</v>
      </c>
      <c r="AY133" s="247" t="s">
        <v>122</v>
      </c>
    </row>
    <row r="134" s="14" customFormat="1">
      <c r="A134" s="14"/>
      <c r="B134" s="248"/>
      <c r="C134" s="249"/>
      <c r="D134" s="233" t="s">
        <v>133</v>
      </c>
      <c r="E134" s="250" t="s">
        <v>1</v>
      </c>
      <c r="F134" s="251" t="s">
        <v>135</v>
      </c>
      <c r="G134" s="249"/>
      <c r="H134" s="252">
        <v>5.9400000000000004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133</v>
      </c>
      <c r="AU134" s="258" t="s">
        <v>84</v>
      </c>
      <c r="AV134" s="14" t="s">
        <v>84</v>
      </c>
      <c r="AW134" s="14" t="s">
        <v>31</v>
      </c>
      <c r="AX134" s="14" t="s">
        <v>74</v>
      </c>
      <c r="AY134" s="258" t="s">
        <v>122</v>
      </c>
    </row>
    <row r="135" s="13" customFormat="1">
      <c r="A135" s="13"/>
      <c r="B135" s="238"/>
      <c r="C135" s="239"/>
      <c r="D135" s="233" t="s">
        <v>133</v>
      </c>
      <c r="E135" s="240" t="s">
        <v>1</v>
      </c>
      <c r="F135" s="241" t="s">
        <v>136</v>
      </c>
      <c r="G135" s="239"/>
      <c r="H135" s="240" t="s">
        <v>1</v>
      </c>
      <c r="I135" s="242"/>
      <c r="J135" s="239"/>
      <c r="K135" s="239"/>
      <c r="L135" s="243"/>
      <c r="M135" s="244"/>
      <c r="N135" s="245"/>
      <c r="O135" s="245"/>
      <c r="P135" s="245"/>
      <c r="Q135" s="245"/>
      <c r="R135" s="245"/>
      <c r="S135" s="245"/>
      <c r="T135" s="24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7" t="s">
        <v>133</v>
      </c>
      <c r="AU135" s="247" t="s">
        <v>84</v>
      </c>
      <c r="AV135" s="13" t="s">
        <v>82</v>
      </c>
      <c r="AW135" s="13" t="s">
        <v>31</v>
      </c>
      <c r="AX135" s="13" t="s">
        <v>74</v>
      </c>
      <c r="AY135" s="247" t="s">
        <v>122</v>
      </c>
    </row>
    <row r="136" s="14" customFormat="1">
      <c r="A136" s="14"/>
      <c r="B136" s="248"/>
      <c r="C136" s="249"/>
      <c r="D136" s="233" t="s">
        <v>133</v>
      </c>
      <c r="E136" s="250" t="s">
        <v>1</v>
      </c>
      <c r="F136" s="251" t="s">
        <v>137</v>
      </c>
      <c r="G136" s="249"/>
      <c r="H136" s="252">
        <v>3.3599999999999999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8" t="s">
        <v>133</v>
      </c>
      <c r="AU136" s="258" t="s">
        <v>84</v>
      </c>
      <c r="AV136" s="14" t="s">
        <v>84</v>
      </c>
      <c r="AW136" s="14" t="s">
        <v>31</v>
      </c>
      <c r="AX136" s="14" t="s">
        <v>74</v>
      </c>
      <c r="AY136" s="258" t="s">
        <v>122</v>
      </c>
    </row>
    <row r="137" s="13" customFormat="1">
      <c r="A137" s="13"/>
      <c r="B137" s="238"/>
      <c r="C137" s="239"/>
      <c r="D137" s="233" t="s">
        <v>133</v>
      </c>
      <c r="E137" s="240" t="s">
        <v>1</v>
      </c>
      <c r="F137" s="241" t="s">
        <v>138</v>
      </c>
      <c r="G137" s="239"/>
      <c r="H137" s="240" t="s">
        <v>1</v>
      </c>
      <c r="I137" s="242"/>
      <c r="J137" s="239"/>
      <c r="K137" s="239"/>
      <c r="L137" s="243"/>
      <c r="M137" s="244"/>
      <c r="N137" s="245"/>
      <c r="O137" s="245"/>
      <c r="P137" s="245"/>
      <c r="Q137" s="245"/>
      <c r="R137" s="245"/>
      <c r="S137" s="245"/>
      <c r="T137" s="24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7" t="s">
        <v>133</v>
      </c>
      <c r="AU137" s="247" t="s">
        <v>84</v>
      </c>
      <c r="AV137" s="13" t="s">
        <v>82</v>
      </c>
      <c r="AW137" s="13" t="s">
        <v>31</v>
      </c>
      <c r="AX137" s="13" t="s">
        <v>74</v>
      </c>
      <c r="AY137" s="247" t="s">
        <v>122</v>
      </c>
    </row>
    <row r="138" s="14" customFormat="1">
      <c r="A138" s="14"/>
      <c r="B138" s="248"/>
      <c r="C138" s="249"/>
      <c r="D138" s="233" t="s">
        <v>133</v>
      </c>
      <c r="E138" s="250" t="s">
        <v>1</v>
      </c>
      <c r="F138" s="251" t="s">
        <v>139</v>
      </c>
      <c r="G138" s="249"/>
      <c r="H138" s="252">
        <v>10.08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133</v>
      </c>
      <c r="AU138" s="258" t="s">
        <v>84</v>
      </c>
      <c r="AV138" s="14" t="s">
        <v>84</v>
      </c>
      <c r="AW138" s="14" t="s">
        <v>31</v>
      </c>
      <c r="AX138" s="14" t="s">
        <v>74</v>
      </c>
      <c r="AY138" s="258" t="s">
        <v>122</v>
      </c>
    </row>
    <row r="139" s="13" customFormat="1">
      <c r="A139" s="13"/>
      <c r="B139" s="238"/>
      <c r="C139" s="239"/>
      <c r="D139" s="233" t="s">
        <v>133</v>
      </c>
      <c r="E139" s="240" t="s">
        <v>1</v>
      </c>
      <c r="F139" s="241" t="s">
        <v>140</v>
      </c>
      <c r="G139" s="239"/>
      <c r="H139" s="240" t="s">
        <v>1</v>
      </c>
      <c r="I139" s="242"/>
      <c r="J139" s="239"/>
      <c r="K139" s="239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133</v>
      </c>
      <c r="AU139" s="247" t="s">
        <v>84</v>
      </c>
      <c r="AV139" s="13" t="s">
        <v>82</v>
      </c>
      <c r="AW139" s="13" t="s">
        <v>31</v>
      </c>
      <c r="AX139" s="13" t="s">
        <v>74</v>
      </c>
      <c r="AY139" s="247" t="s">
        <v>122</v>
      </c>
    </row>
    <row r="140" s="14" customFormat="1">
      <c r="A140" s="14"/>
      <c r="B140" s="248"/>
      <c r="C140" s="249"/>
      <c r="D140" s="233" t="s">
        <v>133</v>
      </c>
      <c r="E140" s="250" t="s">
        <v>1</v>
      </c>
      <c r="F140" s="251" t="s">
        <v>141</v>
      </c>
      <c r="G140" s="249"/>
      <c r="H140" s="252">
        <v>9</v>
      </c>
      <c r="I140" s="253"/>
      <c r="J140" s="249"/>
      <c r="K140" s="249"/>
      <c r="L140" s="254"/>
      <c r="M140" s="255"/>
      <c r="N140" s="256"/>
      <c r="O140" s="256"/>
      <c r="P140" s="256"/>
      <c r="Q140" s="256"/>
      <c r="R140" s="256"/>
      <c r="S140" s="256"/>
      <c r="T140" s="25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8" t="s">
        <v>133</v>
      </c>
      <c r="AU140" s="258" t="s">
        <v>84</v>
      </c>
      <c r="AV140" s="14" t="s">
        <v>84</v>
      </c>
      <c r="AW140" s="14" t="s">
        <v>31</v>
      </c>
      <c r="AX140" s="14" t="s">
        <v>74</v>
      </c>
      <c r="AY140" s="258" t="s">
        <v>122</v>
      </c>
    </row>
    <row r="141" s="13" customFormat="1">
      <c r="A141" s="13"/>
      <c r="B141" s="238"/>
      <c r="C141" s="239"/>
      <c r="D141" s="233" t="s">
        <v>133</v>
      </c>
      <c r="E141" s="240" t="s">
        <v>1</v>
      </c>
      <c r="F141" s="241" t="s">
        <v>142</v>
      </c>
      <c r="G141" s="239"/>
      <c r="H141" s="240" t="s">
        <v>1</v>
      </c>
      <c r="I141" s="242"/>
      <c r="J141" s="239"/>
      <c r="K141" s="239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133</v>
      </c>
      <c r="AU141" s="247" t="s">
        <v>84</v>
      </c>
      <c r="AV141" s="13" t="s">
        <v>82</v>
      </c>
      <c r="AW141" s="13" t="s">
        <v>31</v>
      </c>
      <c r="AX141" s="13" t="s">
        <v>74</v>
      </c>
      <c r="AY141" s="247" t="s">
        <v>122</v>
      </c>
    </row>
    <row r="142" s="14" customFormat="1">
      <c r="A142" s="14"/>
      <c r="B142" s="248"/>
      <c r="C142" s="249"/>
      <c r="D142" s="233" t="s">
        <v>133</v>
      </c>
      <c r="E142" s="250" t="s">
        <v>1</v>
      </c>
      <c r="F142" s="251" t="s">
        <v>143</v>
      </c>
      <c r="G142" s="249"/>
      <c r="H142" s="252">
        <v>12.960000000000001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8" t="s">
        <v>133</v>
      </c>
      <c r="AU142" s="258" t="s">
        <v>84</v>
      </c>
      <c r="AV142" s="14" t="s">
        <v>84</v>
      </c>
      <c r="AW142" s="14" t="s">
        <v>31</v>
      </c>
      <c r="AX142" s="14" t="s">
        <v>74</v>
      </c>
      <c r="AY142" s="258" t="s">
        <v>122</v>
      </c>
    </row>
    <row r="143" s="13" customFormat="1">
      <c r="A143" s="13"/>
      <c r="B143" s="238"/>
      <c r="C143" s="239"/>
      <c r="D143" s="233" t="s">
        <v>133</v>
      </c>
      <c r="E143" s="240" t="s">
        <v>1</v>
      </c>
      <c r="F143" s="241" t="s">
        <v>144</v>
      </c>
      <c r="G143" s="239"/>
      <c r="H143" s="240" t="s">
        <v>1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7" t="s">
        <v>133</v>
      </c>
      <c r="AU143" s="247" t="s">
        <v>84</v>
      </c>
      <c r="AV143" s="13" t="s">
        <v>82</v>
      </c>
      <c r="AW143" s="13" t="s">
        <v>31</v>
      </c>
      <c r="AX143" s="13" t="s">
        <v>74</v>
      </c>
      <c r="AY143" s="247" t="s">
        <v>122</v>
      </c>
    </row>
    <row r="144" s="14" customFormat="1">
      <c r="A144" s="14"/>
      <c r="B144" s="248"/>
      <c r="C144" s="249"/>
      <c r="D144" s="233" t="s">
        <v>133</v>
      </c>
      <c r="E144" s="250" t="s">
        <v>1</v>
      </c>
      <c r="F144" s="251" t="s">
        <v>145</v>
      </c>
      <c r="G144" s="249"/>
      <c r="H144" s="252">
        <v>16.800000000000001</v>
      </c>
      <c r="I144" s="253"/>
      <c r="J144" s="249"/>
      <c r="K144" s="249"/>
      <c r="L144" s="254"/>
      <c r="M144" s="255"/>
      <c r="N144" s="256"/>
      <c r="O144" s="256"/>
      <c r="P144" s="256"/>
      <c r="Q144" s="256"/>
      <c r="R144" s="256"/>
      <c r="S144" s="256"/>
      <c r="T144" s="25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8" t="s">
        <v>133</v>
      </c>
      <c r="AU144" s="258" t="s">
        <v>84</v>
      </c>
      <c r="AV144" s="14" t="s">
        <v>84</v>
      </c>
      <c r="AW144" s="14" t="s">
        <v>31</v>
      </c>
      <c r="AX144" s="14" t="s">
        <v>74</v>
      </c>
      <c r="AY144" s="258" t="s">
        <v>122</v>
      </c>
    </row>
    <row r="145" s="13" customFormat="1">
      <c r="A145" s="13"/>
      <c r="B145" s="238"/>
      <c r="C145" s="239"/>
      <c r="D145" s="233" t="s">
        <v>133</v>
      </c>
      <c r="E145" s="240" t="s">
        <v>1</v>
      </c>
      <c r="F145" s="241" t="s">
        <v>146</v>
      </c>
      <c r="G145" s="239"/>
      <c r="H145" s="240" t="s">
        <v>1</v>
      </c>
      <c r="I145" s="242"/>
      <c r="J145" s="239"/>
      <c r="K145" s="239"/>
      <c r="L145" s="243"/>
      <c r="M145" s="244"/>
      <c r="N145" s="245"/>
      <c r="O145" s="245"/>
      <c r="P145" s="245"/>
      <c r="Q145" s="245"/>
      <c r="R145" s="245"/>
      <c r="S145" s="245"/>
      <c r="T145" s="24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7" t="s">
        <v>133</v>
      </c>
      <c r="AU145" s="247" t="s">
        <v>84</v>
      </c>
      <c r="AV145" s="13" t="s">
        <v>82</v>
      </c>
      <c r="AW145" s="13" t="s">
        <v>31</v>
      </c>
      <c r="AX145" s="13" t="s">
        <v>74</v>
      </c>
      <c r="AY145" s="247" t="s">
        <v>122</v>
      </c>
    </row>
    <row r="146" s="14" customFormat="1">
      <c r="A146" s="14"/>
      <c r="B146" s="248"/>
      <c r="C146" s="249"/>
      <c r="D146" s="233" t="s">
        <v>133</v>
      </c>
      <c r="E146" s="250" t="s">
        <v>1</v>
      </c>
      <c r="F146" s="251" t="s">
        <v>147</v>
      </c>
      <c r="G146" s="249"/>
      <c r="H146" s="252">
        <v>16.079999999999998</v>
      </c>
      <c r="I146" s="253"/>
      <c r="J146" s="249"/>
      <c r="K146" s="249"/>
      <c r="L146" s="254"/>
      <c r="M146" s="255"/>
      <c r="N146" s="256"/>
      <c r="O146" s="256"/>
      <c r="P146" s="256"/>
      <c r="Q146" s="256"/>
      <c r="R146" s="256"/>
      <c r="S146" s="256"/>
      <c r="T146" s="25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8" t="s">
        <v>133</v>
      </c>
      <c r="AU146" s="258" t="s">
        <v>84</v>
      </c>
      <c r="AV146" s="14" t="s">
        <v>84</v>
      </c>
      <c r="AW146" s="14" t="s">
        <v>31</v>
      </c>
      <c r="AX146" s="14" t="s">
        <v>74</v>
      </c>
      <c r="AY146" s="258" t="s">
        <v>122</v>
      </c>
    </row>
    <row r="147" s="13" customFormat="1">
      <c r="A147" s="13"/>
      <c r="B147" s="238"/>
      <c r="C147" s="239"/>
      <c r="D147" s="233" t="s">
        <v>133</v>
      </c>
      <c r="E147" s="240" t="s">
        <v>1</v>
      </c>
      <c r="F147" s="241" t="s">
        <v>148</v>
      </c>
      <c r="G147" s="239"/>
      <c r="H147" s="240" t="s">
        <v>1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133</v>
      </c>
      <c r="AU147" s="247" t="s">
        <v>84</v>
      </c>
      <c r="AV147" s="13" t="s">
        <v>82</v>
      </c>
      <c r="AW147" s="13" t="s">
        <v>31</v>
      </c>
      <c r="AX147" s="13" t="s">
        <v>74</v>
      </c>
      <c r="AY147" s="247" t="s">
        <v>122</v>
      </c>
    </row>
    <row r="148" s="14" customFormat="1">
      <c r="A148" s="14"/>
      <c r="B148" s="248"/>
      <c r="C148" s="249"/>
      <c r="D148" s="233" t="s">
        <v>133</v>
      </c>
      <c r="E148" s="250" t="s">
        <v>1</v>
      </c>
      <c r="F148" s="251" t="s">
        <v>149</v>
      </c>
      <c r="G148" s="249"/>
      <c r="H148" s="252">
        <v>4.8600000000000003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8" t="s">
        <v>133</v>
      </c>
      <c r="AU148" s="258" t="s">
        <v>84</v>
      </c>
      <c r="AV148" s="14" t="s">
        <v>84</v>
      </c>
      <c r="AW148" s="14" t="s">
        <v>31</v>
      </c>
      <c r="AX148" s="14" t="s">
        <v>74</v>
      </c>
      <c r="AY148" s="258" t="s">
        <v>122</v>
      </c>
    </row>
    <row r="149" s="13" customFormat="1">
      <c r="A149" s="13"/>
      <c r="B149" s="238"/>
      <c r="C149" s="239"/>
      <c r="D149" s="233" t="s">
        <v>133</v>
      </c>
      <c r="E149" s="240" t="s">
        <v>1</v>
      </c>
      <c r="F149" s="241" t="s">
        <v>150</v>
      </c>
      <c r="G149" s="239"/>
      <c r="H149" s="240" t="s">
        <v>1</v>
      </c>
      <c r="I149" s="242"/>
      <c r="J149" s="239"/>
      <c r="K149" s="239"/>
      <c r="L149" s="243"/>
      <c r="M149" s="244"/>
      <c r="N149" s="245"/>
      <c r="O149" s="245"/>
      <c r="P149" s="245"/>
      <c r="Q149" s="245"/>
      <c r="R149" s="245"/>
      <c r="S149" s="245"/>
      <c r="T149" s="24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7" t="s">
        <v>133</v>
      </c>
      <c r="AU149" s="247" t="s">
        <v>84</v>
      </c>
      <c r="AV149" s="13" t="s">
        <v>82</v>
      </c>
      <c r="AW149" s="13" t="s">
        <v>31</v>
      </c>
      <c r="AX149" s="13" t="s">
        <v>74</v>
      </c>
      <c r="AY149" s="247" t="s">
        <v>122</v>
      </c>
    </row>
    <row r="150" s="14" customFormat="1">
      <c r="A150" s="14"/>
      <c r="B150" s="248"/>
      <c r="C150" s="249"/>
      <c r="D150" s="233" t="s">
        <v>133</v>
      </c>
      <c r="E150" s="250" t="s">
        <v>1</v>
      </c>
      <c r="F150" s="251" t="s">
        <v>151</v>
      </c>
      <c r="G150" s="249"/>
      <c r="H150" s="252">
        <v>6.4800000000000004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8" t="s">
        <v>133</v>
      </c>
      <c r="AU150" s="258" t="s">
        <v>84</v>
      </c>
      <c r="AV150" s="14" t="s">
        <v>84</v>
      </c>
      <c r="AW150" s="14" t="s">
        <v>31</v>
      </c>
      <c r="AX150" s="14" t="s">
        <v>74</v>
      </c>
      <c r="AY150" s="258" t="s">
        <v>122</v>
      </c>
    </row>
    <row r="151" s="13" customFormat="1">
      <c r="A151" s="13"/>
      <c r="B151" s="238"/>
      <c r="C151" s="239"/>
      <c r="D151" s="233" t="s">
        <v>133</v>
      </c>
      <c r="E151" s="240" t="s">
        <v>1</v>
      </c>
      <c r="F151" s="241" t="s">
        <v>152</v>
      </c>
      <c r="G151" s="239"/>
      <c r="H151" s="240" t="s">
        <v>1</v>
      </c>
      <c r="I151" s="242"/>
      <c r="J151" s="239"/>
      <c r="K151" s="239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133</v>
      </c>
      <c r="AU151" s="247" t="s">
        <v>84</v>
      </c>
      <c r="AV151" s="13" t="s">
        <v>82</v>
      </c>
      <c r="AW151" s="13" t="s">
        <v>31</v>
      </c>
      <c r="AX151" s="13" t="s">
        <v>74</v>
      </c>
      <c r="AY151" s="247" t="s">
        <v>122</v>
      </c>
    </row>
    <row r="152" s="14" customFormat="1">
      <c r="A152" s="14"/>
      <c r="B152" s="248"/>
      <c r="C152" s="249"/>
      <c r="D152" s="233" t="s">
        <v>133</v>
      </c>
      <c r="E152" s="250" t="s">
        <v>1</v>
      </c>
      <c r="F152" s="251" t="s">
        <v>153</v>
      </c>
      <c r="G152" s="249"/>
      <c r="H152" s="252">
        <v>6.7199999999999998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8" t="s">
        <v>133</v>
      </c>
      <c r="AU152" s="258" t="s">
        <v>84</v>
      </c>
      <c r="AV152" s="14" t="s">
        <v>84</v>
      </c>
      <c r="AW152" s="14" t="s">
        <v>31</v>
      </c>
      <c r="AX152" s="14" t="s">
        <v>74</v>
      </c>
      <c r="AY152" s="258" t="s">
        <v>122</v>
      </c>
    </row>
    <row r="153" s="13" customFormat="1">
      <c r="A153" s="13"/>
      <c r="B153" s="238"/>
      <c r="C153" s="239"/>
      <c r="D153" s="233" t="s">
        <v>133</v>
      </c>
      <c r="E153" s="240" t="s">
        <v>1</v>
      </c>
      <c r="F153" s="241" t="s">
        <v>154</v>
      </c>
      <c r="G153" s="239"/>
      <c r="H153" s="240" t="s">
        <v>1</v>
      </c>
      <c r="I153" s="242"/>
      <c r="J153" s="239"/>
      <c r="K153" s="239"/>
      <c r="L153" s="243"/>
      <c r="M153" s="244"/>
      <c r="N153" s="245"/>
      <c r="O153" s="245"/>
      <c r="P153" s="245"/>
      <c r="Q153" s="245"/>
      <c r="R153" s="245"/>
      <c r="S153" s="245"/>
      <c r="T153" s="24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7" t="s">
        <v>133</v>
      </c>
      <c r="AU153" s="247" t="s">
        <v>84</v>
      </c>
      <c r="AV153" s="13" t="s">
        <v>82</v>
      </c>
      <c r="AW153" s="13" t="s">
        <v>31</v>
      </c>
      <c r="AX153" s="13" t="s">
        <v>74</v>
      </c>
      <c r="AY153" s="247" t="s">
        <v>122</v>
      </c>
    </row>
    <row r="154" s="14" customFormat="1">
      <c r="A154" s="14"/>
      <c r="B154" s="248"/>
      <c r="C154" s="249"/>
      <c r="D154" s="233" t="s">
        <v>133</v>
      </c>
      <c r="E154" s="250" t="s">
        <v>1</v>
      </c>
      <c r="F154" s="251" t="s">
        <v>155</v>
      </c>
      <c r="G154" s="249"/>
      <c r="H154" s="252">
        <v>3.6000000000000001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8" t="s">
        <v>133</v>
      </c>
      <c r="AU154" s="258" t="s">
        <v>84</v>
      </c>
      <c r="AV154" s="14" t="s">
        <v>84</v>
      </c>
      <c r="AW154" s="14" t="s">
        <v>31</v>
      </c>
      <c r="AX154" s="14" t="s">
        <v>74</v>
      </c>
      <c r="AY154" s="258" t="s">
        <v>122</v>
      </c>
    </row>
    <row r="155" s="13" customFormat="1">
      <c r="A155" s="13"/>
      <c r="B155" s="238"/>
      <c r="C155" s="239"/>
      <c r="D155" s="233" t="s">
        <v>133</v>
      </c>
      <c r="E155" s="240" t="s">
        <v>1</v>
      </c>
      <c r="F155" s="241" t="s">
        <v>156</v>
      </c>
      <c r="G155" s="239"/>
      <c r="H155" s="240" t="s">
        <v>1</v>
      </c>
      <c r="I155" s="242"/>
      <c r="J155" s="239"/>
      <c r="K155" s="239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133</v>
      </c>
      <c r="AU155" s="247" t="s">
        <v>84</v>
      </c>
      <c r="AV155" s="13" t="s">
        <v>82</v>
      </c>
      <c r="AW155" s="13" t="s">
        <v>31</v>
      </c>
      <c r="AX155" s="13" t="s">
        <v>74</v>
      </c>
      <c r="AY155" s="247" t="s">
        <v>122</v>
      </c>
    </row>
    <row r="156" s="14" customFormat="1">
      <c r="A156" s="14"/>
      <c r="B156" s="248"/>
      <c r="C156" s="249"/>
      <c r="D156" s="233" t="s">
        <v>133</v>
      </c>
      <c r="E156" s="250" t="s">
        <v>1</v>
      </c>
      <c r="F156" s="251" t="s">
        <v>157</v>
      </c>
      <c r="G156" s="249"/>
      <c r="H156" s="252">
        <v>3.2400000000000002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8" t="s">
        <v>133</v>
      </c>
      <c r="AU156" s="258" t="s">
        <v>84</v>
      </c>
      <c r="AV156" s="14" t="s">
        <v>84</v>
      </c>
      <c r="AW156" s="14" t="s">
        <v>31</v>
      </c>
      <c r="AX156" s="14" t="s">
        <v>74</v>
      </c>
      <c r="AY156" s="258" t="s">
        <v>122</v>
      </c>
    </row>
    <row r="157" s="13" customFormat="1">
      <c r="A157" s="13"/>
      <c r="B157" s="238"/>
      <c r="C157" s="239"/>
      <c r="D157" s="233" t="s">
        <v>133</v>
      </c>
      <c r="E157" s="240" t="s">
        <v>1</v>
      </c>
      <c r="F157" s="241" t="s">
        <v>158</v>
      </c>
      <c r="G157" s="239"/>
      <c r="H157" s="240" t="s">
        <v>1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133</v>
      </c>
      <c r="AU157" s="247" t="s">
        <v>84</v>
      </c>
      <c r="AV157" s="13" t="s">
        <v>82</v>
      </c>
      <c r="AW157" s="13" t="s">
        <v>31</v>
      </c>
      <c r="AX157" s="13" t="s">
        <v>74</v>
      </c>
      <c r="AY157" s="247" t="s">
        <v>122</v>
      </c>
    </row>
    <row r="158" s="14" customFormat="1">
      <c r="A158" s="14"/>
      <c r="B158" s="248"/>
      <c r="C158" s="249"/>
      <c r="D158" s="233" t="s">
        <v>133</v>
      </c>
      <c r="E158" s="250" t="s">
        <v>1</v>
      </c>
      <c r="F158" s="251" t="s">
        <v>159</v>
      </c>
      <c r="G158" s="249"/>
      <c r="H158" s="252">
        <v>3.3599999999999999</v>
      </c>
      <c r="I158" s="253"/>
      <c r="J158" s="249"/>
      <c r="K158" s="249"/>
      <c r="L158" s="254"/>
      <c r="M158" s="255"/>
      <c r="N158" s="256"/>
      <c r="O158" s="256"/>
      <c r="P158" s="256"/>
      <c r="Q158" s="256"/>
      <c r="R158" s="256"/>
      <c r="S158" s="256"/>
      <c r="T158" s="25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8" t="s">
        <v>133</v>
      </c>
      <c r="AU158" s="258" t="s">
        <v>84</v>
      </c>
      <c r="AV158" s="14" t="s">
        <v>84</v>
      </c>
      <c r="AW158" s="14" t="s">
        <v>31</v>
      </c>
      <c r="AX158" s="14" t="s">
        <v>74</v>
      </c>
      <c r="AY158" s="258" t="s">
        <v>122</v>
      </c>
    </row>
    <row r="159" s="14" customFormat="1">
      <c r="A159" s="14"/>
      <c r="B159" s="248"/>
      <c r="C159" s="249"/>
      <c r="D159" s="233" t="s">
        <v>133</v>
      </c>
      <c r="E159" s="250" t="s">
        <v>1</v>
      </c>
      <c r="F159" s="251" t="s">
        <v>159</v>
      </c>
      <c r="G159" s="249"/>
      <c r="H159" s="252">
        <v>3.3599999999999999</v>
      </c>
      <c r="I159" s="253"/>
      <c r="J159" s="249"/>
      <c r="K159" s="249"/>
      <c r="L159" s="254"/>
      <c r="M159" s="255"/>
      <c r="N159" s="256"/>
      <c r="O159" s="256"/>
      <c r="P159" s="256"/>
      <c r="Q159" s="256"/>
      <c r="R159" s="256"/>
      <c r="S159" s="256"/>
      <c r="T159" s="25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8" t="s">
        <v>133</v>
      </c>
      <c r="AU159" s="258" t="s">
        <v>84</v>
      </c>
      <c r="AV159" s="14" t="s">
        <v>84</v>
      </c>
      <c r="AW159" s="14" t="s">
        <v>31</v>
      </c>
      <c r="AX159" s="14" t="s">
        <v>74</v>
      </c>
      <c r="AY159" s="258" t="s">
        <v>122</v>
      </c>
    </row>
    <row r="160" s="13" customFormat="1">
      <c r="A160" s="13"/>
      <c r="B160" s="238"/>
      <c r="C160" s="239"/>
      <c r="D160" s="233" t="s">
        <v>133</v>
      </c>
      <c r="E160" s="240" t="s">
        <v>1</v>
      </c>
      <c r="F160" s="241" t="s">
        <v>160</v>
      </c>
      <c r="G160" s="239"/>
      <c r="H160" s="240" t="s">
        <v>1</v>
      </c>
      <c r="I160" s="242"/>
      <c r="J160" s="239"/>
      <c r="K160" s="239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133</v>
      </c>
      <c r="AU160" s="247" t="s">
        <v>84</v>
      </c>
      <c r="AV160" s="13" t="s">
        <v>82</v>
      </c>
      <c r="AW160" s="13" t="s">
        <v>31</v>
      </c>
      <c r="AX160" s="13" t="s">
        <v>74</v>
      </c>
      <c r="AY160" s="247" t="s">
        <v>122</v>
      </c>
    </row>
    <row r="161" s="14" customFormat="1">
      <c r="A161" s="14"/>
      <c r="B161" s="248"/>
      <c r="C161" s="249"/>
      <c r="D161" s="233" t="s">
        <v>133</v>
      </c>
      <c r="E161" s="250" t="s">
        <v>1</v>
      </c>
      <c r="F161" s="251" t="s">
        <v>161</v>
      </c>
      <c r="G161" s="249"/>
      <c r="H161" s="252">
        <v>25.920000000000002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8" t="s">
        <v>133</v>
      </c>
      <c r="AU161" s="258" t="s">
        <v>84</v>
      </c>
      <c r="AV161" s="14" t="s">
        <v>84</v>
      </c>
      <c r="AW161" s="14" t="s">
        <v>31</v>
      </c>
      <c r="AX161" s="14" t="s">
        <v>74</v>
      </c>
      <c r="AY161" s="258" t="s">
        <v>122</v>
      </c>
    </row>
    <row r="162" s="13" customFormat="1">
      <c r="A162" s="13"/>
      <c r="B162" s="238"/>
      <c r="C162" s="239"/>
      <c r="D162" s="233" t="s">
        <v>133</v>
      </c>
      <c r="E162" s="240" t="s">
        <v>1</v>
      </c>
      <c r="F162" s="241" t="s">
        <v>162</v>
      </c>
      <c r="G162" s="239"/>
      <c r="H162" s="240" t="s">
        <v>1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133</v>
      </c>
      <c r="AU162" s="247" t="s">
        <v>84</v>
      </c>
      <c r="AV162" s="13" t="s">
        <v>82</v>
      </c>
      <c r="AW162" s="13" t="s">
        <v>31</v>
      </c>
      <c r="AX162" s="13" t="s">
        <v>74</v>
      </c>
      <c r="AY162" s="247" t="s">
        <v>122</v>
      </c>
    </row>
    <row r="163" s="14" customFormat="1">
      <c r="A163" s="14"/>
      <c r="B163" s="248"/>
      <c r="C163" s="249"/>
      <c r="D163" s="233" t="s">
        <v>133</v>
      </c>
      <c r="E163" s="250" t="s">
        <v>1</v>
      </c>
      <c r="F163" s="251" t="s">
        <v>163</v>
      </c>
      <c r="G163" s="249"/>
      <c r="H163" s="252">
        <v>28.800000000000001</v>
      </c>
      <c r="I163" s="253"/>
      <c r="J163" s="249"/>
      <c r="K163" s="249"/>
      <c r="L163" s="254"/>
      <c r="M163" s="255"/>
      <c r="N163" s="256"/>
      <c r="O163" s="256"/>
      <c r="P163" s="256"/>
      <c r="Q163" s="256"/>
      <c r="R163" s="256"/>
      <c r="S163" s="256"/>
      <c r="T163" s="25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8" t="s">
        <v>133</v>
      </c>
      <c r="AU163" s="258" t="s">
        <v>84</v>
      </c>
      <c r="AV163" s="14" t="s">
        <v>84</v>
      </c>
      <c r="AW163" s="14" t="s">
        <v>31</v>
      </c>
      <c r="AX163" s="14" t="s">
        <v>74</v>
      </c>
      <c r="AY163" s="258" t="s">
        <v>122</v>
      </c>
    </row>
    <row r="164" s="13" customFormat="1">
      <c r="A164" s="13"/>
      <c r="B164" s="238"/>
      <c r="C164" s="239"/>
      <c r="D164" s="233" t="s">
        <v>133</v>
      </c>
      <c r="E164" s="240" t="s">
        <v>1</v>
      </c>
      <c r="F164" s="241" t="s">
        <v>164</v>
      </c>
      <c r="G164" s="239"/>
      <c r="H164" s="240" t="s">
        <v>1</v>
      </c>
      <c r="I164" s="242"/>
      <c r="J164" s="239"/>
      <c r="K164" s="239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133</v>
      </c>
      <c r="AU164" s="247" t="s">
        <v>84</v>
      </c>
      <c r="AV164" s="13" t="s">
        <v>82</v>
      </c>
      <c r="AW164" s="13" t="s">
        <v>31</v>
      </c>
      <c r="AX164" s="13" t="s">
        <v>74</v>
      </c>
      <c r="AY164" s="247" t="s">
        <v>122</v>
      </c>
    </row>
    <row r="165" s="14" customFormat="1">
      <c r="A165" s="14"/>
      <c r="B165" s="248"/>
      <c r="C165" s="249"/>
      <c r="D165" s="233" t="s">
        <v>133</v>
      </c>
      <c r="E165" s="250" t="s">
        <v>1</v>
      </c>
      <c r="F165" s="251" t="s">
        <v>165</v>
      </c>
      <c r="G165" s="249"/>
      <c r="H165" s="252">
        <v>11.880000000000001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8" t="s">
        <v>133</v>
      </c>
      <c r="AU165" s="258" t="s">
        <v>84</v>
      </c>
      <c r="AV165" s="14" t="s">
        <v>84</v>
      </c>
      <c r="AW165" s="14" t="s">
        <v>31</v>
      </c>
      <c r="AX165" s="14" t="s">
        <v>74</v>
      </c>
      <c r="AY165" s="258" t="s">
        <v>122</v>
      </c>
    </row>
    <row r="166" s="13" customFormat="1">
      <c r="A166" s="13"/>
      <c r="B166" s="238"/>
      <c r="C166" s="239"/>
      <c r="D166" s="233" t="s">
        <v>133</v>
      </c>
      <c r="E166" s="240" t="s">
        <v>1</v>
      </c>
      <c r="F166" s="241" t="s">
        <v>166</v>
      </c>
      <c r="G166" s="239"/>
      <c r="H166" s="240" t="s">
        <v>1</v>
      </c>
      <c r="I166" s="242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133</v>
      </c>
      <c r="AU166" s="247" t="s">
        <v>84</v>
      </c>
      <c r="AV166" s="13" t="s">
        <v>82</v>
      </c>
      <c r="AW166" s="13" t="s">
        <v>31</v>
      </c>
      <c r="AX166" s="13" t="s">
        <v>74</v>
      </c>
      <c r="AY166" s="247" t="s">
        <v>122</v>
      </c>
    </row>
    <row r="167" s="14" customFormat="1">
      <c r="A167" s="14"/>
      <c r="B167" s="248"/>
      <c r="C167" s="249"/>
      <c r="D167" s="233" t="s">
        <v>133</v>
      </c>
      <c r="E167" s="250" t="s">
        <v>1</v>
      </c>
      <c r="F167" s="251" t="s">
        <v>167</v>
      </c>
      <c r="G167" s="249"/>
      <c r="H167" s="252">
        <v>12.6</v>
      </c>
      <c r="I167" s="253"/>
      <c r="J167" s="249"/>
      <c r="K167" s="249"/>
      <c r="L167" s="254"/>
      <c r="M167" s="255"/>
      <c r="N167" s="256"/>
      <c r="O167" s="256"/>
      <c r="P167" s="256"/>
      <c r="Q167" s="256"/>
      <c r="R167" s="256"/>
      <c r="S167" s="256"/>
      <c r="T167" s="25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8" t="s">
        <v>133</v>
      </c>
      <c r="AU167" s="258" t="s">
        <v>84</v>
      </c>
      <c r="AV167" s="14" t="s">
        <v>84</v>
      </c>
      <c r="AW167" s="14" t="s">
        <v>31</v>
      </c>
      <c r="AX167" s="14" t="s">
        <v>74</v>
      </c>
      <c r="AY167" s="258" t="s">
        <v>122</v>
      </c>
    </row>
    <row r="168" s="15" customFormat="1">
      <c r="A168" s="15"/>
      <c r="B168" s="259"/>
      <c r="C168" s="260"/>
      <c r="D168" s="233" t="s">
        <v>133</v>
      </c>
      <c r="E168" s="261" t="s">
        <v>1</v>
      </c>
      <c r="F168" s="262" t="s">
        <v>168</v>
      </c>
      <c r="G168" s="260"/>
      <c r="H168" s="263">
        <v>185.03999999999999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9" t="s">
        <v>133</v>
      </c>
      <c r="AU168" s="269" t="s">
        <v>84</v>
      </c>
      <c r="AV168" s="15" t="s">
        <v>130</v>
      </c>
      <c r="AW168" s="15" t="s">
        <v>31</v>
      </c>
      <c r="AX168" s="15" t="s">
        <v>82</v>
      </c>
      <c r="AY168" s="269" t="s">
        <v>122</v>
      </c>
    </row>
    <row r="169" s="2" customFormat="1" ht="33" customHeight="1">
      <c r="A169" s="38"/>
      <c r="B169" s="39"/>
      <c r="C169" s="219" t="s">
        <v>169</v>
      </c>
      <c r="D169" s="219" t="s">
        <v>126</v>
      </c>
      <c r="E169" s="220" t="s">
        <v>170</v>
      </c>
      <c r="F169" s="221" t="s">
        <v>171</v>
      </c>
      <c r="G169" s="222" t="s">
        <v>129</v>
      </c>
      <c r="H169" s="223">
        <v>31.68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39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130</v>
      </c>
      <c r="AT169" s="231" t="s">
        <v>126</v>
      </c>
      <c r="AU169" s="231" t="s">
        <v>84</v>
      </c>
      <c r="AY169" s="17" t="s">
        <v>122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82</v>
      </c>
      <c r="BK169" s="232">
        <f>ROUND(I169*H169,2)</f>
        <v>0</v>
      </c>
      <c r="BL169" s="17" t="s">
        <v>130</v>
      </c>
      <c r="BM169" s="231" t="s">
        <v>130</v>
      </c>
    </row>
    <row r="170" s="2" customFormat="1">
      <c r="A170" s="38"/>
      <c r="B170" s="39"/>
      <c r="C170" s="40"/>
      <c r="D170" s="233" t="s">
        <v>131</v>
      </c>
      <c r="E170" s="40"/>
      <c r="F170" s="234" t="s">
        <v>172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131</v>
      </c>
      <c r="AU170" s="17" t="s">
        <v>84</v>
      </c>
    </row>
    <row r="171" s="12" customFormat="1" ht="22.8" customHeight="1">
      <c r="A171" s="12"/>
      <c r="B171" s="203"/>
      <c r="C171" s="204"/>
      <c r="D171" s="205" t="s">
        <v>73</v>
      </c>
      <c r="E171" s="217" t="s">
        <v>173</v>
      </c>
      <c r="F171" s="217" t="s">
        <v>174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SUM(P172:P207)</f>
        <v>0</v>
      </c>
      <c r="Q171" s="211"/>
      <c r="R171" s="212">
        <f>SUM(R172:R207)</f>
        <v>0</v>
      </c>
      <c r="S171" s="211"/>
      <c r="T171" s="213">
        <f>SUM(T172:T207)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82</v>
      </c>
      <c r="AT171" s="215" t="s">
        <v>73</v>
      </c>
      <c r="AU171" s="215" t="s">
        <v>82</v>
      </c>
      <c r="AY171" s="214" t="s">
        <v>122</v>
      </c>
      <c r="BK171" s="216">
        <f>SUM(BK172:BK207)</f>
        <v>0</v>
      </c>
    </row>
    <row r="172" s="2" customFormat="1" ht="37.8" customHeight="1">
      <c r="A172" s="38"/>
      <c r="B172" s="39"/>
      <c r="C172" s="219" t="s">
        <v>175</v>
      </c>
      <c r="D172" s="219" t="s">
        <v>126</v>
      </c>
      <c r="E172" s="220" t="s">
        <v>176</v>
      </c>
      <c r="F172" s="221" t="s">
        <v>177</v>
      </c>
      <c r="G172" s="222" t="s">
        <v>129</v>
      </c>
      <c r="H172" s="223">
        <v>1280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39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130</v>
      </c>
      <c r="AT172" s="231" t="s">
        <v>126</v>
      </c>
      <c r="AU172" s="231" t="s">
        <v>84</v>
      </c>
      <c r="AY172" s="17" t="s">
        <v>122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82</v>
      </c>
      <c r="BK172" s="232">
        <f>ROUND(I172*H172,2)</f>
        <v>0</v>
      </c>
      <c r="BL172" s="17" t="s">
        <v>130</v>
      </c>
      <c r="BM172" s="231" t="s">
        <v>123</v>
      </c>
    </row>
    <row r="173" s="2" customFormat="1">
      <c r="A173" s="38"/>
      <c r="B173" s="39"/>
      <c r="C173" s="40"/>
      <c r="D173" s="233" t="s">
        <v>131</v>
      </c>
      <c r="E173" s="40"/>
      <c r="F173" s="234" t="s">
        <v>178</v>
      </c>
      <c r="G173" s="40"/>
      <c r="H173" s="40"/>
      <c r="I173" s="235"/>
      <c r="J173" s="40"/>
      <c r="K173" s="40"/>
      <c r="L173" s="44"/>
      <c r="M173" s="236"/>
      <c r="N173" s="23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131</v>
      </c>
      <c r="AU173" s="17" t="s">
        <v>84</v>
      </c>
    </row>
    <row r="174" s="14" customFormat="1">
      <c r="A174" s="14"/>
      <c r="B174" s="248"/>
      <c r="C174" s="249"/>
      <c r="D174" s="233" t="s">
        <v>133</v>
      </c>
      <c r="E174" s="250" t="s">
        <v>1</v>
      </c>
      <c r="F174" s="251" t="s">
        <v>179</v>
      </c>
      <c r="G174" s="249"/>
      <c r="H174" s="252">
        <v>1280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8" t="s">
        <v>133</v>
      </c>
      <c r="AU174" s="258" t="s">
        <v>84</v>
      </c>
      <c r="AV174" s="14" t="s">
        <v>84</v>
      </c>
      <c r="AW174" s="14" t="s">
        <v>31</v>
      </c>
      <c r="AX174" s="14" t="s">
        <v>74</v>
      </c>
      <c r="AY174" s="258" t="s">
        <v>122</v>
      </c>
    </row>
    <row r="175" s="15" customFormat="1">
      <c r="A175" s="15"/>
      <c r="B175" s="259"/>
      <c r="C175" s="260"/>
      <c r="D175" s="233" t="s">
        <v>133</v>
      </c>
      <c r="E175" s="261" t="s">
        <v>1</v>
      </c>
      <c r="F175" s="262" t="s">
        <v>168</v>
      </c>
      <c r="G175" s="260"/>
      <c r="H175" s="263">
        <v>1280</v>
      </c>
      <c r="I175" s="264"/>
      <c r="J175" s="260"/>
      <c r="K175" s="260"/>
      <c r="L175" s="265"/>
      <c r="M175" s="266"/>
      <c r="N175" s="267"/>
      <c r="O175" s="267"/>
      <c r="P175" s="267"/>
      <c r="Q175" s="267"/>
      <c r="R175" s="267"/>
      <c r="S175" s="267"/>
      <c r="T175" s="26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9" t="s">
        <v>133</v>
      </c>
      <c r="AU175" s="269" t="s">
        <v>84</v>
      </c>
      <c r="AV175" s="15" t="s">
        <v>130</v>
      </c>
      <c r="AW175" s="15" t="s">
        <v>31</v>
      </c>
      <c r="AX175" s="15" t="s">
        <v>82</v>
      </c>
      <c r="AY175" s="269" t="s">
        <v>122</v>
      </c>
    </row>
    <row r="176" s="2" customFormat="1" ht="37.8" customHeight="1">
      <c r="A176" s="38"/>
      <c r="B176" s="39"/>
      <c r="C176" s="219" t="s">
        <v>180</v>
      </c>
      <c r="D176" s="219" t="s">
        <v>126</v>
      </c>
      <c r="E176" s="220" t="s">
        <v>181</v>
      </c>
      <c r="F176" s="221" t="s">
        <v>182</v>
      </c>
      <c r="G176" s="222" t="s">
        <v>129</v>
      </c>
      <c r="H176" s="223">
        <v>38400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39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130</v>
      </c>
      <c r="AT176" s="231" t="s">
        <v>126</v>
      </c>
      <c r="AU176" s="231" t="s">
        <v>84</v>
      </c>
      <c r="AY176" s="17" t="s">
        <v>122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82</v>
      </c>
      <c r="BK176" s="232">
        <f>ROUND(I176*H176,2)</f>
        <v>0</v>
      </c>
      <c r="BL176" s="17" t="s">
        <v>130</v>
      </c>
      <c r="BM176" s="231" t="s">
        <v>183</v>
      </c>
    </row>
    <row r="177" s="2" customFormat="1">
      <c r="A177" s="38"/>
      <c r="B177" s="39"/>
      <c r="C177" s="40"/>
      <c r="D177" s="233" t="s">
        <v>131</v>
      </c>
      <c r="E177" s="40"/>
      <c r="F177" s="234" t="s">
        <v>184</v>
      </c>
      <c r="G177" s="40"/>
      <c r="H177" s="40"/>
      <c r="I177" s="235"/>
      <c r="J177" s="40"/>
      <c r="K177" s="40"/>
      <c r="L177" s="44"/>
      <c r="M177" s="236"/>
      <c r="N177" s="23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131</v>
      </c>
      <c r="AU177" s="17" t="s">
        <v>84</v>
      </c>
    </row>
    <row r="178" s="14" customFormat="1">
      <c r="A178" s="14"/>
      <c r="B178" s="248"/>
      <c r="C178" s="249"/>
      <c r="D178" s="233" t="s">
        <v>133</v>
      </c>
      <c r="E178" s="250" t="s">
        <v>1</v>
      </c>
      <c r="F178" s="251" t="s">
        <v>185</v>
      </c>
      <c r="G178" s="249"/>
      <c r="H178" s="252">
        <v>38400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8" t="s">
        <v>133</v>
      </c>
      <c r="AU178" s="258" t="s">
        <v>84</v>
      </c>
      <c r="AV178" s="14" t="s">
        <v>84</v>
      </c>
      <c r="AW178" s="14" t="s">
        <v>31</v>
      </c>
      <c r="AX178" s="14" t="s">
        <v>74</v>
      </c>
      <c r="AY178" s="258" t="s">
        <v>122</v>
      </c>
    </row>
    <row r="179" s="15" customFormat="1">
      <c r="A179" s="15"/>
      <c r="B179" s="259"/>
      <c r="C179" s="260"/>
      <c r="D179" s="233" t="s">
        <v>133</v>
      </c>
      <c r="E179" s="261" t="s">
        <v>1</v>
      </c>
      <c r="F179" s="262" t="s">
        <v>168</v>
      </c>
      <c r="G179" s="260"/>
      <c r="H179" s="263">
        <v>38400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9" t="s">
        <v>133</v>
      </c>
      <c r="AU179" s="269" t="s">
        <v>84</v>
      </c>
      <c r="AV179" s="15" t="s">
        <v>130</v>
      </c>
      <c r="AW179" s="15" t="s">
        <v>31</v>
      </c>
      <c r="AX179" s="15" t="s">
        <v>82</v>
      </c>
      <c r="AY179" s="269" t="s">
        <v>122</v>
      </c>
    </row>
    <row r="180" s="2" customFormat="1" ht="37.8" customHeight="1">
      <c r="A180" s="38"/>
      <c r="B180" s="39"/>
      <c r="C180" s="219" t="s">
        <v>186</v>
      </c>
      <c r="D180" s="219" t="s">
        <v>126</v>
      </c>
      <c r="E180" s="220" t="s">
        <v>187</v>
      </c>
      <c r="F180" s="221" t="s">
        <v>188</v>
      </c>
      <c r="G180" s="222" t="s">
        <v>129</v>
      </c>
      <c r="H180" s="223">
        <v>1280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39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130</v>
      </c>
      <c r="AT180" s="231" t="s">
        <v>126</v>
      </c>
      <c r="AU180" s="231" t="s">
        <v>84</v>
      </c>
      <c r="AY180" s="17" t="s">
        <v>122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82</v>
      </c>
      <c r="BK180" s="232">
        <f>ROUND(I180*H180,2)</f>
        <v>0</v>
      </c>
      <c r="BL180" s="17" t="s">
        <v>130</v>
      </c>
      <c r="BM180" s="231" t="s">
        <v>189</v>
      </c>
    </row>
    <row r="181" s="2" customFormat="1">
      <c r="A181" s="38"/>
      <c r="B181" s="39"/>
      <c r="C181" s="40"/>
      <c r="D181" s="233" t="s">
        <v>131</v>
      </c>
      <c r="E181" s="40"/>
      <c r="F181" s="234" t="s">
        <v>190</v>
      </c>
      <c r="G181" s="40"/>
      <c r="H181" s="40"/>
      <c r="I181" s="235"/>
      <c r="J181" s="40"/>
      <c r="K181" s="40"/>
      <c r="L181" s="44"/>
      <c r="M181" s="236"/>
      <c r="N181" s="23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131</v>
      </c>
      <c r="AU181" s="17" t="s">
        <v>84</v>
      </c>
    </row>
    <row r="182" s="14" customFormat="1">
      <c r="A182" s="14"/>
      <c r="B182" s="248"/>
      <c r="C182" s="249"/>
      <c r="D182" s="233" t="s">
        <v>133</v>
      </c>
      <c r="E182" s="250" t="s">
        <v>1</v>
      </c>
      <c r="F182" s="251" t="s">
        <v>179</v>
      </c>
      <c r="G182" s="249"/>
      <c r="H182" s="252">
        <v>1280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8" t="s">
        <v>133</v>
      </c>
      <c r="AU182" s="258" t="s">
        <v>84</v>
      </c>
      <c r="AV182" s="14" t="s">
        <v>84</v>
      </c>
      <c r="AW182" s="14" t="s">
        <v>31</v>
      </c>
      <c r="AX182" s="14" t="s">
        <v>74</v>
      </c>
      <c r="AY182" s="258" t="s">
        <v>122</v>
      </c>
    </row>
    <row r="183" s="15" customFormat="1">
      <c r="A183" s="15"/>
      <c r="B183" s="259"/>
      <c r="C183" s="260"/>
      <c r="D183" s="233" t="s">
        <v>133</v>
      </c>
      <c r="E183" s="261" t="s">
        <v>1</v>
      </c>
      <c r="F183" s="262" t="s">
        <v>168</v>
      </c>
      <c r="G183" s="260"/>
      <c r="H183" s="263">
        <v>1280</v>
      </c>
      <c r="I183" s="264"/>
      <c r="J183" s="260"/>
      <c r="K183" s="260"/>
      <c r="L183" s="265"/>
      <c r="M183" s="266"/>
      <c r="N183" s="267"/>
      <c r="O183" s="267"/>
      <c r="P183" s="267"/>
      <c r="Q183" s="267"/>
      <c r="R183" s="267"/>
      <c r="S183" s="267"/>
      <c r="T183" s="268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9" t="s">
        <v>133</v>
      </c>
      <c r="AU183" s="269" t="s">
        <v>84</v>
      </c>
      <c r="AV183" s="15" t="s">
        <v>130</v>
      </c>
      <c r="AW183" s="15" t="s">
        <v>31</v>
      </c>
      <c r="AX183" s="15" t="s">
        <v>82</v>
      </c>
      <c r="AY183" s="269" t="s">
        <v>122</v>
      </c>
    </row>
    <row r="184" s="2" customFormat="1" ht="24.15" customHeight="1">
      <c r="A184" s="38"/>
      <c r="B184" s="39"/>
      <c r="C184" s="219" t="s">
        <v>191</v>
      </c>
      <c r="D184" s="219" t="s">
        <v>126</v>
      </c>
      <c r="E184" s="220" t="s">
        <v>192</v>
      </c>
      <c r="F184" s="221" t="s">
        <v>193</v>
      </c>
      <c r="G184" s="222" t="s">
        <v>129</v>
      </c>
      <c r="H184" s="223">
        <v>520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39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130</v>
      </c>
      <c r="AT184" s="231" t="s">
        <v>126</v>
      </c>
      <c r="AU184" s="231" t="s">
        <v>84</v>
      </c>
      <c r="AY184" s="17" t="s">
        <v>122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82</v>
      </c>
      <c r="BK184" s="232">
        <f>ROUND(I184*H184,2)</f>
        <v>0</v>
      </c>
      <c r="BL184" s="17" t="s">
        <v>130</v>
      </c>
      <c r="BM184" s="231" t="s">
        <v>8</v>
      </c>
    </row>
    <row r="185" s="2" customFormat="1">
      <c r="A185" s="38"/>
      <c r="B185" s="39"/>
      <c r="C185" s="40"/>
      <c r="D185" s="233" t="s">
        <v>131</v>
      </c>
      <c r="E185" s="40"/>
      <c r="F185" s="234" t="s">
        <v>194</v>
      </c>
      <c r="G185" s="40"/>
      <c r="H185" s="40"/>
      <c r="I185" s="235"/>
      <c r="J185" s="40"/>
      <c r="K185" s="40"/>
      <c r="L185" s="44"/>
      <c r="M185" s="236"/>
      <c r="N185" s="23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131</v>
      </c>
      <c r="AU185" s="17" t="s">
        <v>84</v>
      </c>
    </row>
    <row r="186" s="14" customFormat="1">
      <c r="A186" s="14"/>
      <c r="B186" s="248"/>
      <c r="C186" s="249"/>
      <c r="D186" s="233" t="s">
        <v>133</v>
      </c>
      <c r="E186" s="250" t="s">
        <v>1</v>
      </c>
      <c r="F186" s="251" t="s">
        <v>195</v>
      </c>
      <c r="G186" s="249"/>
      <c r="H186" s="252">
        <v>520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8" t="s">
        <v>133</v>
      </c>
      <c r="AU186" s="258" t="s">
        <v>84</v>
      </c>
      <c r="AV186" s="14" t="s">
        <v>84</v>
      </c>
      <c r="AW186" s="14" t="s">
        <v>31</v>
      </c>
      <c r="AX186" s="14" t="s">
        <v>74</v>
      </c>
      <c r="AY186" s="258" t="s">
        <v>122</v>
      </c>
    </row>
    <row r="187" s="15" customFormat="1">
      <c r="A187" s="15"/>
      <c r="B187" s="259"/>
      <c r="C187" s="260"/>
      <c r="D187" s="233" t="s">
        <v>133</v>
      </c>
      <c r="E187" s="261" t="s">
        <v>1</v>
      </c>
      <c r="F187" s="262" t="s">
        <v>168</v>
      </c>
      <c r="G187" s="260"/>
      <c r="H187" s="263">
        <v>520</v>
      </c>
      <c r="I187" s="264"/>
      <c r="J187" s="260"/>
      <c r="K187" s="260"/>
      <c r="L187" s="265"/>
      <c r="M187" s="266"/>
      <c r="N187" s="267"/>
      <c r="O187" s="267"/>
      <c r="P187" s="267"/>
      <c r="Q187" s="267"/>
      <c r="R187" s="267"/>
      <c r="S187" s="267"/>
      <c r="T187" s="26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9" t="s">
        <v>133</v>
      </c>
      <c r="AU187" s="269" t="s">
        <v>84</v>
      </c>
      <c r="AV187" s="15" t="s">
        <v>130</v>
      </c>
      <c r="AW187" s="15" t="s">
        <v>31</v>
      </c>
      <c r="AX187" s="15" t="s">
        <v>82</v>
      </c>
      <c r="AY187" s="269" t="s">
        <v>122</v>
      </c>
    </row>
    <row r="188" s="2" customFormat="1" ht="24.15" customHeight="1">
      <c r="A188" s="38"/>
      <c r="B188" s="39"/>
      <c r="C188" s="219" t="s">
        <v>196</v>
      </c>
      <c r="D188" s="219" t="s">
        <v>126</v>
      </c>
      <c r="E188" s="220" t="s">
        <v>197</v>
      </c>
      <c r="F188" s="221" t="s">
        <v>198</v>
      </c>
      <c r="G188" s="222" t="s">
        <v>129</v>
      </c>
      <c r="H188" s="223">
        <v>233.72999999999999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39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130</v>
      </c>
      <c r="AT188" s="231" t="s">
        <v>126</v>
      </c>
      <c r="AU188" s="231" t="s">
        <v>84</v>
      </c>
      <c r="AY188" s="17" t="s">
        <v>122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82</v>
      </c>
      <c r="BK188" s="232">
        <f>ROUND(I188*H188,2)</f>
        <v>0</v>
      </c>
      <c r="BL188" s="17" t="s">
        <v>130</v>
      </c>
      <c r="BM188" s="231" t="s">
        <v>199</v>
      </c>
    </row>
    <row r="189" s="2" customFormat="1">
      <c r="A189" s="38"/>
      <c r="B189" s="39"/>
      <c r="C189" s="40"/>
      <c r="D189" s="233" t="s">
        <v>131</v>
      </c>
      <c r="E189" s="40"/>
      <c r="F189" s="234" t="s">
        <v>200</v>
      </c>
      <c r="G189" s="40"/>
      <c r="H189" s="40"/>
      <c r="I189" s="235"/>
      <c r="J189" s="40"/>
      <c r="K189" s="40"/>
      <c r="L189" s="44"/>
      <c r="M189" s="236"/>
      <c r="N189" s="23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131</v>
      </c>
      <c r="AU189" s="17" t="s">
        <v>84</v>
      </c>
    </row>
    <row r="190" s="14" customFormat="1">
      <c r="A190" s="14"/>
      <c r="B190" s="248"/>
      <c r="C190" s="249"/>
      <c r="D190" s="233" t="s">
        <v>133</v>
      </c>
      <c r="E190" s="250" t="s">
        <v>1</v>
      </c>
      <c r="F190" s="251" t="s">
        <v>201</v>
      </c>
      <c r="G190" s="249"/>
      <c r="H190" s="252">
        <v>4.8600000000000003</v>
      </c>
      <c r="I190" s="253"/>
      <c r="J190" s="249"/>
      <c r="K190" s="249"/>
      <c r="L190" s="254"/>
      <c r="M190" s="255"/>
      <c r="N190" s="256"/>
      <c r="O190" s="256"/>
      <c r="P190" s="256"/>
      <c r="Q190" s="256"/>
      <c r="R190" s="256"/>
      <c r="S190" s="256"/>
      <c r="T190" s="25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8" t="s">
        <v>133</v>
      </c>
      <c r="AU190" s="258" t="s">
        <v>84</v>
      </c>
      <c r="AV190" s="14" t="s">
        <v>84</v>
      </c>
      <c r="AW190" s="14" t="s">
        <v>31</v>
      </c>
      <c r="AX190" s="14" t="s">
        <v>74</v>
      </c>
      <c r="AY190" s="258" t="s">
        <v>122</v>
      </c>
    </row>
    <row r="191" s="14" customFormat="1">
      <c r="A191" s="14"/>
      <c r="B191" s="248"/>
      <c r="C191" s="249"/>
      <c r="D191" s="233" t="s">
        <v>133</v>
      </c>
      <c r="E191" s="250" t="s">
        <v>1</v>
      </c>
      <c r="F191" s="251" t="s">
        <v>202</v>
      </c>
      <c r="G191" s="249"/>
      <c r="H191" s="252">
        <v>3.8399999999999999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8" t="s">
        <v>133</v>
      </c>
      <c r="AU191" s="258" t="s">
        <v>84</v>
      </c>
      <c r="AV191" s="14" t="s">
        <v>84</v>
      </c>
      <c r="AW191" s="14" t="s">
        <v>31</v>
      </c>
      <c r="AX191" s="14" t="s">
        <v>74</v>
      </c>
      <c r="AY191" s="258" t="s">
        <v>122</v>
      </c>
    </row>
    <row r="192" s="14" customFormat="1">
      <c r="A192" s="14"/>
      <c r="B192" s="248"/>
      <c r="C192" s="249"/>
      <c r="D192" s="233" t="s">
        <v>133</v>
      </c>
      <c r="E192" s="250" t="s">
        <v>1</v>
      </c>
      <c r="F192" s="251" t="s">
        <v>203</v>
      </c>
      <c r="G192" s="249"/>
      <c r="H192" s="252">
        <v>11.52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133</v>
      </c>
      <c r="AU192" s="258" t="s">
        <v>84</v>
      </c>
      <c r="AV192" s="14" t="s">
        <v>84</v>
      </c>
      <c r="AW192" s="14" t="s">
        <v>31</v>
      </c>
      <c r="AX192" s="14" t="s">
        <v>74</v>
      </c>
      <c r="AY192" s="258" t="s">
        <v>122</v>
      </c>
    </row>
    <row r="193" s="14" customFormat="1">
      <c r="A193" s="14"/>
      <c r="B193" s="248"/>
      <c r="C193" s="249"/>
      <c r="D193" s="233" t="s">
        <v>133</v>
      </c>
      <c r="E193" s="250" t="s">
        <v>1</v>
      </c>
      <c r="F193" s="251" t="s">
        <v>204</v>
      </c>
      <c r="G193" s="249"/>
      <c r="H193" s="252">
        <v>8.6400000000000006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8" t="s">
        <v>133</v>
      </c>
      <c r="AU193" s="258" t="s">
        <v>84</v>
      </c>
      <c r="AV193" s="14" t="s">
        <v>84</v>
      </c>
      <c r="AW193" s="14" t="s">
        <v>31</v>
      </c>
      <c r="AX193" s="14" t="s">
        <v>74</v>
      </c>
      <c r="AY193" s="258" t="s">
        <v>122</v>
      </c>
    </row>
    <row r="194" s="14" customFormat="1">
      <c r="A194" s="14"/>
      <c r="B194" s="248"/>
      <c r="C194" s="249"/>
      <c r="D194" s="233" t="s">
        <v>133</v>
      </c>
      <c r="E194" s="250" t="s">
        <v>1</v>
      </c>
      <c r="F194" s="251" t="s">
        <v>205</v>
      </c>
      <c r="G194" s="249"/>
      <c r="H194" s="252">
        <v>19.440000000000001</v>
      </c>
      <c r="I194" s="253"/>
      <c r="J194" s="249"/>
      <c r="K194" s="249"/>
      <c r="L194" s="254"/>
      <c r="M194" s="255"/>
      <c r="N194" s="256"/>
      <c r="O194" s="256"/>
      <c r="P194" s="256"/>
      <c r="Q194" s="256"/>
      <c r="R194" s="256"/>
      <c r="S194" s="256"/>
      <c r="T194" s="25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8" t="s">
        <v>133</v>
      </c>
      <c r="AU194" s="258" t="s">
        <v>84</v>
      </c>
      <c r="AV194" s="14" t="s">
        <v>84</v>
      </c>
      <c r="AW194" s="14" t="s">
        <v>31</v>
      </c>
      <c r="AX194" s="14" t="s">
        <v>74</v>
      </c>
      <c r="AY194" s="258" t="s">
        <v>122</v>
      </c>
    </row>
    <row r="195" s="14" customFormat="1">
      <c r="A195" s="14"/>
      <c r="B195" s="248"/>
      <c r="C195" s="249"/>
      <c r="D195" s="233" t="s">
        <v>133</v>
      </c>
      <c r="E195" s="250" t="s">
        <v>1</v>
      </c>
      <c r="F195" s="251" t="s">
        <v>206</v>
      </c>
      <c r="G195" s="249"/>
      <c r="H195" s="252">
        <v>19.199999999999999</v>
      </c>
      <c r="I195" s="253"/>
      <c r="J195" s="249"/>
      <c r="K195" s="249"/>
      <c r="L195" s="254"/>
      <c r="M195" s="255"/>
      <c r="N195" s="256"/>
      <c r="O195" s="256"/>
      <c r="P195" s="256"/>
      <c r="Q195" s="256"/>
      <c r="R195" s="256"/>
      <c r="S195" s="256"/>
      <c r="T195" s="257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8" t="s">
        <v>133</v>
      </c>
      <c r="AU195" s="258" t="s">
        <v>84</v>
      </c>
      <c r="AV195" s="14" t="s">
        <v>84</v>
      </c>
      <c r="AW195" s="14" t="s">
        <v>31</v>
      </c>
      <c r="AX195" s="14" t="s">
        <v>74</v>
      </c>
      <c r="AY195" s="258" t="s">
        <v>122</v>
      </c>
    </row>
    <row r="196" s="14" customFormat="1">
      <c r="A196" s="14"/>
      <c r="B196" s="248"/>
      <c r="C196" s="249"/>
      <c r="D196" s="233" t="s">
        <v>133</v>
      </c>
      <c r="E196" s="250" t="s">
        <v>1</v>
      </c>
      <c r="F196" s="251" t="s">
        <v>207</v>
      </c>
      <c r="G196" s="249"/>
      <c r="H196" s="252">
        <v>22.199999999999999</v>
      </c>
      <c r="I196" s="253"/>
      <c r="J196" s="249"/>
      <c r="K196" s="249"/>
      <c r="L196" s="254"/>
      <c r="M196" s="255"/>
      <c r="N196" s="256"/>
      <c r="O196" s="256"/>
      <c r="P196" s="256"/>
      <c r="Q196" s="256"/>
      <c r="R196" s="256"/>
      <c r="S196" s="256"/>
      <c r="T196" s="25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8" t="s">
        <v>133</v>
      </c>
      <c r="AU196" s="258" t="s">
        <v>84</v>
      </c>
      <c r="AV196" s="14" t="s">
        <v>84</v>
      </c>
      <c r="AW196" s="14" t="s">
        <v>31</v>
      </c>
      <c r="AX196" s="14" t="s">
        <v>74</v>
      </c>
      <c r="AY196" s="258" t="s">
        <v>122</v>
      </c>
    </row>
    <row r="197" s="14" customFormat="1">
      <c r="A197" s="14"/>
      <c r="B197" s="248"/>
      <c r="C197" s="249"/>
      <c r="D197" s="233" t="s">
        <v>133</v>
      </c>
      <c r="E197" s="250" t="s">
        <v>1</v>
      </c>
      <c r="F197" s="251" t="s">
        <v>208</v>
      </c>
      <c r="G197" s="249"/>
      <c r="H197" s="252">
        <v>5.4000000000000004</v>
      </c>
      <c r="I197" s="253"/>
      <c r="J197" s="249"/>
      <c r="K197" s="249"/>
      <c r="L197" s="254"/>
      <c r="M197" s="255"/>
      <c r="N197" s="256"/>
      <c r="O197" s="256"/>
      <c r="P197" s="256"/>
      <c r="Q197" s="256"/>
      <c r="R197" s="256"/>
      <c r="S197" s="256"/>
      <c r="T197" s="25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8" t="s">
        <v>133</v>
      </c>
      <c r="AU197" s="258" t="s">
        <v>84</v>
      </c>
      <c r="AV197" s="14" t="s">
        <v>84</v>
      </c>
      <c r="AW197" s="14" t="s">
        <v>31</v>
      </c>
      <c r="AX197" s="14" t="s">
        <v>74</v>
      </c>
      <c r="AY197" s="258" t="s">
        <v>122</v>
      </c>
    </row>
    <row r="198" s="14" customFormat="1">
      <c r="A198" s="14"/>
      <c r="B198" s="248"/>
      <c r="C198" s="249"/>
      <c r="D198" s="233" t="s">
        <v>133</v>
      </c>
      <c r="E198" s="250" t="s">
        <v>1</v>
      </c>
      <c r="F198" s="251" t="s">
        <v>209</v>
      </c>
      <c r="G198" s="249"/>
      <c r="H198" s="252">
        <v>7.2000000000000002</v>
      </c>
      <c r="I198" s="253"/>
      <c r="J198" s="249"/>
      <c r="K198" s="249"/>
      <c r="L198" s="254"/>
      <c r="M198" s="255"/>
      <c r="N198" s="256"/>
      <c r="O198" s="256"/>
      <c r="P198" s="256"/>
      <c r="Q198" s="256"/>
      <c r="R198" s="256"/>
      <c r="S198" s="256"/>
      <c r="T198" s="25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8" t="s">
        <v>133</v>
      </c>
      <c r="AU198" s="258" t="s">
        <v>84</v>
      </c>
      <c r="AV198" s="14" t="s">
        <v>84</v>
      </c>
      <c r="AW198" s="14" t="s">
        <v>31</v>
      </c>
      <c r="AX198" s="14" t="s">
        <v>74</v>
      </c>
      <c r="AY198" s="258" t="s">
        <v>122</v>
      </c>
    </row>
    <row r="199" s="14" customFormat="1">
      <c r="A199" s="14"/>
      <c r="B199" s="248"/>
      <c r="C199" s="249"/>
      <c r="D199" s="233" t="s">
        <v>133</v>
      </c>
      <c r="E199" s="250" t="s">
        <v>1</v>
      </c>
      <c r="F199" s="251" t="s">
        <v>210</v>
      </c>
      <c r="G199" s="249"/>
      <c r="H199" s="252">
        <v>7.7999999999999998</v>
      </c>
      <c r="I199" s="253"/>
      <c r="J199" s="249"/>
      <c r="K199" s="249"/>
      <c r="L199" s="254"/>
      <c r="M199" s="255"/>
      <c r="N199" s="256"/>
      <c r="O199" s="256"/>
      <c r="P199" s="256"/>
      <c r="Q199" s="256"/>
      <c r="R199" s="256"/>
      <c r="S199" s="256"/>
      <c r="T199" s="25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8" t="s">
        <v>133</v>
      </c>
      <c r="AU199" s="258" t="s">
        <v>84</v>
      </c>
      <c r="AV199" s="14" t="s">
        <v>84</v>
      </c>
      <c r="AW199" s="14" t="s">
        <v>31</v>
      </c>
      <c r="AX199" s="14" t="s">
        <v>74</v>
      </c>
      <c r="AY199" s="258" t="s">
        <v>122</v>
      </c>
    </row>
    <row r="200" s="14" customFormat="1">
      <c r="A200" s="14"/>
      <c r="B200" s="248"/>
      <c r="C200" s="249"/>
      <c r="D200" s="233" t="s">
        <v>133</v>
      </c>
      <c r="E200" s="250" t="s">
        <v>1</v>
      </c>
      <c r="F200" s="251" t="s">
        <v>211</v>
      </c>
      <c r="G200" s="249"/>
      <c r="H200" s="252">
        <v>2.1600000000000001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8" t="s">
        <v>133</v>
      </c>
      <c r="AU200" s="258" t="s">
        <v>84</v>
      </c>
      <c r="AV200" s="14" t="s">
        <v>84</v>
      </c>
      <c r="AW200" s="14" t="s">
        <v>31</v>
      </c>
      <c r="AX200" s="14" t="s">
        <v>74</v>
      </c>
      <c r="AY200" s="258" t="s">
        <v>122</v>
      </c>
    </row>
    <row r="201" s="14" customFormat="1">
      <c r="A201" s="14"/>
      <c r="B201" s="248"/>
      <c r="C201" s="249"/>
      <c r="D201" s="233" t="s">
        <v>133</v>
      </c>
      <c r="E201" s="250" t="s">
        <v>1</v>
      </c>
      <c r="F201" s="251" t="s">
        <v>212</v>
      </c>
      <c r="G201" s="249"/>
      <c r="H201" s="252">
        <v>7.29</v>
      </c>
      <c r="I201" s="253"/>
      <c r="J201" s="249"/>
      <c r="K201" s="249"/>
      <c r="L201" s="254"/>
      <c r="M201" s="255"/>
      <c r="N201" s="256"/>
      <c r="O201" s="256"/>
      <c r="P201" s="256"/>
      <c r="Q201" s="256"/>
      <c r="R201" s="256"/>
      <c r="S201" s="256"/>
      <c r="T201" s="25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8" t="s">
        <v>133</v>
      </c>
      <c r="AU201" s="258" t="s">
        <v>84</v>
      </c>
      <c r="AV201" s="14" t="s">
        <v>84</v>
      </c>
      <c r="AW201" s="14" t="s">
        <v>31</v>
      </c>
      <c r="AX201" s="14" t="s">
        <v>74</v>
      </c>
      <c r="AY201" s="258" t="s">
        <v>122</v>
      </c>
    </row>
    <row r="202" s="14" customFormat="1">
      <c r="A202" s="14"/>
      <c r="B202" s="248"/>
      <c r="C202" s="249"/>
      <c r="D202" s="233" t="s">
        <v>133</v>
      </c>
      <c r="E202" s="250" t="s">
        <v>1</v>
      </c>
      <c r="F202" s="251" t="s">
        <v>213</v>
      </c>
      <c r="G202" s="249"/>
      <c r="H202" s="252">
        <v>7.3499999999999996</v>
      </c>
      <c r="I202" s="253"/>
      <c r="J202" s="249"/>
      <c r="K202" s="249"/>
      <c r="L202" s="254"/>
      <c r="M202" s="255"/>
      <c r="N202" s="256"/>
      <c r="O202" s="256"/>
      <c r="P202" s="256"/>
      <c r="Q202" s="256"/>
      <c r="R202" s="256"/>
      <c r="S202" s="256"/>
      <c r="T202" s="25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8" t="s">
        <v>133</v>
      </c>
      <c r="AU202" s="258" t="s">
        <v>84</v>
      </c>
      <c r="AV202" s="14" t="s">
        <v>84</v>
      </c>
      <c r="AW202" s="14" t="s">
        <v>31</v>
      </c>
      <c r="AX202" s="14" t="s">
        <v>74</v>
      </c>
      <c r="AY202" s="258" t="s">
        <v>122</v>
      </c>
    </row>
    <row r="203" s="14" customFormat="1">
      <c r="A203" s="14"/>
      <c r="B203" s="248"/>
      <c r="C203" s="249"/>
      <c r="D203" s="233" t="s">
        <v>133</v>
      </c>
      <c r="E203" s="250" t="s">
        <v>1</v>
      </c>
      <c r="F203" s="251" t="s">
        <v>214</v>
      </c>
      <c r="G203" s="249"/>
      <c r="H203" s="252">
        <v>38.880000000000003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8" t="s">
        <v>133</v>
      </c>
      <c r="AU203" s="258" t="s">
        <v>84</v>
      </c>
      <c r="AV203" s="14" t="s">
        <v>84</v>
      </c>
      <c r="AW203" s="14" t="s">
        <v>31</v>
      </c>
      <c r="AX203" s="14" t="s">
        <v>74</v>
      </c>
      <c r="AY203" s="258" t="s">
        <v>122</v>
      </c>
    </row>
    <row r="204" s="14" customFormat="1">
      <c r="A204" s="14"/>
      <c r="B204" s="248"/>
      <c r="C204" s="249"/>
      <c r="D204" s="233" t="s">
        <v>133</v>
      </c>
      <c r="E204" s="250" t="s">
        <v>1</v>
      </c>
      <c r="F204" s="251" t="s">
        <v>215</v>
      </c>
      <c r="G204" s="249"/>
      <c r="H204" s="252">
        <v>36</v>
      </c>
      <c r="I204" s="253"/>
      <c r="J204" s="249"/>
      <c r="K204" s="249"/>
      <c r="L204" s="254"/>
      <c r="M204" s="255"/>
      <c r="N204" s="256"/>
      <c r="O204" s="256"/>
      <c r="P204" s="256"/>
      <c r="Q204" s="256"/>
      <c r="R204" s="256"/>
      <c r="S204" s="256"/>
      <c r="T204" s="25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8" t="s">
        <v>133</v>
      </c>
      <c r="AU204" s="258" t="s">
        <v>84</v>
      </c>
      <c r="AV204" s="14" t="s">
        <v>84</v>
      </c>
      <c r="AW204" s="14" t="s">
        <v>31</v>
      </c>
      <c r="AX204" s="14" t="s">
        <v>74</v>
      </c>
      <c r="AY204" s="258" t="s">
        <v>122</v>
      </c>
    </row>
    <row r="205" s="14" customFormat="1">
      <c r="A205" s="14"/>
      <c r="B205" s="248"/>
      <c r="C205" s="249"/>
      <c r="D205" s="233" t="s">
        <v>133</v>
      </c>
      <c r="E205" s="250" t="s">
        <v>1</v>
      </c>
      <c r="F205" s="251" t="s">
        <v>216</v>
      </c>
      <c r="G205" s="249"/>
      <c r="H205" s="252">
        <v>16.199999999999999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8" t="s">
        <v>133</v>
      </c>
      <c r="AU205" s="258" t="s">
        <v>84</v>
      </c>
      <c r="AV205" s="14" t="s">
        <v>84</v>
      </c>
      <c r="AW205" s="14" t="s">
        <v>31</v>
      </c>
      <c r="AX205" s="14" t="s">
        <v>74</v>
      </c>
      <c r="AY205" s="258" t="s">
        <v>122</v>
      </c>
    </row>
    <row r="206" s="14" customFormat="1">
      <c r="A206" s="14"/>
      <c r="B206" s="248"/>
      <c r="C206" s="249"/>
      <c r="D206" s="233" t="s">
        <v>133</v>
      </c>
      <c r="E206" s="250" t="s">
        <v>1</v>
      </c>
      <c r="F206" s="251" t="s">
        <v>217</v>
      </c>
      <c r="G206" s="249"/>
      <c r="H206" s="252">
        <v>15.75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8" t="s">
        <v>133</v>
      </c>
      <c r="AU206" s="258" t="s">
        <v>84</v>
      </c>
      <c r="AV206" s="14" t="s">
        <v>84</v>
      </c>
      <c r="AW206" s="14" t="s">
        <v>31</v>
      </c>
      <c r="AX206" s="14" t="s">
        <v>74</v>
      </c>
      <c r="AY206" s="258" t="s">
        <v>122</v>
      </c>
    </row>
    <row r="207" s="15" customFormat="1">
      <c r="A207" s="15"/>
      <c r="B207" s="259"/>
      <c r="C207" s="260"/>
      <c r="D207" s="233" t="s">
        <v>133</v>
      </c>
      <c r="E207" s="261" t="s">
        <v>1</v>
      </c>
      <c r="F207" s="262" t="s">
        <v>168</v>
      </c>
      <c r="G207" s="260"/>
      <c r="H207" s="263">
        <v>233.72999999999999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9" t="s">
        <v>133</v>
      </c>
      <c r="AU207" s="269" t="s">
        <v>84</v>
      </c>
      <c r="AV207" s="15" t="s">
        <v>130</v>
      </c>
      <c r="AW207" s="15" t="s">
        <v>31</v>
      </c>
      <c r="AX207" s="15" t="s">
        <v>82</v>
      </c>
      <c r="AY207" s="269" t="s">
        <v>122</v>
      </c>
    </row>
    <row r="208" s="12" customFormat="1" ht="22.8" customHeight="1">
      <c r="A208" s="12"/>
      <c r="B208" s="203"/>
      <c r="C208" s="204"/>
      <c r="D208" s="205" t="s">
        <v>73</v>
      </c>
      <c r="E208" s="217" t="s">
        <v>218</v>
      </c>
      <c r="F208" s="217" t="s">
        <v>219</v>
      </c>
      <c r="G208" s="204"/>
      <c r="H208" s="204"/>
      <c r="I208" s="207"/>
      <c r="J208" s="218">
        <f>BK208</f>
        <v>0</v>
      </c>
      <c r="K208" s="204"/>
      <c r="L208" s="209"/>
      <c r="M208" s="210"/>
      <c r="N208" s="211"/>
      <c r="O208" s="211"/>
      <c r="P208" s="212">
        <f>SUM(P209:P218)</f>
        <v>0</v>
      </c>
      <c r="Q208" s="211"/>
      <c r="R208" s="212">
        <f>SUM(R209:R218)</f>
        <v>0</v>
      </c>
      <c r="S208" s="211"/>
      <c r="T208" s="213">
        <f>SUM(T209:T218)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4" t="s">
        <v>82</v>
      </c>
      <c r="AT208" s="215" t="s">
        <v>73</v>
      </c>
      <c r="AU208" s="215" t="s">
        <v>82</v>
      </c>
      <c r="AY208" s="214" t="s">
        <v>122</v>
      </c>
      <c r="BK208" s="216">
        <f>SUM(BK209:BK218)</f>
        <v>0</v>
      </c>
    </row>
    <row r="209" s="2" customFormat="1" ht="33" customHeight="1">
      <c r="A209" s="38"/>
      <c r="B209" s="39"/>
      <c r="C209" s="219" t="s">
        <v>173</v>
      </c>
      <c r="D209" s="219" t="s">
        <v>126</v>
      </c>
      <c r="E209" s="220" t="s">
        <v>220</v>
      </c>
      <c r="F209" s="221" t="s">
        <v>221</v>
      </c>
      <c r="G209" s="222" t="s">
        <v>222</v>
      </c>
      <c r="H209" s="223">
        <v>12.621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39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130</v>
      </c>
      <c r="AT209" s="231" t="s">
        <v>126</v>
      </c>
      <c r="AU209" s="231" t="s">
        <v>84</v>
      </c>
      <c r="AY209" s="17" t="s">
        <v>122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82</v>
      </c>
      <c r="BK209" s="232">
        <f>ROUND(I209*H209,2)</f>
        <v>0</v>
      </c>
      <c r="BL209" s="17" t="s">
        <v>130</v>
      </c>
      <c r="BM209" s="231" t="s">
        <v>223</v>
      </c>
    </row>
    <row r="210" s="2" customFormat="1">
      <c r="A210" s="38"/>
      <c r="B210" s="39"/>
      <c r="C210" s="40"/>
      <c r="D210" s="233" t="s">
        <v>131</v>
      </c>
      <c r="E210" s="40"/>
      <c r="F210" s="234" t="s">
        <v>224</v>
      </c>
      <c r="G210" s="40"/>
      <c r="H210" s="40"/>
      <c r="I210" s="235"/>
      <c r="J210" s="40"/>
      <c r="K210" s="40"/>
      <c r="L210" s="44"/>
      <c r="M210" s="236"/>
      <c r="N210" s="23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131</v>
      </c>
      <c r="AU210" s="17" t="s">
        <v>84</v>
      </c>
    </row>
    <row r="211" s="2" customFormat="1" ht="24.15" customHeight="1">
      <c r="A211" s="38"/>
      <c r="B211" s="39"/>
      <c r="C211" s="219" t="s">
        <v>189</v>
      </c>
      <c r="D211" s="219" t="s">
        <v>126</v>
      </c>
      <c r="E211" s="220" t="s">
        <v>225</v>
      </c>
      <c r="F211" s="221" t="s">
        <v>226</v>
      </c>
      <c r="G211" s="222" t="s">
        <v>222</v>
      </c>
      <c r="H211" s="223">
        <v>12.621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39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130</v>
      </c>
      <c r="AT211" s="231" t="s">
        <v>126</v>
      </c>
      <c r="AU211" s="231" t="s">
        <v>84</v>
      </c>
      <c r="AY211" s="17" t="s">
        <v>122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82</v>
      </c>
      <c r="BK211" s="232">
        <f>ROUND(I211*H211,2)</f>
        <v>0</v>
      </c>
      <c r="BL211" s="17" t="s">
        <v>130</v>
      </c>
      <c r="BM211" s="231" t="s">
        <v>227</v>
      </c>
    </row>
    <row r="212" s="2" customFormat="1">
      <c r="A212" s="38"/>
      <c r="B212" s="39"/>
      <c r="C212" s="40"/>
      <c r="D212" s="233" t="s">
        <v>131</v>
      </c>
      <c r="E212" s="40"/>
      <c r="F212" s="234" t="s">
        <v>228</v>
      </c>
      <c r="G212" s="40"/>
      <c r="H212" s="40"/>
      <c r="I212" s="235"/>
      <c r="J212" s="40"/>
      <c r="K212" s="40"/>
      <c r="L212" s="44"/>
      <c r="M212" s="236"/>
      <c r="N212" s="23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131</v>
      </c>
      <c r="AU212" s="17" t="s">
        <v>84</v>
      </c>
    </row>
    <row r="213" s="2" customFormat="1" ht="24.15" customHeight="1">
      <c r="A213" s="38"/>
      <c r="B213" s="39"/>
      <c r="C213" s="219" t="s">
        <v>229</v>
      </c>
      <c r="D213" s="219" t="s">
        <v>126</v>
      </c>
      <c r="E213" s="220" t="s">
        <v>230</v>
      </c>
      <c r="F213" s="221" t="s">
        <v>231</v>
      </c>
      <c r="G213" s="222" t="s">
        <v>222</v>
      </c>
      <c r="H213" s="223">
        <v>239.79900000000001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39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130</v>
      </c>
      <c r="AT213" s="231" t="s">
        <v>126</v>
      </c>
      <c r="AU213" s="231" t="s">
        <v>84</v>
      </c>
      <c r="AY213" s="17" t="s">
        <v>122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82</v>
      </c>
      <c r="BK213" s="232">
        <f>ROUND(I213*H213,2)</f>
        <v>0</v>
      </c>
      <c r="BL213" s="17" t="s">
        <v>130</v>
      </c>
      <c r="BM213" s="231" t="s">
        <v>232</v>
      </c>
    </row>
    <row r="214" s="2" customFormat="1">
      <c r="A214" s="38"/>
      <c r="B214" s="39"/>
      <c r="C214" s="40"/>
      <c r="D214" s="233" t="s">
        <v>131</v>
      </c>
      <c r="E214" s="40"/>
      <c r="F214" s="234" t="s">
        <v>233</v>
      </c>
      <c r="G214" s="40"/>
      <c r="H214" s="40"/>
      <c r="I214" s="235"/>
      <c r="J214" s="40"/>
      <c r="K214" s="40"/>
      <c r="L214" s="44"/>
      <c r="M214" s="236"/>
      <c r="N214" s="23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131</v>
      </c>
      <c r="AU214" s="17" t="s">
        <v>84</v>
      </c>
    </row>
    <row r="215" s="14" customFormat="1">
      <c r="A215" s="14"/>
      <c r="B215" s="248"/>
      <c r="C215" s="249"/>
      <c r="D215" s="233" t="s">
        <v>133</v>
      </c>
      <c r="E215" s="250" t="s">
        <v>1</v>
      </c>
      <c r="F215" s="251" t="s">
        <v>234</v>
      </c>
      <c r="G215" s="249"/>
      <c r="H215" s="252">
        <v>239.79900000000001</v>
      </c>
      <c r="I215" s="253"/>
      <c r="J215" s="249"/>
      <c r="K215" s="249"/>
      <c r="L215" s="254"/>
      <c r="M215" s="255"/>
      <c r="N215" s="256"/>
      <c r="O215" s="256"/>
      <c r="P215" s="256"/>
      <c r="Q215" s="256"/>
      <c r="R215" s="256"/>
      <c r="S215" s="256"/>
      <c r="T215" s="25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8" t="s">
        <v>133</v>
      </c>
      <c r="AU215" s="258" t="s">
        <v>84</v>
      </c>
      <c r="AV215" s="14" t="s">
        <v>84</v>
      </c>
      <c r="AW215" s="14" t="s">
        <v>31</v>
      </c>
      <c r="AX215" s="14" t="s">
        <v>74</v>
      </c>
      <c r="AY215" s="258" t="s">
        <v>122</v>
      </c>
    </row>
    <row r="216" s="15" customFormat="1">
      <c r="A216" s="15"/>
      <c r="B216" s="259"/>
      <c r="C216" s="260"/>
      <c r="D216" s="233" t="s">
        <v>133</v>
      </c>
      <c r="E216" s="261" t="s">
        <v>1</v>
      </c>
      <c r="F216" s="262" t="s">
        <v>168</v>
      </c>
      <c r="G216" s="260"/>
      <c r="H216" s="263">
        <v>239.79900000000001</v>
      </c>
      <c r="I216" s="264"/>
      <c r="J216" s="260"/>
      <c r="K216" s="260"/>
      <c r="L216" s="265"/>
      <c r="M216" s="266"/>
      <c r="N216" s="267"/>
      <c r="O216" s="267"/>
      <c r="P216" s="267"/>
      <c r="Q216" s="267"/>
      <c r="R216" s="267"/>
      <c r="S216" s="267"/>
      <c r="T216" s="268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9" t="s">
        <v>133</v>
      </c>
      <c r="AU216" s="269" t="s">
        <v>84</v>
      </c>
      <c r="AV216" s="15" t="s">
        <v>130</v>
      </c>
      <c r="AW216" s="15" t="s">
        <v>31</v>
      </c>
      <c r="AX216" s="15" t="s">
        <v>82</v>
      </c>
      <c r="AY216" s="269" t="s">
        <v>122</v>
      </c>
    </row>
    <row r="217" s="2" customFormat="1" ht="33" customHeight="1">
      <c r="A217" s="38"/>
      <c r="B217" s="39"/>
      <c r="C217" s="219" t="s">
        <v>8</v>
      </c>
      <c r="D217" s="219" t="s">
        <v>126</v>
      </c>
      <c r="E217" s="220" t="s">
        <v>235</v>
      </c>
      <c r="F217" s="221" t="s">
        <v>236</v>
      </c>
      <c r="G217" s="222" t="s">
        <v>222</v>
      </c>
      <c r="H217" s="223">
        <v>12.621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39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130</v>
      </c>
      <c r="AT217" s="231" t="s">
        <v>126</v>
      </c>
      <c r="AU217" s="231" t="s">
        <v>84</v>
      </c>
      <c r="AY217" s="17" t="s">
        <v>122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82</v>
      </c>
      <c r="BK217" s="232">
        <f>ROUND(I217*H217,2)</f>
        <v>0</v>
      </c>
      <c r="BL217" s="17" t="s">
        <v>130</v>
      </c>
      <c r="BM217" s="231" t="s">
        <v>237</v>
      </c>
    </row>
    <row r="218" s="2" customFormat="1">
      <c r="A218" s="38"/>
      <c r="B218" s="39"/>
      <c r="C218" s="40"/>
      <c r="D218" s="233" t="s">
        <v>131</v>
      </c>
      <c r="E218" s="40"/>
      <c r="F218" s="234" t="s">
        <v>238</v>
      </c>
      <c r="G218" s="40"/>
      <c r="H218" s="40"/>
      <c r="I218" s="235"/>
      <c r="J218" s="40"/>
      <c r="K218" s="40"/>
      <c r="L218" s="44"/>
      <c r="M218" s="236"/>
      <c r="N218" s="23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131</v>
      </c>
      <c r="AU218" s="17" t="s">
        <v>84</v>
      </c>
    </row>
    <row r="219" s="12" customFormat="1" ht="22.8" customHeight="1">
      <c r="A219" s="12"/>
      <c r="B219" s="203"/>
      <c r="C219" s="204"/>
      <c r="D219" s="205" t="s">
        <v>73</v>
      </c>
      <c r="E219" s="217" t="s">
        <v>239</v>
      </c>
      <c r="F219" s="217" t="s">
        <v>240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SUM(P220:P221)</f>
        <v>0</v>
      </c>
      <c r="Q219" s="211"/>
      <c r="R219" s="212">
        <f>SUM(R220:R221)</f>
        <v>0</v>
      </c>
      <c r="S219" s="211"/>
      <c r="T219" s="213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82</v>
      </c>
      <c r="AT219" s="215" t="s">
        <v>73</v>
      </c>
      <c r="AU219" s="215" t="s">
        <v>82</v>
      </c>
      <c r="AY219" s="214" t="s">
        <v>122</v>
      </c>
      <c r="BK219" s="216">
        <f>SUM(BK220:BK221)</f>
        <v>0</v>
      </c>
    </row>
    <row r="220" s="2" customFormat="1" ht="24.15" customHeight="1">
      <c r="A220" s="38"/>
      <c r="B220" s="39"/>
      <c r="C220" s="219" t="s">
        <v>241</v>
      </c>
      <c r="D220" s="219" t="s">
        <v>126</v>
      </c>
      <c r="E220" s="220" t="s">
        <v>242</v>
      </c>
      <c r="F220" s="221" t="s">
        <v>243</v>
      </c>
      <c r="G220" s="222" t="s">
        <v>222</v>
      </c>
      <c r="H220" s="223">
        <v>16.053000000000001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39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130</v>
      </c>
      <c r="AT220" s="231" t="s">
        <v>126</v>
      </c>
      <c r="AU220" s="231" t="s">
        <v>84</v>
      </c>
      <c r="AY220" s="17" t="s">
        <v>122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82</v>
      </c>
      <c r="BK220" s="232">
        <f>ROUND(I220*H220,2)</f>
        <v>0</v>
      </c>
      <c r="BL220" s="17" t="s">
        <v>130</v>
      </c>
      <c r="BM220" s="231" t="s">
        <v>244</v>
      </c>
    </row>
    <row r="221" s="2" customFormat="1">
      <c r="A221" s="38"/>
      <c r="B221" s="39"/>
      <c r="C221" s="40"/>
      <c r="D221" s="233" t="s">
        <v>131</v>
      </c>
      <c r="E221" s="40"/>
      <c r="F221" s="234" t="s">
        <v>245</v>
      </c>
      <c r="G221" s="40"/>
      <c r="H221" s="40"/>
      <c r="I221" s="235"/>
      <c r="J221" s="40"/>
      <c r="K221" s="40"/>
      <c r="L221" s="44"/>
      <c r="M221" s="236"/>
      <c r="N221" s="23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131</v>
      </c>
      <c r="AU221" s="17" t="s">
        <v>84</v>
      </c>
    </row>
    <row r="222" s="12" customFormat="1" ht="25.92" customHeight="1">
      <c r="A222" s="12"/>
      <c r="B222" s="203"/>
      <c r="C222" s="204"/>
      <c r="D222" s="205" t="s">
        <v>73</v>
      </c>
      <c r="E222" s="206" t="s">
        <v>246</v>
      </c>
      <c r="F222" s="206" t="s">
        <v>247</v>
      </c>
      <c r="G222" s="204"/>
      <c r="H222" s="204"/>
      <c r="I222" s="207"/>
      <c r="J222" s="208">
        <f>BK222</f>
        <v>0</v>
      </c>
      <c r="K222" s="204"/>
      <c r="L222" s="209"/>
      <c r="M222" s="210"/>
      <c r="N222" s="211"/>
      <c r="O222" s="211"/>
      <c r="P222" s="212">
        <f>P223+P359+P442+P449+P458+P467</f>
        <v>0</v>
      </c>
      <c r="Q222" s="211"/>
      <c r="R222" s="212">
        <f>R223+R359+R442+R449+R458+R467</f>
        <v>0</v>
      </c>
      <c r="S222" s="211"/>
      <c r="T222" s="213">
        <f>T223+T359+T442+T449+T458+T467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84</v>
      </c>
      <c r="AT222" s="215" t="s">
        <v>73</v>
      </c>
      <c r="AU222" s="215" t="s">
        <v>74</v>
      </c>
      <c r="AY222" s="214" t="s">
        <v>122</v>
      </c>
      <c r="BK222" s="216">
        <f>BK223+BK359+BK442+BK449+BK458+BK467</f>
        <v>0</v>
      </c>
    </row>
    <row r="223" s="12" customFormat="1" ht="22.8" customHeight="1">
      <c r="A223" s="12"/>
      <c r="B223" s="203"/>
      <c r="C223" s="204"/>
      <c r="D223" s="205" t="s">
        <v>73</v>
      </c>
      <c r="E223" s="217" t="s">
        <v>248</v>
      </c>
      <c r="F223" s="217" t="s">
        <v>249</v>
      </c>
      <c r="G223" s="204"/>
      <c r="H223" s="204"/>
      <c r="I223" s="207"/>
      <c r="J223" s="218">
        <f>BK223</f>
        <v>0</v>
      </c>
      <c r="K223" s="204"/>
      <c r="L223" s="209"/>
      <c r="M223" s="210"/>
      <c r="N223" s="211"/>
      <c r="O223" s="211"/>
      <c r="P223" s="212">
        <f>SUM(P224:P358)</f>
        <v>0</v>
      </c>
      <c r="Q223" s="211"/>
      <c r="R223" s="212">
        <f>SUM(R224:R358)</f>
        <v>0</v>
      </c>
      <c r="S223" s="211"/>
      <c r="T223" s="213">
        <f>SUM(T224:T358)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4" t="s">
        <v>84</v>
      </c>
      <c r="AT223" s="215" t="s">
        <v>73</v>
      </c>
      <c r="AU223" s="215" t="s">
        <v>82</v>
      </c>
      <c r="AY223" s="214" t="s">
        <v>122</v>
      </c>
      <c r="BK223" s="216">
        <f>SUM(BK224:BK358)</f>
        <v>0</v>
      </c>
    </row>
    <row r="224" s="2" customFormat="1" ht="24.15" customHeight="1">
      <c r="A224" s="38"/>
      <c r="B224" s="39"/>
      <c r="C224" s="219" t="s">
        <v>250</v>
      </c>
      <c r="D224" s="219" t="s">
        <v>126</v>
      </c>
      <c r="E224" s="220" t="s">
        <v>251</v>
      </c>
      <c r="F224" s="221" t="s">
        <v>252</v>
      </c>
      <c r="G224" s="222" t="s">
        <v>129</v>
      </c>
      <c r="H224" s="223">
        <v>13.875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39</v>
      </c>
      <c r="O224" s="91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223</v>
      </c>
      <c r="AT224" s="231" t="s">
        <v>126</v>
      </c>
      <c r="AU224" s="231" t="s">
        <v>84</v>
      </c>
      <c r="AY224" s="17" t="s">
        <v>122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82</v>
      </c>
      <c r="BK224" s="232">
        <f>ROUND(I224*H224,2)</f>
        <v>0</v>
      </c>
      <c r="BL224" s="17" t="s">
        <v>223</v>
      </c>
      <c r="BM224" s="231" t="s">
        <v>241</v>
      </c>
    </row>
    <row r="225" s="2" customFormat="1">
      <c r="A225" s="38"/>
      <c r="B225" s="39"/>
      <c r="C225" s="40"/>
      <c r="D225" s="233" t="s">
        <v>131</v>
      </c>
      <c r="E225" s="40"/>
      <c r="F225" s="234" t="s">
        <v>253</v>
      </c>
      <c r="G225" s="40"/>
      <c r="H225" s="40"/>
      <c r="I225" s="235"/>
      <c r="J225" s="40"/>
      <c r="K225" s="40"/>
      <c r="L225" s="44"/>
      <c r="M225" s="236"/>
      <c r="N225" s="23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131</v>
      </c>
      <c r="AU225" s="17" t="s">
        <v>84</v>
      </c>
    </row>
    <row r="226" s="14" customFormat="1">
      <c r="A226" s="14"/>
      <c r="B226" s="248"/>
      <c r="C226" s="249"/>
      <c r="D226" s="233" t="s">
        <v>133</v>
      </c>
      <c r="E226" s="250" t="s">
        <v>1</v>
      </c>
      <c r="F226" s="251" t="s">
        <v>254</v>
      </c>
      <c r="G226" s="249"/>
      <c r="H226" s="252">
        <v>13.875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8" t="s">
        <v>133</v>
      </c>
      <c r="AU226" s="258" t="s">
        <v>84</v>
      </c>
      <c r="AV226" s="14" t="s">
        <v>84</v>
      </c>
      <c r="AW226" s="14" t="s">
        <v>31</v>
      </c>
      <c r="AX226" s="14" t="s">
        <v>74</v>
      </c>
      <c r="AY226" s="258" t="s">
        <v>122</v>
      </c>
    </row>
    <row r="227" s="15" customFormat="1">
      <c r="A227" s="15"/>
      <c r="B227" s="259"/>
      <c r="C227" s="260"/>
      <c r="D227" s="233" t="s">
        <v>133</v>
      </c>
      <c r="E227" s="261" t="s">
        <v>1</v>
      </c>
      <c r="F227" s="262" t="s">
        <v>168</v>
      </c>
      <c r="G227" s="260"/>
      <c r="H227" s="263">
        <v>13.875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9" t="s">
        <v>133</v>
      </c>
      <c r="AU227" s="269" t="s">
        <v>84</v>
      </c>
      <c r="AV227" s="15" t="s">
        <v>130</v>
      </c>
      <c r="AW227" s="15" t="s">
        <v>31</v>
      </c>
      <c r="AX227" s="15" t="s">
        <v>82</v>
      </c>
      <c r="AY227" s="269" t="s">
        <v>122</v>
      </c>
    </row>
    <row r="228" s="2" customFormat="1" ht="21.75" customHeight="1">
      <c r="A228" s="38"/>
      <c r="B228" s="39"/>
      <c r="C228" s="270" t="s">
        <v>255</v>
      </c>
      <c r="D228" s="270" t="s">
        <v>256</v>
      </c>
      <c r="E228" s="271" t="s">
        <v>257</v>
      </c>
      <c r="F228" s="272" t="s">
        <v>258</v>
      </c>
      <c r="G228" s="273" t="s">
        <v>259</v>
      </c>
      <c r="H228" s="274">
        <v>3</v>
      </c>
      <c r="I228" s="275"/>
      <c r="J228" s="276">
        <f>ROUND(I228*H228,2)</f>
        <v>0</v>
      </c>
      <c r="K228" s="277"/>
      <c r="L228" s="278"/>
      <c r="M228" s="279" t="s">
        <v>1</v>
      </c>
      <c r="N228" s="280" t="s">
        <v>39</v>
      </c>
      <c r="O228" s="91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260</v>
      </c>
      <c r="AT228" s="231" t="s">
        <v>256</v>
      </c>
      <c r="AU228" s="231" t="s">
        <v>84</v>
      </c>
      <c r="AY228" s="17" t="s">
        <v>122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7" t="s">
        <v>82</v>
      </c>
      <c r="BK228" s="232">
        <f>ROUND(I228*H228,2)</f>
        <v>0</v>
      </c>
      <c r="BL228" s="17" t="s">
        <v>223</v>
      </c>
      <c r="BM228" s="231" t="s">
        <v>261</v>
      </c>
    </row>
    <row r="229" s="2" customFormat="1">
      <c r="A229" s="38"/>
      <c r="B229" s="39"/>
      <c r="C229" s="40"/>
      <c r="D229" s="233" t="s">
        <v>131</v>
      </c>
      <c r="E229" s="40"/>
      <c r="F229" s="234" t="s">
        <v>258</v>
      </c>
      <c r="G229" s="40"/>
      <c r="H229" s="40"/>
      <c r="I229" s="235"/>
      <c r="J229" s="40"/>
      <c r="K229" s="40"/>
      <c r="L229" s="44"/>
      <c r="M229" s="236"/>
      <c r="N229" s="23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131</v>
      </c>
      <c r="AU229" s="17" t="s">
        <v>84</v>
      </c>
    </row>
    <row r="230" s="14" customFormat="1">
      <c r="A230" s="14"/>
      <c r="B230" s="248"/>
      <c r="C230" s="249"/>
      <c r="D230" s="233" t="s">
        <v>133</v>
      </c>
      <c r="E230" s="250" t="s">
        <v>1</v>
      </c>
      <c r="F230" s="251" t="s">
        <v>262</v>
      </c>
      <c r="G230" s="249"/>
      <c r="H230" s="252">
        <v>3</v>
      </c>
      <c r="I230" s="253"/>
      <c r="J230" s="249"/>
      <c r="K230" s="249"/>
      <c r="L230" s="254"/>
      <c r="M230" s="255"/>
      <c r="N230" s="256"/>
      <c r="O230" s="256"/>
      <c r="P230" s="256"/>
      <c r="Q230" s="256"/>
      <c r="R230" s="256"/>
      <c r="S230" s="256"/>
      <c r="T230" s="257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8" t="s">
        <v>133</v>
      </c>
      <c r="AU230" s="258" t="s">
        <v>84</v>
      </c>
      <c r="AV230" s="14" t="s">
        <v>84</v>
      </c>
      <c r="AW230" s="14" t="s">
        <v>31</v>
      </c>
      <c r="AX230" s="14" t="s">
        <v>74</v>
      </c>
      <c r="AY230" s="258" t="s">
        <v>122</v>
      </c>
    </row>
    <row r="231" s="15" customFormat="1">
      <c r="A231" s="15"/>
      <c r="B231" s="259"/>
      <c r="C231" s="260"/>
      <c r="D231" s="233" t="s">
        <v>133</v>
      </c>
      <c r="E231" s="261" t="s">
        <v>1</v>
      </c>
      <c r="F231" s="262" t="s">
        <v>168</v>
      </c>
      <c r="G231" s="260"/>
      <c r="H231" s="263">
        <v>3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133</v>
      </c>
      <c r="AU231" s="269" t="s">
        <v>84</v>
      </c>
      <c r="AV231" s="15" t="s">
        <v>130</v>
      </c>
      <c r="AW231" s="15" t="s">
        <v>31</v>
      </c>
      <c r="AX231" s="15" t="s">
        <v>82</v>
      </c>
      <c r="AY231" s="269" t="s">
        <v>122</v>
      </c>
    </row>
    <row r="232" s="2" customFormat="1" ht="16.5" customHeight="1">
      <c r="A232" s="38"/>
      <c r="B232" s="39"/>
      <c r="C232" s="270" t="s">
        <v>263</v>
      </c>
      <c r="D232" s="270" t="s">
        <v>256</v>
      </c>
      <c r="E232" s="271" t="s">
        <v>264</v>
      </c>
      <c r="F232" s="272" t="s">
        <v>265</v>
      </c>
      <c r="G232" s="273" t="s">
        <v>259</v>
      </c>
      <c r="H232" s="274">
        <v>4</v>
      </c>
      <c r="I232" s="275"/>
      <c r="J232" s="276">
        <f>ROUND(I232*H232,2)</f>
        <v>0</v>
      </c>
      <c r="K232" s="277"/>
      <c r="L232" s="278"/>
      <c r="M232" s="279" t="s">
        <v>1</v>
      </c>
      <c r="N232" s="280" t="s">
        <v>39</v>
      </c>
      <c r="O232" s="91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1" t="s">
        <v>260</v>
      </c>
      <c r="AT232" s="231" t="s">
        <v>256</v>
      </c>
      <c r="AU232" s="231" t="s">
        <v>84</v>
      </c>
      <c r="AY232" s="17" t="s">
        <v>122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7" t="s">
        <v>82</v>
      </c>
      <c r="BK232" s="232">
        <f>ROUND(I232*H232,2)</f>
        <v>0</v>
      </c>
      <c r="BL232" s="17" t="s">
        <v>223</v>
      </c>
      <c r="BM232" s="231" t="s">
        <v>266</v>
      </c>
    </row>
    <row r="233" s="2" customFormat="1">
      <c r="A233" s="38"/>
      <c r="B233" s="39"/>
      <c r="C233" s="40"/>
      <c r="D233" s="233" t="s">
        <v>131</v>
      </c>
      <c r="E233" s="40"/>
      <c r="F233" s="234" t="s">
        <v>265</v>
      </c>
      <c r="G233" s="40"/>
      <c r="H233" s="40"/>
      <c r="I233" s="235"/>
      <c r="J233" s="40"/>
      <c r="K233" s="40"/>
      <c r="L233" s="44"/>
      <c r="M233" s="236"/>
      <c r="N233" s="23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131</v>
      </c>
      <c r="AU233" s="17" t="s">
        <v>84</v>
      </c>
    </row>
    <row r="234" s="14" customFormat="1">
      <c r="A234" s="14"/>
      <c r="B234" s="248"/>
      <c r="C234" s="249"/>
      <c r="D234" s="233" t="s">
        <v>133</v>
      </c>
      <c r="E234" s="250" t="s">
        <v>1</v>
      </c>
      <c r="F234" s="251" t="s">
        <v>130</v>
      </c>
      <c r="G234" s="249"/>
      <c r="H234" s="252">
        <v>4</v>
      </c>
      <c r="I234" s="253"/>
      <c r="J234" s="249"/>
      <c r="K234" s="249"/>
      <c r="L234" s="254"/>
      <c r="M234" s="255"/>
      <c r="N234" s="256"/>
      <c r="O234" s="256"/>
      <c r="P234" s="256"/>
      <c r="Q234" s="256"/>
      <c r="R234" s="256"/>
      <c r="S234" s="256"/>
      <c r="T234" s="25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8" t="s">
        <v>133</v>
      </c>
      <c r="AU234" s="258" t="s">
        <v>84</v>
      </c>
      <c r="AV234" s="14" t="s">
        <v>84</v>
      </c>
      <c r="AW234" s="14" t="s">
        <v>31</v>
      </c>
      <c r="AX234" s="14" t="s">
        <v>74</v>
      </c>
      <c r="AY234" s="258" t="s">
        <v>122</v>
      </c>
    </row>
    <row r="235" s="15" customFormat="1">
      <c r="A235" s="15"/>
      <c r="B235" s="259"/>
      <c r="C235" s="260"/>
      <c r="D235" s="233" t="s">
        <v>133</v>
      </c>
      <c r="E235" s="261" t="s">
        <v>1</v>
      </c>
      <c r="F235" s="262" t="s">
        <v>168</v>
      </c>
      <c r="G235" s="260"/>
      <c r="H235" s="263">
        <v>4</v>
      </c>
      <c r="I235" s="264"/>
      <c r="J235" s="260"/>
      <c r="K235" s="260"/>
      <c r="L235" s="265"/>
      <c r="M235" s="266"/>
      <c r="N235" s="267"/>
      <c r="O235" s="267"/>
      <c r="P235" s="267"/>
      <c r="Q235" s="267"/>
      <c r="R235" s="267"/>
      <c r="S235" s="267"/>
      <c r="T235" s="268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9" t="s">
        <v>133</v>
      </c>
      <c r="AU235" s="269" t="s">
        <v>84</v>
      </c>
      <c r="AV235" s="15" t="s">
        <v>130</v>
      </c>
      <c r="AW235" s="15" t="s">
        <v>31</v>
      </c>
      <c r="AX235" s="15" t="s">
        <v>82</v>
      </c>
      <c r="AY235" s="269" t="s">
        <v>122</v>
      </c>
    </row>
    <row r="236" s="2" customFormat="1" ht="24.15" customHeight="1">
      <c r="A236" s="38"/>
      <c r="B236" s="39"/>
      <c r="C236" s="219" t="s">
        <v>267</v>
      </c>
      <c r="D236" s="219" t="s">
        <v>126</v>
      </c>
      <c r="E236" s="220" t="s">
        <v>268</v>
      </c>
      <c r="F236" s="221" t="s">
        <v>269</v>
      </c>
      <c r="G236" s="222" t="s">
        <v>129</v>
      </c>
      <c r="H236" s="223">
        <v>204.27000000000001</v>
      </c>
      <c r="I236" s="224"/>
      <c r="J236" s="225">
        <f>ROUND(I236*H236,2)</f>
        <v>0</v>
      </c>
      <c r="K236" s="226"/>
      <c r="L236" s="44"/>
      <c r="M236" s="227" t="s">
        <v>1</v>
      </c>
      <c r="N236" s="228" t="s">
        <v>39</v>
      </c>
      <c r="O236" s="91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1" t="s">
        <v>223</v>
      </c>
      <c r="AT236" s="231" t="s">
        <v>126</v>
      </c>
      <c r="AU236" s="231" t="s">
        <v>84</v>
      </c>
      <c r="AY236" s="17" t="s">
        <v>122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7" t="s">
        <v>82</v>
      </c>
      <c r="BK236" s="232">
        <f>ROUND(I236*H236,2)</f>
        <v>0</v>
      </c>
      <c r="BL236" s="17" t="s">
        <v>223</v>
      </c>
      <c r="BM236" s="231" t="s">
        <v>260</v>
      </c>
    </row>
    <row r="237" s="2" customFormat="1">
      <c r="A237" s="38"/>
      <c r="B237" s="39"/>
      <c r="C237" s="40"/>
      <c r="D237" s="233" t="s">
        <v>131</v>
      </c>
      <c r="E237" s="40"/>
      <c r="F237" s="234" t="s">
        <v>270</v>
      </c>
      <c r="G237" s="40"/>
      <c r="H237" s="40"/>
      <c r="I237" s="235"/>
      <c r="J237" s="40"/>
      <c r="K237" s="40"/>
      <c r="L237" s="44"/>
      <c r="M237" s="236"/>
      <c r="N237" s="237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131</v>
      </c>
      <c r="AU237" s="17" t="s">
        <v>84</v>
      </c>
    </row>
    <row r="238" s="13" customFormat="1">
      <c r="A238" s="13"/>
      <c r="B238" s="238"/>
      <c r="C238" s="239"/>
      <c r="D238" s="233" t="s">
        <v>133</v>
      </c>
      <c r="E238" s="240" t="s">
        <v>1</v>
      </c>
      <c r="F238" s="241" t="s">
        <v>271</v>
      </c>
      <c r="G238" s="239"/>
      <c r="H238" s="240" t="s">
        <v>1</v>
      </c>
      <c r="I238" s="242"/>
      <c r="J238" s="239"/>
      <c r="K238" s="239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133</v>
      </c>
      <c r="AU238" s="247" t="s">
        <v>84</v>
      </c>
      <c r="AV238" s="13" t="s">
        <v>82</v>
      </c>
      <c r="AW238" s="13" t="s">
        <v>31</v>
      </c>
      <c r="AX238" s="13" t="s">
        <v>74</v>
      </c>
      <c r="AY238" s="247" t="s">
        <v>122</v>
      </c>
    </row>
    <row r="239" s="14" customFormat="1">
      <c r="A239" s="14"/>
      <c r="B239" s="248"/>
      <c r="C239" s="249"/>
      <c r="D239" s="233" t="s">
        <v>133</v>
      </c>
      <c r="E239" s="250" t="s">
        <v>1</v>
      </c>
      <c r="F239" s="251" t="s">
        <v>202</v>
      </c>
      <c r="G239" s="249"/>
      <c r="H239" s="252">
        <v>3.8399999999999999</v>
      </c>
      <c r="I239" s="253"/>
      <c r="J239" s="249"/>
      <c r="K239" s="249"/>
      <c r="L239" s="254"/>
      <c r="M239" s="255"/>
      <c r="N239" s="256"/>
      <c r="O239" s="256"/>
      <c r="P239" s="256"/>
      <c r="Q239" s="256"/>
      <c r="R239" s="256"/>
      <c r="S239" s="256"/>
      <c r="T239" s="25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8" t="s">
        <v>133</v>
      </c>
      <c r="AU239" s="258" t="s">
        <v>84</v>
      </c>
      <c r="AV239" s="14" t="s">
        <v>84</v>
      </c>
      <c r="AW239" s="14" t="s">
        <v>31</v>
      </c>
      <c r="AX239" s="14" t="s">
        <v>74</v>
      </c>
      <c r="AY239" s="258" t="s">
        <v>122</v>
      </c>
    </row>
    <row r="240" s="13" customFormat="1">
      <c r="A240" s="13"/>
      <c r="B240" s="238"/>
      <c r="C240" s="239"/>
      <c r="D240" s="233" t="s">
        <v>133</v>
      </c>
      <c r="E240" s="240" t="s">
        <v>1</v>
      </c>
      <c r="F240" s="241" t="s">
        <v>272</v>
      </c>
      <c r="G240" s="239"/>
      <c r="H240" s="240" t="s">
        <v>1</v>
      </c>
      <c r="I240" s="242"/>
      <c r="J240" s="239"/>
      <c r="K240" s="239"/>
      <c r="L240" s="243"/>
      <c r="M240" s="244"/>
      <c r="N240" s="245"/>
      <c r="O240" s="245"/>
      <c r="P240" s="245"/>
      <c r="Q240" s="245"/>
      <c r="R240" s="245"/>
      <c r="S240" s="245"/>
      <c r="T240" s="24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7" t="s">
        <v>133</v>
      </c>
      <c r="AU240" s="247" t="s">
        <v>84</v>
      </c>
      <c r="AV240" s="13" t="s">
        <v>82</v>
      </c>
      <c r="AW240" s="13" t="s">
        <v>31</v>
      </c>
      <c r="AX240" s="13" t="s">
        <v>74</v>
      </c>
      <c r="AY240" s="247" t="s">
        <v>122</v>
      </c>
    </row>
    <row r="241" s="14" customFormat="1">
      <c r="A241" s="14"/>
      <c r="B241" s="248"/>
      <c r="C241" s="249"/>
      <c r="D241" s="233" t="s">
        <v>133</v>
      </c>
      <c r="E241" s="250" t="s">
        <v>1</v>
      </c>
      <c r="F241" s="251" t="s">
        <v>203</v>
      </c>
      <c r="G241" s="249"/>
      <c r="H241" s="252">
        <v>11.52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8" t="s">
        <v>133</v>
      </c>
      <c r="AU241" s="258" t="s">
        <v>84</v>
      </c>
      <c r="AV241" s="14" t="s">
        <v>84</v>
      </c>
      <c r="AW241" s="14" t="s">
        <v>31</v>
      </c>
      <c r="AX241" s="14" t="s">
        <v>74</v>
      </c>
      <c r="AY241" s="258" t="s">
        <v>122</v>
      </c>
    </row>
    <row r="242" s="13" customFormat="1">
      <c r="A242" s="13"/>
      <c r="B242" s="238"/>
      <c r="C242" s="239"/>
      <c r="D242" s="233" t="s">
        <v>133</v>
      </c>
      <c r="E242" s="240" t="s">
        <v>1</v>
      </c>
      <c r="F242" s="241" t="s">
        <v>273</v>
      </c>
      <c r="G242" s="239"/>
      <c r="H242" s="240" t="s">
        <v>1</v>
      </c>
      <c r="I242" s="242"/>
      <c r="J242" s="239"/>
      <c r="K242" s="239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133</v>
      </c>
      <c r="AU242" s="247" t="s">
        <v>84</v>
      </c>
      <c r="AV242" s="13" t="s">
        <v>82</v>
      </c>
      <c r="AW242" s="13" t="s">
        <v>31</v>
      </c>
      <c r="AX242" s="13" t="s">
        <v>74</v>
      </c>
      <c r="AY242" s="247" t="s">
        <v>122</v>
      </c>
    </row>
    <row r="243" s="14" customFormat="1">
      <c r="A243" s="14"/>
      <c r="B243" s="248"/>
      <c r="C243" s="249"/>
      <c r="D243" s="233" t="s">
        <v>133</v>
      </c>
      <c r="E243" s="250" t="s">
        <v>1</v>
      </c>
      <c r="F243" s="251" t="s">
        <v>204</v>
      </c>
      <c r="G243" s="249"/>
      <c r="H243" s="252">
        <v>8.6400000000000006</v>
      </c>
      <c r="I243" s="253"/>
      <c r="J243" s="249"/>
      <c r="K243" s="249"/>
      <c r="L243" s="254"/>
      <c r="M243" s="255"/>
      <c r="N243" s="256"/>
      <c r="O243" s="256"/>
      <c r="P243" s="256"/>
      <c r="Q243" s="256"/>
      <c r="R243" s="256"/>
      <c r="S243" s="256"/>
      <c r="T243" s="25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8" t="s">
        <v>133</v>
      </c>
      <c r="AU243" s="258" t="s">
        <v>84</v>
      </c>
      <c r="AV243" s="14" t="s">
        <v>84</v>
      </c>
      <c r="AW243" s="14" t="s">
        <v>31</v>
      </c>
      <c r="AX243" s="14" t="s">
        <v>74</v>
      </c>
      <c r="AY243" s="258" t="s">
        <v>122</v>
      </c>
    </row>
    <row r="244" s="13" customFormat="1">
      <c r="A244" s="13"/>
      <c r="B244" s="238"/>
      <c r="C244" s="239"/>
      <c r="D244" s="233" t="s">
        <v>133</v>
      </c>
      <c r="E244" s="240" t="s">
        <v>1</v>
      </c>
      <c r="F244" s="241" t="s">
        <v>274</v>
      </c>
      <c r="G244" s="239"/>
      <c r="H244" s="240" t="s">
        <v>1</v>
      </c>
      <c r="I244" s="242"/>
      <c r="J244" s="239"/>
      <c r="K244" s="239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133</v>
      </c>
      <c r="AU244" s="247" t="s">
        <v>84</v>
      </c>
      <c r="AV244" s="13" t="s">
        <v>82</v>
      </c>
      <c r="AW244" s="13" t="s">
        <v>31</v>
      </c>
      <c r="AX244" s="13" t="s">
        <v>74</v>
      </c>
      <c r="AY244" s="247" t="s">
        <v>122</v>
      </c>
    </row>
    <row r="245" s="14" customFormat="1">
      <c r="A245" s="14"/>
      <c r="B245" s="248"/>
      <c r="C245" s="249"/>
      <c r="D245" s="233" t="s">
        <v>133</v>
      </c>
      <c r="E245" s="250" t="s">
        <v>1</v>
      </c>
      <c r="F245" s="251" t="s">
        <v>205</v>
      </c>
      <c r="G245" s="249"/>
      <c r="H245" s="252">
        <v>19.440000000000001</v>
      </c>
      <c r="I245" s="253"/>
      <c r="J245" s="249"/>
      <c r="K245" s="249"/>
      <c r="L245" s="254"/>
      <c r="M245" s="255"/>
      <c r="N245" s="256"/>
      <c r="O245" s="256"/>
      <c r="P245" s="256"/>
      <c r="Q245" s="256"/>
      <c r="R245" s="256"/>
      <c r="S245" s="256"/>
      <c r="T245" s="25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8" t="s">
        <v>133</v>
      </c>
      <c r="AU245" s="258" t="s">
        <v>84</v>
      </c>
      <c r="AV245" s="14" t="s">
        <v>84</v>
      </c>
      <c r="AW245" s="14" t="s">
        <v>31</v>
      </c>
      <c r="AX245" s="14" t="s">
        <v>74</v>
      </c>
      <c r="AY245" s="258" t="s">
        <v>122</v>
      </c>
    </row>
    <row r="246" s="13" customFormat="1">
      <c r="A246" s="13"/>
      <c r="B246" s="238"/>
      <c r="C246" s="239"/>
      <c r="D246" s="233" t="s">
        <v>133</v>
      </c>
      <c r="E246" s="240" t="s">
        <v>1</v>
      </c>
      <c r="F246" s="241" t="s">
        <v>275</v>
      </c>
      <c r="G246" s="239"/>
      <c r="H246" s="240" t="s">
        <v>1</v>
      </c>
      <c r="I246" s="242"/>
      <c r="J246" s="239"/>
      <c r="K246" s="239"/>
      <c r="L246" s="243"/>
      <c r="M246" s="244"/>
      <c r="N246" s="245"/>
      <c r="O246" s="245"/>
      <c r="P246" s="245"/>
      <c r="Q246" s="245"/>
      <c r="R246" s="245"/>
      <c r="S246" s="245"/>
      <c r="T246" s="24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7" t="s">
        <v>133</v>
      </c>
      <c r="AU246" s="247" t="s">
        <v>84</v>
      </c>
      <c r="AV246" s="13" t="s">
        <v>82</v>
      </c>
      <c r="AW246" s="13" t="s">
        <v>31</v>
      </c>
      <c r="AX246" s="13" t="s">
        <v>74</v>
      </c>
      <c r="AY246" s="247" t="s">
        <v>122</v>
      </c>
    </row>
    <row r="247" s="14" customFormat="1">
      <c r="A247" s="14"/>
      <c r="B247" s="248"/>
      <c r="C247" s="249"/>
      <c r="D247" s="233" t="s">
        <v>133</v>
      </c>
      <c r="E247" s="250" t="s">
        <v>1</v>
      </c>
      <c r="F247" s="251" t="s">
        <v>206</v>
      </c>
      <c r="G247" s="249"/>
      <c r="H247" s="252">
        <v>19.199999999999999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8" t="s">
        <v>133</v>
      </c>
      <c r="AU247" s="258" t="s">
        <v>84</v>
      </c>
      <c r="AV247" s="14" t="s">
        <v>84</v>
      </c>
      <c r="AW247" s="14" t="s">
        <v>31</v>
      </c>
      <c r="AX247" s="14" t="s">
        <v>74</v>
      </c>
      <c r="AY247" s="258" t="s">
        <v>122</v>
      </c>
    </row>
    <row r="248" s="13" customFormat="1">
      <c r="A248" s="13"/>
      <c r="B248" s="238"/>
      <c r="C248" s="239"/>
      <c r="D248" s="233" t="s">
        <v>133</v>
      </c>
      <c r="E248" s="240" t="s">
        <v>1</v>
      </c>
      <c r="F248" s="241" t="s">
        <v>276</v>
      </c>
      <c r="G248" s="239"/>
      <c r="H248" s="240" t="s">
        <v>1</v>
      </c>
      <c r="I248" s="242"/>
      <c r="J248" s="239"/>
      <c r="K248" s="239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133</v>
      </c>
      <c r="AU248" s="247" t="s">
        <v>84</v>
      </c>
      <c r="AV248" s="13" t="s">
        <v>82</v>
      </c>
      <c r="AW248" s="13" t="s">
        <v>31</v>
      </c>
      <c r="AX248" s="13" t="s">
        <v>74</v>
      </c>
      <c r="AY248" s="247" t="s">
        <v>122</v>
      </c>
    </row>
    <row r="249" s="14" customFormat="1">
      <c r="A249" s="14"/>
      <c r="B249" s="248"/>
      <c r="C249" s="249"/>
      <c r="D249" s="233" t="s">
        <v>133</v>
      </c>
      <c r="E249" s="250" t="s">
        <v>1</v>
      </c>
      <c r="F249" s="251" t="s">
        <v>207</v>
      </c>
      <c r="G249" s="249"/>
      <c r="H249" s="252">
        <v>22.199999999999999</v>
      </c>
      <c r="I249" s="253"/>
      <c r="J249" s="249"/>
      <c r="K249" s="249"/>
      <c r="L249" s="254"/>
      <c r="M249" s="255"/>
      <c r="N249" s="256"/>
      <c r="O249" s="256"/>
      <c r="P249" s="256"/>
      <c r="Q249" s="256"/>
      <c r="R249" s="256"/>
      <c r="S249" s="256"/>
      <c r="T249" s="25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8" t="s">
        <v>133</v>
      </c>
      <c r="AU249" s="258" t="s">
        <v>84</v>
      </c>
      <c r="AV249" s="14" t="s">
        <v>84</v>
      </c>
      <c r="AW249" s="14" t="s">
        <v>31</v>
      </c>
      <c r="AX249" s="14" t="s">
        <v>74</v>
      </c>
      <c r="AY249" s="258" t="s">
        <v>122</v>
      </c>
    </row>
    <row r="250" s="13" customFormat="1">
      <c r="A250" s="13"/>
      <c r="B250" s="238"/>
      <c r="C250" s="239"/>
      <c r="D250" s="233" t="s">
        <v>133</v>
      </c>
      <c r="E250" s="240" t="s">
        <v>1</v>
      </c>
      <c r="F250" s="241" t="s">
        <v>277</v>
      </c>
      <c r="G250" s="239"/>
      <c r="H250" s="240" t="s">
        <v>1</v>
      </c>
      <c r="I250" s="242"/>
      <c r="J250" s="239"/>
      <c r="K250" s="239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133</v>
      </c>
      <c r="AU250" s="247" t="s">
        <v>84</v>
      </c>
      <c r="AV250" s="13" t="s">
        <v>82</v>
      </c>
      <c r="AW250" s="13" t="s">
        <v>31</v>
      </c>
      <c r="AX250" s="13" t="s">
        <v>74</v>
      </c>
      <c r="AY250" s="247" t="s">
        <v>122</v>
      </c>
    </row>
    <row r="251" s="14" customFormat="1">
      <c r="A251" s="14"/>
      <c r="B251" s="248"/>
      <c r="C251" s="249"/>
      <c r="D251" s="233" t="s">
        <v>133</v>
      </c>
      <c r="E251" s="250" t="s">
        <v>1</v>
      </c>
      <c r="F251" s="251" t="s">
        <v>208</v>
      </c>
      <c r="G251" s="249"/>
      <c r="H251" s="252">
        <v>5.4000000000000004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8" t="s">
        <v>133</v>
      </c>
      <c r="AU251" s="258" t="s">
        <v>84</v>
      </c>
      <c r="AV251" s="14" t="s">
        <v>84</v>
      </c>
      <c r="AW251" s="14" t="s">
        <v>31</v>
      </c>
      <c r="AX251" s="14" t="s">
        <v>74</v>
      </c>
      <c r="AY251" s="258" t="s">
        <v>122</v>
      </c>
    </row>
    <row r="252" s="13" customFormat="1">
      <c r="A252" s="13"/>
      <c r="B252" s="238"/>
      <c r="C252" s="239"/>
      <c r="D252" s="233" t="s">
        <v>133</v>
      </c>
      <c r="E252" s="240" t="s">
        <v>1</v>
      </c>
      <c r="F252" s="241" t="s">
        <v>278</v>
      </c>
      <c r="G252" s="239"/>
      <c r="H252" s="240" t="s">
        <v>1</v>
      </c>
      <c r="I252" s="242"/>
      <c r="J252" s="239"/>
      <c r="K252" s="239"/>
      <c r="L252" s="243"/>
      <c r="M252" s="244"/>
      <c r="N252" s="245"/>
      <c r="O252" s="245"/>
      <c r="P252" s="245"/>
      <c r="Q252" s="245"/>
      <c r="R252" s="245"/>
      <c r="S252" s="245"/>
      <c r="T252" s="24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7" t="s">
        <v>133</v>
      </c>
      <c r="AU252" s="247" t="s">
        <v>84</v>
      </c>
      <c r="AV252" s="13" t="s">
        <v>82</v>
      </c>
      <c r="AW252" s="13" t="s">
        <v>31</v>
      </c>
      <c r="AX252" s="13" t="s">
        <v>74</v>
      </c>
      <c r="AY252" s="247" t="s">
        <v>122</v>
      </c>
    </row>
    <row r="253" s="14" customFormat="1">
      <c r="A253" s="14"/>
      <c r="B253" s="248"/>
      <c r="C253" s="249"/>
      <c r="D253" s="233" t="s">
        <v>133</v>
      </c>
      <c r="E253" s="250" t="s">
        <v>1</v>
      </c>
      <c r="F253" s="251" t="s">
        <v>209</v>
      </c>
      <c r="G253" s="249"/>
      <c r="H253" s="252">
        <v>7.2000000000000002</v>
      </c>
      <c r="I253" s="253"/>
      <c r="J253" s="249"/>
      <c r="K253" s="249"/>
      <c r="L253" s="254"/>
      <c r="M253" s="255"/>
      <c r="N253" s="256"/>
      <c r="O253" s="256"/>
      <c r="P253" s="256"/>
      <c r="Q253" s="256"/>
      <c r="R253" s="256"/>
      <c r="S253" s="256"/>
      <c r="T253" s="25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8" t="s">
        <v>133</v>
      </c>
      <c r="AU253" s="258" t="s">
        <v>84</v>
      </c>
      <c r="AV253" s="14" t="s">
        <v>84</v>
      </c>
      <c r="AW253" s="14" t="s">
        <v>31</v>
      </c>
      <c r="AX253" s="14" t="s">
        <v>74</v>
      </c>
      <c r="AY253" s="258" t="s">
        <v>122</v>
      </c>
    </row>
    <row r="254" s="13" customFormat="1">
      <c r="A254" s="13"/>
      <c r="B254" s="238"/>
      <c r="C254" s="239"/>
      <c r="D254" s="233" t="s">
        <v>133</v>
      </c>
      <c r="E254" s="240" t="s">
        <v>1</v>
      </c>
      <c r="F254" s="241" t="s">
        <v>279</v>
      </c>
      <c r="G254" s="239"/>
      <c r="H254" s="240" t="s">
        <v>1</v>
      </c>
      <c r="I254" s="242"/>
      <c r="J254" s="239"/>
      <c r="K254" s="239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133</v>
      </c>
      <c r="AU254" s="247" t="s">
        <v>84</v>
      </c>
      <c r="AV254" s="13" t="s">
        <v>82</v>
      </c>
      <c r="AW254" s="13" t="s">
        <v>31</v>
      </c>
      <c r="AX254" s="13" t="s">
        <v>74</v>
      </c>
      <c r="AY254" s="247" t="s">
        <v>122</v>
      </c>
    </row>
    <row r="255" s="14" customFormat="1">
      <c r="A255" s="14"/>
      <c r="B255" s="248"/>
      <c r="C255" s="249"/>
      <c r="D255" s="233" t="s">
        <v>133</v>
      </c>
      <c r="E255" s="250" t="s">
        <v>1</v>
      </c>
      <c r="F255" s="251" t="s">
        <v>214</v>
      </c>
      <c r="G255" s="249"/>
      <c r="H255" s="252">
        <v>38.880000000000003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133</v>
      </c>
      <c r="AU255" s="258" t="s">
        <v>84</v>
      </c>
      <c r="AV255" s="14" t="s">
        <v>84</v>
      </c>
      <c r="AW255" s="14" t="s">
        <v>31</v>
      </c>
      <c r="AX255" s="14" t="s">
        <v>74</v>
      </c>
      <c r="AY255" s="258" t="s">
        <v>122</v>
      </c>
    </row>
    <row r="256" s="13" customFormat="1">
      <c r="A256" s="13"/>
      <c r="B256" s="238"/>
      <c r="C256" s="239"/>
      <c r="D256" s="233" t="s">
        <v>133</v>
      </c>
      <c r="E256" s="240" t="s">
        <v>1</v>
      </c>
      <c r="F256" s="241" t="s">
        <v>280</v>
      </c>
      <c r="G256" s="239"/>
      <c r="H256" s="240" t="s">
        <v>1</v>
      </c>
      <c r="I256" s="242"/>
      <c r="J256" s="239"/>
      <c r="K256" s="239"/>
      <c r="L256" s="243"/>
      <c r="M256" s="244"/>
      <c r="N256" s="245"/>
      <c r="O256" s="245"/>
      <c r="P256" s="245"/>
      <c r="Q256" s="245"/>
      <c r="R256" s="245"/>
      <c r="S256" s="245"/>
      <c r="T256" s="24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7" t="s">
        <v>133</v>
      </c>
      <c r="AU256" s="247" t="s">
        <v>84</v>
      </c>
      <c r="AV256" s="13" t="s">
        <v>82</v>
      </c>
      <c r="AW256" s="13" t="s">
        <v>31</v>
      </c>
      <c r="AX256" s="13" t="s">
        <v>74</v>
      </c>
      <c r="AY256" s="247" t="s">
        <v>122</v>
      </c>
    </row>
    <row r="257" s="14" customFormat="1">
      <c r="A257" s="14"/>
      <c r="B257" s="248"/>
      <c r="C257" s="249"/>
      <c r="D257" s="233" t="s">
        <v>133</v>
      </c>
      <c r="E257" s="250" t="s">
        <v>1</v>
      </c>
      <c r="F257" s="251" t="s">
        <v>215</v>
      </c>
      <c r="G257" s="249"/>
      <c r="H257" s="252">
        <v>36</v>
      </c>
      <c r="I257" s="253"/>
      <c r="J257" s="249"/>
      <c r="K257" s="249"/>
      <c r="L257" s="254"/>
      <c r="M257" s="255"/>
      <c r="N257" s="256"/>
      <c r="O257" s="256"/>
      <c r="P257" s="256"/>
      <c r="Q257" s="256"/>
      <c r="R257" s="256"/>
      <c r="S257" s="256"/>
      <c r="T257" s="25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8" t="s">
        <v>133</v>
      </c>
      <c r="AU257" s="258" t="s">
        <v>84</v>
      </c>
      <c r="AV257" s="14" t="s">
        <v>84</v>
      </c>
      <c r="AW257" s="14" t="s">
        <v>31</v>
      </c>
      <c r="AX257" s="14" t="s">
        <v>74</v>
      </c>
      <c r="AY257" s="258" t="s">
        <v>122</v>
      </c>
    </row>
    <row r="258" s="13" customFormat="1">
      <c r="A258" s="13"/>
      <c r="B258" s="238"/>
      <c r="C258" s="239"/>
      <c r="D258" s="233" t="s">
        <v>133</v>
      </c>
      <c r="E258" s="240" t="s">
        <v>1</v>
      </c>
      <c r="F258" s="241" t="s">
        <v>281</v>
      </c>
      <c r="G258" s="239"/>
      <c r="H258" s="240" t="s">
        <v>1</v>
      </c>
      <c r="I258" s="242"/>
      <c r="J258" s="239"/>
      <c r="K258" s="239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133</v>
      </c>
      <c r="AU258" s="247" t="s">
        <v>84</v>
      </c>
      <c r="AV258" s="13" t="s">
        <v>82</v>
      </c>
      <c r="AW258" s="13" t="s">
        <v>31</v>
      </c>
      <c r="AX258" s="13" t="s">
        <v>74</v>
      </c>
      <c r="AY258" s="247" t="s">
        <v>122</v>
      </c>
    </row>
    <row r="259" s="14" customFormat="1">
      <c r="A259" s="14"/>
      <c r="B259" s="248"/>
      <c r="C259" s="249"/>
      <c r="D259" s="233" t="s">
        <v>133</v>
      </c>
      <c r="E259" s="250" t="s">
        <v>1</v>
      </c>
      <c r="F259" s="251" t="s">
        <v>216</v>
      </c>
      <c r="G259" s="249"/>
      <c r="H259" s="252">
        <v>16.199999999999999</v>
      </c>
      <c r="I259" s="253"/>
      <c r="J259" s="249"/>
      <c r="K259" s="249"/>
      <c r="L259" s="254"/>
      <c r="M259" s="255"/>
      <c r="N259" s="256"/>
      <c r="O259" s="256"/>
      <c r="P259" s="256"/>
      <c r="Q259" s="256"/>
      <c r="R259" s="256"/>
      <c r="S259" s="256"/>
      <c r="T259" s="25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8" t="s">
        <v>133</v>
      </c>
      <c r="AU259" s="258" t="s">
        <v>84</v>
      </c>
      <c r="AV259" s="14" t="s">
        <v>84</v>
      </c>
      <c r="AW259" s="14" t="s">
        <v>31</v>
      </c>
      <c r="AX259" s="14" t="s">
        <v>74</v>
      </c>
      <c r="AY259" s="258" t="s">
        <v>122</v>
      </c>
    </row>
    <row r="260" s="13" customFormat="1">
      <c r="A260" s="13"/>
      <c r="B260" s="238"/>
      <c r="C260" s="239"/>
      <c r="D260" s="233" t="s">
        <v>133</v>
      </c>
      <c r="E260" s="240" t="s">
        <v>1</v>
      </c>
      <c r="F260" s="241" t="s">
        <v>282</v>
      </c>
      <c r="G260" s="239"/>
      <c r="H260" s="240" t="s">
        <v>1</v>
      </c>
      <c r="I260" s="242"/>
      <c r="J260" s="239"/>
      <c r="K260" s="239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133</v>
      </c>
      <c r="AU260" s="247" t="s">
        <v>84</v>
      </c>
      <c r="AV260" s="13" t="s">
        <v>82</v>
      </c>
      <c r="AW260" s="13" t="s">
        <v>31</v>
      </c>
      <c r="AX260" s="13" t="s">
        <v>74</v>
      </c>
      <c r="AY260" s="247" t="s">
        <v>122</v>
      </c>
    </row>
    <row r="261" s="14" customFormat="1">
      <c r="A261" s="14"/>
      <c r="B261" s="248"/>
      <c r="C261" s="249"/>
      <c r="D261" s="233" t="s">
        <v>133</v>
      </c>
      <c r="E261" s="250" t="s">
        <v>1</v>
      </c>
      <c r="F261" s="251" t="s">
        <v>217</v>
      </c>
      <c r="G261" s="249"/>
      <c r="H261" s="252">
        <v>15.75</v>
      </c>
      <c r="I261" s="253"/>
      <c r="J261" s="249"/>
      <c r="K261" s="249"/>
      <c r="L261" s="254"/>
      <c r="M261" s="255"/>
      <c r="N261" s="256"/>
      <c r="O261" s="256"/>
      <c r="P261" s="256"/>
      <c r="Q261" s="256"/>
      <c r="R261" s="256"/>
      <c r="S261" s="256"/>
      <c r="T261" s="25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8" t="s">
        <v>133</v>
      </c>
      <c r="AU261" s="258" t="s">
        <v>84</v>
      </c>
      <c r="AV261" s="14" t="s">
        <v>84</v>
      </c>
      <c r="AW261" s="14" t="s">
        <v>31</v>
      </c>
      <c r="AX261" s="14" t="s">
        <v>74</v>
      </c>
      <c r="AY261" s="258" t="s">
        <v>122</v>
      </c>
    </row>
    <row r="262" s="15" customFormat="1">
      <c r="A262" s="15"/>
      <c r="B262" s="259"/>
      <c r="C262" s="260"/>
      <c r="D262" s="233" t="s">
        <v>133</v>
      </c>
      <c r="E262" s="261" t="s">
        <v>1</v>
      </c>
      <c r="F262" s="262" t="s">
        <v>168</v>
      </c>
      <c r="G262" s="260"/>
      <c r="H262" s="263">
        <v>204.27000000000001</v>
      </c>
      <c r="I262" s="264"/>
      <c r="J262" s="260"/>
      <c r="K262" s="260"/>
      <c r="L262" s="265"/>
      <c r="M262" s="266"/>
      <c r="N262" s="267"/>
      <c r="O262" s="267"/>
      <c r="P262" s="267"/>
      <c r="Q262" s="267"/>
      <c r="R262" s="267"/>
      <c r="S262" s="267"/>
      <c r="T262" s="268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9" t="s">
        <v>133</v>
      </c>
      <c r="AU262" s="269" t="s">
        <v>84</v>
      </c>
      <c r="AV262" s="15" t="s">
        <v>130</v>
      </c>
      <c r="AW262" s="15" t="s">
        <v>31</v>
      </c>
      <c r="AX262" s="15" t="s">
        <v>82</v>
      </c>
      <c r="AY262" s="269" t="s">
        <v>122</v>
      </c>
    </row>
    <row r="263" s="2" customFormat="1" ht="16.5" customHeight="1">
      <c r="A263" s="38"/>
      <c r="B263" s="39"/>
      <c r="C263" s="270" t="s">
        <v>283</v>
      </c>
      <c r="D263" s="270" t="s">
        <v>256</v>
      </c>
      <c r="E263" s="271" t="s">
        <v>284</v>
      </c>
      <c r="F263" s="272" t="s">
        <v>285</v>
      </c>
      <c r="G263" s="273" t="s">
        <v>259</v>
      </c>
      <c r="H263" s="274">
        <v>6</v>
      </c>
      <c r="I263" s="275"/>
      <c r="J263" s="276">
        <f>ROUND(I263*H263,2)</f>
        <v>0</v>
      </c>
      <c r="K263" s="277"/>
      <c r="L263" s="278"/>
      <c r="M263" s="279" t="s">
        <v>1</v>
      </c>
      <c r="N263" s="280" t="s">
        <v>39</v>
      </c>
      <c r="O263" s="91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260</v>
      </c>
      <c r="AT263" s="231" t="s">
        <v>256</v>
      </c>
      <c r="AU263" s="231" t="s">
        <v>84</v>
      </c>
      <c r="AY263" s="17" t="s">
        <v>122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7" t="s">
        <v>82</v>
      </c>
      <c r="BK263" s="232">
        <f>ROUND(I263*H263,2)</f>
        <v>0</v>
      </c>
      <c r="BL263" s="17" t="s">
        <v>223</v>
      </c>
      <c r="BM263" s="231" t="s">
        <v>286</v>
      </c>
    </row>
    <row r="264" s="2" customFormat="1">
      <c r="A264" s="38"/>
      <c r="B264" s="39"/>
      <c r="C264" s="40"/>
      <c r="D264" s="233" t="s">
        <v>131</v>
      </c>
      <c r="E264" s="40"/>
      <c r="F264" s="234" t="s">
        <v>285</v>
      </c>
      <c r="G264" s="40"/>
      <c r="H264" s="40"/>
      <c r="I264" s="235"/>
      <c r="J264" s="40"/>
      <c r="K264" s="40"/>
      <c r="L264" s="44"/>
      <c r="M264" s="236"/>
      <c r="N264" s="237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131</v>
      </c>
      <c r="AU264" s="17" t="s">
        <v>84</v>
      </c>
    </row>
    <row r="265" s="14" customFormat="1">
      <c r="A265" s="14"/>
      <c r="B265" s="248"/>
      <c r="C265" s="249"/>
      <c r="D265" s="233" t="s">
        <v>133</v>
      </c>
      <c r="E265" s="250" t="s">
        <v>1</v>
      </c>
      <c r="F265" s="251" t="s">
        <v>123</v>
      </c>
      <c r="G265" s="249"/>
      <c r="H265" s="252">
        <v>6</v>
      </c>
      <c r="I265" s="253"/>
      <c r="J265" s="249"/>
      <c r="K265" s="249"/>
      <c r="L265" s="254"/>
      <c r="M265" s="255"/>
      <c r="N265" s="256"/>
      <c r="O265" s="256"/>
      <c r="P265" s="256"/>
      <c r="Q265" s="256"/>
      <c r="R265" s="256"/>
      <c r="S265" s="256"/>
      <c r="T265" s="25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8" t="s">
        <v>133</v>
      </c>
      <c r="AU265" s="258" t="s">
        <v>84</v>
      </c>
      <c r="AV265" s="14" t="s">
        <v>84</v>
      </c>
      <c r="AW265" s="14" t="s">
        <v>31</v>
      </c>
      <c r="AX265" s="14" t="s">
        <v>74</v>
      </c>
      <c r="AY265" s="258" t="s">
        <v>122</v>
      </c>
    </row>
    <row r="266" s="15" customFormat="1">
      <c r="A266" s="15"/>
      <c r="B266" s="259"/>
      <c r="C266" s="260"/>
      <c r="D266" s="233" t="s">
        <v>133</v>
      </c>
      <c r="E266" s="261" t="s">
        <v>1</v>
      </c>
      <c r="F266" s="262" t="s">
        <v>168</v>
      </c>
      <c r="G266" s="260"/>
      <c r="H266" s="263">
        <v>6</v>
      </c>
      <c r="I266" s="264"/>
      <c r="J266" s="260"/>
      <c r="K266" s="260"/>
      <c r="L266" s="265"/>
      <c r="M266" s="266"/>
      <c r="N266" s="267"/>
      <c r="O266" s="267"/>
      <c r="P266" s="267"/>
      <c r="Q266" s="267"/>
      <c r="R266" s="267"/>
      <c r="S266" s="267"/>
      <c r="T266" s="268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9" t="s">
        <v>133</v>
      </c>
      <c r="AU266" s="269" t="s">
        <v>84</v>
      </c>
      <c r="AV266" s="15" t="s">
        <v>130</v>
      </c>
      <c r="AW266" s="15" t="s">
        <v>31</v>
      </c>
      <c r="AX266" s="15" t="s">
        <v>82</v>
      </c>
      <c r="AY266" s="269" t="s">
        <v>122</v>
      </c>
    </row>
    <row r="267" s="2" customFormat="1" ht="16.5" customHeight="1">
      <c r="A267" s="38"/>
      <c r="B267" s="39"/>
      <c r="C267" s="270" t="s">
        <v>287</v>
      </c>
      <c r="D267" s="270" t="s">
        <v>256</v>
      </c>
      <c r="E267" s="271" t="s">
        <v>288</v>
      </c>
      <c r="F267" s="272" t="s">
        <v>289</v>
      </c>
      <c r="G267" s="273" t="s">
        <v>259</v>
      </c>
      <c r="H267" s="274">
        <v>6</v>
      </c>
      <c r="I267" s="275"/>
      <c r="J267" s="276">
        <f>ROUND(I267*H267,2)</f>
        <v>0</v>
      </c>
      <c r="K267" s="277"/>
      <c r="L267" s="278"/>
      <c r="M267" s="279" t="s">
        <v>1</v>
      </c>
      <c r="N267" s="280" t="s">
        <v>39</v>
      </c>
      <c r="O267" s="91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1" t="s">
        <v>260</v>
      </c>
      <c r="AT267" s="231" t="s">
        <v>256</v>
      </c>
      <c r="AU267" s="231" t="s">
        <v>84</v>
      </c>
      <c r="AY267" s="17" t="s">
        <v>122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7" t="s">
        <v>82</v>
      </c>
      <c r="BK267" s="232">
        <f>ROUND(I267*H267,2)</f>
        <v>0</v>
      </c>
      <c r="BL267" s="17" t="s">
        <v>223</v>
      </c>
      <c r="BM267" s="231" t="s">
        <v>290</v>
      </c>
    </row>
    <row r="268" s="2" customFormat="1">
      <c r="A268" s="38"/>
      <c r="B268" s="39"/>
      <c r="C268" s="40"/>
      <c r="D268" s="233" t="s">
        <v>131</v>
      </c>
      <c r="E268" s="40"/>
      <c r="F268" s="234" t="s">
        <v>289</v>
      </c>
      <c r="G268" s="40"/>
      <c r="H268" s="40"/>
      <c r="I268" s="235"/>
      <c r="J268" s="40"/>
      <c r="K268" s="40"/>
      <c r="L268" s="44"/>
      <c r="M268" s="236"/>
      <c r="N268" s="23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131</v>
      </c>
      <c r="AU268" s="17" t="s">
        <v>84</v>
      </c>
    </row>
    <row r="269" s="14" customFormat="1">
      <c r="A269" s="14"/>
      <c r="B269" s="248"/>
      <c r="C269" s="249"/>
      <c r="D269" s="233" t="s">
        <v>133</v>
      </c>
      <c r="E269" s="250" t="s">
        <v>1</v>
      </c>
      <c r="F269" s="251" t="s">
        <v>123</v>
      </c>
      <c r="G269" s="249"/>
      <c r="H269" s="252">
        <v>6</v>
      </c>
      <c r="I269" s="253"/>
      <c r="J269" s="249"/>
      <c r="K269" s="249"/>
      <c r="L269" s="254"/>
      <c r="M269" s="255"/>
      <c r="N269" s="256"/>
      <c r="O269" s="256"/>
      <c r="P269" s="256"/>
      <c r="Q269" s="256"/>
      <c r="R269" s="256"/>
      <c r="S269" s="256"/>
      <c r="T269" s="25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8" t="s">
        <v>133</v>
      </c>
      <c r="AU269" s="258" t="s">
        <v>84</v>
      </c>
      <c r="AV269" s="14" t="s">
        <v>84</v>
      </c>
      <c r="AW269" s="14" t="s">
        <v>31</v>
      </c>
      <c r="AX269" s="14" t="s">
        <v>74</v>
      </c>
      <c r="AY269" s="258" t="s">
        <v>122</v>
      </c>
    </row>
    <row r="270" s="15" customFormat="1">
      <c r="A270" s="15"/>
      <c r="B270" s="259"/>
      <c r="C270" s="260"/>
      <c r="D270" s="233" t="s">
        <v>133</v>
      </c>
      <c r="E270" s="261" t="s">
        <v>1</v>
      </c>
      <c r="F270" s="262" t="s">
        <v>168</v>
      </c>
      <c r="G270" s="260"/>
      <c r="H270" s="263">
        <v>6</v>
      </c>
      <c r="I270" s="264"/>
      <c r="J270" s="260"/>
      <c r="K270" s="260"/>
      <c r="L270" s="265"/>
      <c r="M270" s="266"/>
      <c r="N270" s="267"/>
      <c r="O270" s="267"/>
      <c r="P270" s="267"/>
      <c r="Q270" s="267"/>
      <c r="R270" s="267"/>
      <c r="S270" s="267"/>
      <c r="T270" s="268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9" t="s">
        <v>133</v>
      </c>
      <c r="AU270" s="269" t="s">
        <v>84</v>
      </c>
      <c r="AV270" s="15" t="s">
        <v>130</v>
      </c>
      <c r="AW270" s="15" t="s">
        <v>31</v>
      </c>
      <c r="AX270" s="15" t="s">
        <v>82</v>
      </c>
      <c r="AY270" s="269" t="s">
        <v>122</v>
      </c>
    </row>
    <row r="271" s="2" customFormat="1" ht="16.5" customHeight="1">
      <c r="A271" s="38"/>
      <c r="B271" s="39"/>
      <c r="C271" s="270" t="s">
        <v>291</v>
      </c>
      <c r="D271" s="270" t="s">
        <v>256</v>
      </c>
      <c r="E271" s="271" t="s">
        <v>292</v>
      </c>
      <c r="F271" s="272" t="s">
        <v>293</v>
      </c>
      <c r="G271" s="273" t="s">
        <v>259</v>
      </c>
      <c r="H271" s="274">
        <v>2</v>
      </c>
      <c r="I271" s="275"/>
      <c r="J271" s="276">
        <f>ROUND(I271*H271,2)</f>
        <v>0</v>
      </c>
      <c r="K271" s="277"/>
      <c r="L271" s="278"/>
      <c r="M271" s="279" t="s">
        <v>1</v>
      </c>
      <c r="N271" s="280" t="s">
        <v>39</v>
      </c>
      <c r="O271" s="91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260</v>
      </c>
      <c r="AT271" s="231" t="s">
        <v>256</v>
      </c>
      <c r="AU271" s="231" t="s">
        <v>84</v>
      </c>
      <c r="AY271" s="17" t="s">
        <v>122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82</v>
      </c>
      <c r="BK271" s="232">
        <f>ROUND(I271*H271,2)</f>
        <v>0</v>
      </c>
      <c r="BL271" s="17" t="s">
        <v>223</v>
      </c>
      <c r="BM271" s="231" t="s">
        <v>294</v>
      </c>
    </row>
    <row r="272" s="2" customFormat="1">
      <c r="A272" s="38"/>
      <c r="B272" s="39"/>
      <c r="C272" s="40"/>
      <c r="D272" s="233" t="s">
        <v>131</v>
      </c>
      <c r="E272" s="40"/>
      <c r="F272" s="234" t="s">
        <v>293</v>
      </c>
      <c r="G272" s="40"/>
      <c r="H272" s="40"/>
      <c r="I272" s="235"/>
      <c r="J272" s="40"/>
      <c r="K272" s="40"/>
      <c r="L272" s="44"/>
      <c r="M272" s="236"/>
      <c r="N272" s="237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131</v>
      </c>
      <c r="AU272" s="17" t="s">
        <v>84</v>
      </c>
    </row>
    <row r="273" s="14" customFormat="1">
      <c r="A273" s="14"/>
      <c r="B273" s="248"/>
      <c r="C273" s="249"/>
      <c r="D273" s="233" t="s">
        <v>133</v>
      </c>
      <c r="E273" s="250" t="s">
        <v>1</v>
      </c>
      <c r="F273" s="251" t="s">
        <v>84</v>
      </c>
      <c r="G273" s="249"/>
      <c r="H273" s="252">
        <v>2</v>
      </c>
      <c r="I273" s="253"/>
      <c r="J273" s="249"/>
      <c r="K273" s="249"/>
      <c r="L273" s="254"/>
      <c r="M273" s="255"/>
      <c r="N273" s="256"/>
      <c r="O273" s="256"/>
      <c r="P273" s="256"/>
      <c r="Q273" s="256"/>
      <c r="R273" s="256"/>
      <c r="S273" s="256"/>
      <c r="T273" s="257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8" t="s">
        <v>133</v>
      </c>
      <c r="AU273" s="258" t="s">
        <v>84</v>
      </c>
      <c r="AV273" s="14" t="s">
        <v>84</v>
      </c>
      <c r="AW273" s="14" t="s">
        <v>31</v>
      </c>
      <c r="AX273" s="14" t="s">
        <v>74</v>
      </c>
      <c r="AY273" s="258" t="s">
        <v>122</v>
      </c>
    </row>
    <row r="274" s="15" customFormat="1">
      <c r="A274" s="15"/>
      <c r="B274" s="259"/>
      <c r="C274" s="260"/>
      <c r="D274" s="233" t="s">
        <v>133</v>
      </c>
      <c r="E274" s="261" t="s">
        <v>1</v>
      </c>
      <c r="F274" s="262" t="s">
        <v>168</v>
      </c>
      <c r="G274" s="260"/>
      <c r="H274" s="263">
        <v>2</v>
      </c>
      <c r="I274" s="264"/>
      <c r="J274" s="260"/>
      <c r="K274" s="260"/>
      <c r="L274" s="265"/>
      <c r="M274" s="266"/>
      <c r="N274" s="267"/>
      <c r="O274" s="267"/>
      <c r="P274" s="267"/>
      <c r="Q274" s="267"/>
      <c r="R274" s="267"/>
      <c r="S274" s="267"/>
      <c r="T274" s="26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9" t="s">
        <v>133</v>
      </c>
      <c r="AU274" s="269" t="s">
        <v>84</v>
      </c>
      <c r="AV274" s="15" t="s">
        <v>130</v>
      </c>
      <c r="AW274" s="15" t="s">
        <v>31</v>
      </c>
      <c r="AX274" s="15" t="s">
        <v>82</v>
      </c>
      <c r="AY274" s="269" t="s">
        <v>122</v>
      </c>
    </row>
    <row r="275" s="2" customFormat="1" ht="16.5" customHeight="1">
      <c r="A275" s="38"/>
      <c r="B275" s="39"/>
      <c r="C275" s="270" t="s">
        <v>295</v>
      </c>
      <c r="D275" s="270" t="s">
        <v>256</v>
      </c>
      <c r="E275" s="271" t="s">
        <v>296</v>
      </c>
      <c r="F275" s="272" t="s">
        <v>297</v>
      </c>
      <c r="G275" s="273" t="s">
        <v>259</v>
      </c>
      <c r="H275" s="274">
        <v>6</v>
      </c>
      <c r="I275" s="275"/>
      <c r="J275" s="276">
        <f>ROUND(I275*H275,2)</f>
        <v>0</v>
      </c>
      <c r="K275" s="277"/>
      <c r="L275" s="278"/>
      <c r="M275" s="279" t="s">
        <v>1</v>
      </c>
      <c r="N275" s="280" t="s">
        <v>39</v>
      </c>
      <c r="O275" s="91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260</v>
      </c>
      <c r="AT275" s="231" t="s">
        <v>256</v>
      </c>
      <c r="AU275" s="231" t="s">
        <v>84</v>
      </c>
      <c r="AY275" s="17" t="s">
        <v>122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82</v>
      </c>
      <c r="BK275" s="232">
        <f>ROUND(I275*H275,2)</f>
        <v>0</v>
      </c>
      <c r="BL275" s="17" t="s">
        <v>223</v>
      </c>
      <c r="BM275" s="231" t="s">
        <v>255</v>
      </c>
    </row>
    <row r="276" s="2" customFormat="1">
      <c r="A276" s="38"/>
      <c r="B276" s="39"/>
      <c r="C276" s="40"/>
      <c r="D276" s="233" t="s">
        <v>131</v>
      </c>
      <c r="E276" s="40"/>
      <c r="F276" s="234" t="s">
        <v>297</v>
      </c>
      <c r="G276" s="40"/>
      <c r="H276" s="40"/>
      <c r="I276" s="235"/>
      <c r="J276" s="40"/>
      <c r="K276" s="40"/>
      <c r="L276" s="44"/>
      <c r="M276" s="236"/>
      <c r="N276" s="23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131</v>
      </c>
      <c r="AU276" s="17" t="s">
        <v>84</v>
      </c>
    </row>
    <row r="277" s="14" customFormat="1">
      <c r="A277" s="14"/>
      <c r="B277" s="248"/>
      <c r="C277" s="249"/>
      <c r="D277" s="233" t="s">
        <v>133</v>
      </c>
      <c r="E277" s="250" t="s">
        <v>1</v>
      </c>
      <c r="F277" s="251" t="s">
        <v>123</v>
      </c>
      <c r="G277" s="249"/>
      <c r="H277" s="252">
        <v>6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8" t="s">
        <v>133</v>
      </c>
      <c r="AU277" s="258" t="s">
        <v>84</v>
      </c>
      <c r="AV277" s="14" t="s">
        <v>84</v>
      </c>
      <c r="AW277" s="14" t="s">
        <v>31</v>
      </c>
      <c r="AX277" s="14" t="s">
        <v>74</v>
      </c>
      <c r="AY277" s="258" t="s">
        <v>122</v>
      </c>
    </row>
    <row r="278" s="15" customFormat="1">
      <c r="A278" s="15"/>
      <c r="B278" s="259"/>
      <c r="C278" s="260"/>
      <c r="D278" s="233" t="s">
        <v>133</v>
      </c>
      <c r="E278" s="261" t="s">
        <v>1</v>
      </c>
      <c r="F278" s="262" t="s">
        <v>168</v>
      </c>
      <c r="G278" s="260"/>
      <c r="H278" s="263">
        <v>6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9" t="s">
        <v>133</v>
      </c>
      <c r="AU278" s="269" t="s">
        <v>84</v>
      </c>
      <c r="AV278" s="15" t="s">
        <v>130</v>
      </c>
      <c r="AW278" s="15" t="s">
        <v>31</v>
      </c>
      <c r="AX278" s="15" t="s">
        <v>82</v>
      </c>
      <c r="AY278" s="269" t="s">
        <v>122</v>
      </c>
    </row>
    <row r="279" s="2" customFormat="1" ht="16.5" customHeight="1">
      <c r="A279" s="38"/>
      <c r="B279" s="39"/>
      <c r="C279" s="270" t="s">
        <v>298</v>
      </c>
      <c r="D279" s="270" t="s">
        <v>256</v>
      </c>
      <c r="E279" s="271" t="s">
        <v>299</v>
      </c>
      <c r="F279" s="272" t="s">
        <v>300</v>
      </c>
      <c r="G279" s="273" t="s">
        <v>259</v>
      </c>
      <c r="H279" s="274">
        <v>10</v>
      </c>
      <c r="I279" s="275"/>
      <c r="J279" s="276">
        <f>ROUND(I279*H279,2)</f>
        <v>0</v>
      </c>
      <c r="K279" s="277"/>
      <c r="L279" s="278"/>
      <c r="M279" s="279" t="s">
        <v>1</v>
      </c>
      <c r="N279" s="280" t="s">
        <v>39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260</v>
      </c>
      <c r="AT279" s="231" t="s">
        <v>256</v>
      </c>
      <c r="AU279" s="231" t="s">
        <v>84</v>
      </c>
      <c r="AY279" s="17" t="s">
        <v>122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82</v>
      </c>
      <c r="BK279" s="232">
        <f>ROUND(I279*H279,2)</f>
        <v>0</v>
      </c>
      <c r="BL279" s="17" t="s">
        <v>223</v>
      </c>
      <c r="BM279" s="231" t="s">
        <v>283</v>
      </c>
    </row>
    <row r="280" s="2" customFormat="1">
      <c r="A280" s="38"/>
      <c r="B280" s="39"/>
      <c r="C280" s="40"/>
      <c r="D280" s="233" t="s">
        <v>131</v>
      </c>
      <c r="E280" s="40"/>
      <c r="F280" s="234" t="s">
        <v>300</v>
      </c>
      <c r="G280" s="40"/>
      <c r="H280" s="40"/>
      <c r="I280" s="235"/>
      <c r="J280" s="40"/>
      <c r="K280" s="40"/>
      <c r="L280" s="44"/>
      <c r="M280" s="236"/>
      <c r="N280" s="237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131</v>
      </c>
      <c r="AU280" s="17" t="s">
        <v>84</v>
      </c>
    </row>
    <row r="281" s="14" customFormat="1">
      <c r="A281" s="14"/>
      <c r="B281" s="248"/>
      <c r="C281" s="249"/>
      <c r="D281" s="233" t="s">
        <v>133</v>
      </c>
      <c r="E281" s="250" t="s">
        <v>1</v>
      </c>
      <c r="F281" s="251" t="s">
        <v>189</v>
      </c>
      <c r="G281" s="249"/>
      <c r="H281" s="252">
        <v>10</v>
      </c>
      <c r="I281" s="253"/>
      <c r="J281" s="249"/>
      <c r="K281" s="249"/>
      <c r="L281" s="254"/>
      <c r="M281" s="255"/>
      <c r="N281" s="256"/>
      <c r="O281" s="256"/>
      <c r="P281" s="256"/>
      <c r="Q281" s="256"/>
      <c r="R281" s="256"/>
      <c r="S281" s="256"/>
      <c r="T281" s="25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8" t="s">
        <v>133</v>
      </c>
      <c r="AU281" s="258" t="s">
        <v>84</v>
      </c>
      <c r="AV281" s="14" t="s">
        <v>84</v>
      </c>
      <c r="AW281" s="14" t="s">
        <v>31</v>
      </c>
      <c r="AX281" s="14" t="s">
        <v>74</v>
      </c>
      <c r="AY281" s="258" t="s">
        <v>122</v>
      </c>
    </row>
    <row r="282" s="15" customFormat="1">
      <c r="A282" s="15"/>
      <c r="B282" s="259"/>
      <c r="C282" s="260"/>
      <c r="D282" s="233" t="s">
        <v>133</v>
      </c>
      <c r="E282" s="261" t="s">
        <v>1</v>
      </c>
      <c r="F282" s="262" t="s">
        <v>168</v>
      </c>
      <c r="G282" s="260"/>
      <c r="H282" s="263">
        <v>10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9" t="s">
        <v>133</v>
      </c>
      <c r="AU282" s="269" t="s">
        <v>84</v>
      </c>
      <c r="AV282" s="15" t="s">
        <v>130</v>
      </c>
      <c r="AW282" s="15" t="s">
        <v>31</v>
      </c>
      <c r="AX282" s="15" t="s">
        <v>82</v>
      </c>
      <c r="AY282" s="269" t="s">
        <v>122</v>
      </c>
    </row>
    <row r="283" s="2" customFormat="1" ht="16.5" customHeight="1">
      <c r="A283" s="38"/>
      <c r="B283" s="39"/>
      <c r="C283" s="270" t="s">
        <v>301</v>
      </c>
      <c r="D283" s="270" t="s">
        <v>256</v>
      </c>
      <c r="E283" s="271" t="s">
        <v>302</v>
      </c>
      <c r="F283" s="272" t="s">
        <v>303</v>
      </c>
      <c r="G283" s="273" t="s">
        <v>259</v>
      </c>
      <c r="H283" s="274">
        <v>8</v>
      </c>
      <c r="I283" s="275"/>
      <c r="J283" s="276">
        <f>ROUND(I283*H283,2)</f>
        <v>0</v>
      </c>
      <c r="K283" s="277"/>
      <c r="L283" s="278"/>
      <c r="M283" s="279" t="s">
        <v>1</v>
      </c>
      <c r="N283" s="280" t="s">
        <v>39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260</v>
      </c>
      <c r="AT283" s="231" t="s">
        <v>256</v>
      </c>
      <c r="AU283" s="231" t="s">
        <v>84</v>
      </c>
      <c r="AY283" s="17" t="s">
        <v>122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7" t="s">
        <v>82</v>
      </c>
      <c r="BK283" s="232">
        <f>ROUND(I283*H283,2)</f>
        <v>0</v>
      </c>
      <c r="BL283" s="17" t="s">
        <v>223</v>
      </c>
      <c r="BM283" s="231" t="s">
        <v>291</v>
      </c>
    </row>
    <row r="284" s="2" customFormat="1">
      <c r="A284" s="38"/>
      <c r="B284" s="39"/>
      <c r="C284" s="40"/>
      <c r="D284" s="233" t="s">
        <v>131</v>
      </c>
      <c r="E284" s="40"/>
      <c r="F284" s="234" t="s">
        <v>303</v>
      </c>
      <c r="G284" s="40"/>
      <c r="H284" s="40"/>
      <c r="I284" s="235"/>
      <c r="J284" s="40"/>
      <c r="K284" s="40"/>
      <c r="L284" s="44"/>
      <c r="M284" s="236"/>
      <c r="N284" s="23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131</v>
      </c>
      <c r="AU284" s="17" t="s">
        <v>84</v>
      </c>
    </row>
    <row r="285" s="14" customFormat="1">
      <c r="A285" s="14"/>
      <c r="B285" s="248"/>
      <c r="C285" s="249"/>
      <c r="D285" s="233" t="s">
        <v>133</v>
      </c>
      <c r="E285" s="250" t="s">
        <v>1</v>
      </c>
      <c r="F285" s="251" t="s">
        <v>183</v>
      </c>
      <c r="G285" s="249"/>
      <c r="H285" s="252">
        <v>8</v>
      </c>
      <c r="I285" s="253"/>
      <c r="J285" s="249"/>
      <c r="K285" s="249"/>
      <c r="L285" s="254"/>
      <c r="M285" s="255"/>
      <c r="N285" s="256"/>
      <c r="O285" s="256"/>
      <c r="P285" s="256"/>
      <c r="Q285" s="256"/>
      <c r="R285" s="256"/>
      <c r="S285" s="256"/>
      <c r="T285" s="25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8" t="s">
        <v>133</v>
      </c>
      <c r="AU285" s="258" t="s">
        <v>84</v>
      </c>
      <c r="AV285" s="14" t="s">
        <v>84</v>
      </c>
      <c r="AW285" s="14" t="s">
        <v>31</v>
      </c>
      <c r="AX285" s="14" t="s">
        <v>74</v>
      </c>
      <c r="AY285" s="258" t="s">
        <v>122</v>
      </c>
    </row>
    <row r="286" s="15" customFormat="1">
      <c r="A286" s="15"/>
      <c r="B286" s="259"/>
      <c r="C286" s="260"/>
      <c r="D286" s="233" t="s">
        <v>133</v>
      </c>
      <c r="E286" s="261" t="s">
        <v>1</v>
      </c>
      <c r="F286" s="262" t="s">
        <v>168</v>
      </c>
      <c r="G286" s="260"/>
      <c r="H286" s="263">
        <v>8</v>
      </c>
      <c r="I286" s="264"/>
      <c r="J286" s="260"/>
      <c r="K286" s="260"/>
      <c r="L286" s="265"/>
      <c r="M286" s="266"/>
      <c r="N286" s="267"/>
      <c r="O286" s="267"/>
      <c r="P286" s="267"/>
      <c r="Q286" s="267"/>
      <c r="R286" s="267"/>
      <c r="S286" s="267"/>
      <c r="T286" s="268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9" t="s">
        <v>133</v>
      </c>
      <c r="AU286" s="269" t="s">
        <v>84</v>
      </c>
      <c r="AV286" s="15" t="s">
        <v>130</v>
      </c>
      <c r="AW286" s="15" t="s">
        <v>31</v>
      </c>
      <c r="AX286" s="15" t="s">
        <v>82</v>
      </c>
      <c r="AY286" s="269" t="s">
        <v>122</v>
      </c>
    </row>
    <row r="287" s="2" customFormat="1" ht="16.5" customHeight="1">
      <c r="A287" s="38"/>
      <c r="B287" s="39"/>
      <c r="C287" s="270" t="s">
        <v>304</v>
      </c>
      <c r="D287" s="270" t="s">
        <v>256</v>
      </c>
      <c r="E287" s="271" t="s">
        <v>305</v>
      </c>
      <c r="F287" s="272" t="s">
        <v>306</v>
      </c>
      <c r="G287" s="273" t="s">
        <v>259</v>
      </c>
      <c r="H287" s="274">
        <v>3</v>
      </c>
      <c r="I287" s="275"/>
      <c r="J287" s="276">
        <f>ROUND(I287*H287,2)</f>
        <v>0</v>
      </c>
      <c r="K287" s="277"/>
      <c r="L287" s="278"/>
      <c r="M287" s="279" t="s">
        <v>1</v>
      </c>
      <c r="N287" s="280" t="s">
        <v>39</v>
      </c>
      <c r="O287" s="91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260</v>
      </c>
      <c r="AT287" s="231" t="s">
        <v>256</v>
      </c>
      <c r="AU287" s="231" t="s">
        <v>84</v>
      </c>
      <c r="AY287" s="17" t="s">
        <v>122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82</v>
      </c>
      <c r="BK287" s="232">
        <f>ROUND(I287*H287,2)</f>
        <v>0</v>
      </c>
      <c r="BL287" s="17" t="s">
        <v>223</v>
      </c>
      <c r="BM287" s="231" t="s">
        <v>298</v>
      </c>
    </row>
    <row r="288" s="2" customFormat="1">
      <c r="A288" s="38"/>
      <c r="B288" s="39"/>
      <c r="C288" s="40"/>
      <c r="D288" s="233" t="s">
        <v>131</v>
      </c>
      <c r="E288" s="40"/>
      <c r="F288" s="234" t="s">
        <v>306</v>
      </c>
      <c r="G288" s="40"/>
      <c r="H288" s="40"/>
      <c r="I288" s="235"/>
      <c r="J288" s="40"/>
      <c r="K288" s="40"/>
      <c r="L288" s="44"/>
      <c r="M288" s="236"/>
      <c r="N288" s="237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131</v>
      </c>
      <c r="AU288" s="17" t="s">
        <v>84</v>
      </c>
    </row>
    <row r="289" s="14" customFormat="1">
      <c r="A289" s="14"/>
      <c r="B289" s="248"/>
      <c r="C289" s="249"/>
      <c r="D289" s="233" t="s">
        <v>133</v>
      </c>
      <c r="E289" s="250" t="s">
        <v>1</v>
      </c>
      <c r="F289" s="251" t="s">
        <v>262</v>
      </c>
      <c r="G289" s="249"/>
      <c r="H289" s="252">
        <v>3</v>
      </c>
      <c r="I289" s="253"/>
      <c r="J289" s="249"/>
      <c r="K289" s="249"/>
      <c r="L289" s="254"/>
      <c r="M289" s="255"/>
      <c r="N289" s="256"/>
      <c r="O289" s="256"/>
      <c r="P289" s="256"/>
      <c r="Q289" s="256"/>
      <c r="R289" s="256"/>
      <c r="S289" s="256"/>
      <c r="T289" s="25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8" t="s">
        <v>133</v>
      </c>
      <c r="AU289" s="258" t="s">
        <v>84</v>
      </c>
      <c r="AV289" s="14" t="s">
        <v>84</v>
      </c>
      <c r="AW289" s="14" t="s">
        <v>31</v>
      </c>
      <c r="AX289" s="14" t="s">
        <v>74</v>
      </c>
      <c r="AY289" s="258" t="s">
        <v>122</v>
      </c>
    </row>
    <row r="290" s="15" customFormat="1">
      <c r="A290" s="15"/>
      <c r="B290" s="259"/>
      <c r="C290" s="260"/>
      <c r="D290" s="233" t="s">
        <v>133</v>
      </c>
      <c r="E290" s="261" t="s">
        <v>1</v>
      </c>
      <c r="F290" s="262" t="s">
        <v>168</v>
      </c>
      <c r="G290" s="260"/>
      <c r="H290" s="263">
        <v>3</v>
      </c>
      <c r="I290" s="264"/>
      <c r="J290" s="260"/>
      <c r="K290" s="260"/>
      <c r="L290" s="265"/>
      <c r="M290" s="266"/>
      <c r="N290" s="267"/>
      <c r="O290" s="267"/>
      <c r="P290" s="267"/>
      <c r="Q290" s="267"/>
      <c r="R290" s="267"/>
      <c r="S290" s="267"/>
      <c r="T290" s="268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9" t="s">
        <v>133</v>
      </c>
      <c r="AU290" s="269" t="s">
        <v>84</v>
      </c>
      <c r="AV290" s="15" t="s">
        <v>130</v>
      </c>
      <c r="AW290" s="15" t="s">
        <v>31</v>
      </c>
      <c r="AX290" s="15" t="s">
        <v>82</v>
      </c>
      <c r="AY290" s="269" t="s">
        <v>122</v>
      </c>
    </row>
    <row r="291" s="2" customFormat="1" ht="16.5" customHeight="1">
      <c r="A291" s="38"/>
      <c r="B291" s="39"/>
      <c r="C291" s="270" t="s">
        <v>307</v>
      </c>
      <c r="D291" s="270" t="s">
        <v>256</v>
      </c>
      <c r="E291" s="271" t="s">
        <v>308</v>
      </c>
      <c r="F291" s="272" t="s">
        <v>309</v>
      </c>
      <c r="G291" s="273" t="s">
        <v>259</v>
      </c>
      <c r="H291" s="274">
        <v>4</v>
      </c>
      <c r="I291" s="275"/>
      <c r="J291" s="276">
        <f>ROUND(I291*H291,2)</f>
        <v>0</v>
      </c>
      <c r="K291" s="277"/>
      <c r="L291" s="278"/>
      <c r="M291" s="279" t="s">
        <v>1</v>
      </c>
      <c r="N291" s="280" t="s">
        <v>39</v>
      </c>
      <c r="O291" s="91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260</v>
      </c>
      <c r="AT291" s="231" t="s">
        <v>256</v>
      </c>
      <c r="AU291" s="231" t="s">
        <v>84</v>
      </c>
      <c r="AY291" s="17" t="s">
        <v>122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82</v>
      </c>
      <c r="BK291" s="232">
        <f>ROUND(I291*H291,2)</f>
        <v>0</v>
      </c>
      <c r="BL291" s="17" t="s">
        <v>223</v>
      </c>
      <c r="BM291" s="231" t="s">
        <v>304</v>
      </c>
    </row>
    <row r="292" s="2" customFormat="1">
      <c r="A292" s="38"/>
      <c r="B292" s="39"/>
      <c r="C292" s="40"/>
      <c r="D292" s="233" t="s">
        <v>131</v>
      </c>
      <c r="E292" s="40"/>
      <c r="F292" s="234" t="s">
        <v>309</v>
      </c>
      <c r="G292" s="40"/>
      <c r="H292" s="40"/>
      <c r="I292" s="235"/>
      <c r="J292" s="40"/>
      <c r="K292" s="40"/>
      <c r="L292" s="44"/>
      <c r="M292" s="236"/>
      <c r="N292" s="23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131</v>
      </c>
      <c r="AU292" s="17" t="s">
        <v>84</v>
      </c>
    </row>
    <row r="293" s="14" customFormat="1">
      <c r="A293" s="14"/>
      <c r="B293" s="248"/>
      <c r="C293" s="249"/>
      <c r="D293" s="233" t="s">
        <v>133</v>
      </c>
      <c r="E293" s="250" t="s">
        <v>1</v>
      </c>
      <c r="F293" s="251" t="s">
        <v>130</v>
      </c>
      <c r="G293" s="249"/>
      <c r="H293" s="252">
        <v>4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8" t="s">
        <v>133</v>
      </c>
      <c r="AU293" s="258" t="s">
        <v>84</v>
      </c>
      <c r="AV293" s="14" t="s">
        <v>84</v>
      </c>
      <c r="AW293" s="14" t="s">
        <v>31</v>
      </c>
      <c r="AX293" s="14" t="s">
        <v>74</v>
      </c>
      <c r="AY293" s="258" t="s">
        <v>122</v>
      </c>
    </row>
    <row r="294" s="15" customFormat="1">
      <c r="A294" s="15"/>
      <c r="B294" s="259"/>
      <c r="C294" s="260"/>
      <c r="D294" s="233" t="s">
        <v>133</v>
      </c>
      <c r="E294" s="261" t="s">
        <v>1</v>
      </c>
      <c r="F294" s="262" t="s">
        <v>168</v>
      </c>
      <c r="G294" s="260"/>
      <c r="H294" s="263">
        <v>4</v>
      </c>
      <c r="I294" s="264"/>
      <c r="J294" s="260"/>
      <c r="K294" s="260"/>
      <c r="L294" s="265"/>
      <c r="M294" s="266"/>
      <c r="N294" s="267"/>
      <c r="O294" s="267"/>
      <c r="P294" s="267"/>
      <c r="Q294" s="267"/>
      <c r="R294" s="267"/>
      <c r="S294" s="267"/>
      <c r="T294" s="268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9" t="s">
        <v>133</v>
      </c>
      <c r="AU294" s="269" t="s">
        <v>84</v>
      </c>
      <c r="AV294" s="15" t="s">
        <v>130</v>
      </c>
      <c r="AW294" s="15" t="s">
        <v>31</v>
      </c>
      <c r="AX294" s="15" t="s">
        <v>82</v>
      </c>
      <c r="AY294" s="269" t="s">
        <v>122</v>
      </c>
    </row>
    <row r="295" s="2" customFormat="1" ht="16.5" customHeight="1">
      <c r="A295" s="38"/>
      <c r="B295" s="39"/>
      <c r="C295" s="270" t="s">
        <v>310</v>
      </c>
      <c r="D295" s="270" t="s">
        <v>256</v>
      </c>
      <c r="E295" s="271" t="s">
        <v>311</v>
      </c>
      <c r="F295" s="272" t="s">
        <v>312</v>
      </c>
      <c r="G295" s="273" t="s">
        <v>259</v>
      </c>
      <c r="H295" s="274">
        <v>12</v>
      </c>
      <c r="I295" s="275"/>
      <c r="J295" s="276">
        <f>ROUND(I295*H295,2)</f>
        <v>0</v>
      </c>
      <c r="K295" s="277"/>
      <c r="L295" s="278"/>
      <c r="M295" s="279" t="s">
        <v>1</v>
      </c>
      <c r="N295" s="280" t="s">
        <v>39</v>
      </c>
      <c r="O295" s="91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1" t="s">
        <v>260</v>
      </c>
      <c r="AT295" s="231" t="s">
        <v>256</v>
      </c>
      <c r="AU295" s="231" t="s">
        <v>84</v>
      </c>
      <c r="AY295" s="17" t="s">
        <v>122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7" t="s">
        <v>82</v>
      </c>
      <c r="BK295" s="232">
        <f>ROUND(I295*H295,2)</f>
        <v>0</v>
      </c>
      <c r="BL295" s="17" t="s">
        <v>223</v>
      </c>
      <c r="BM295" s="231" t="s">
        <v>310</v>
      </c>
    </row>
    <row r="296" s="2" customFormat="1">
      <c r="A296" s="38"/>
      <c r="B296" s="39"/>
      <c r="C296" s="40"/>
      <c r="D296" s="233" t="s">
        <v>131</v>
      </c>
      <c r="E296" s="40"/>
      <c r="F296" s="234" t="s">
        <v>312</v>
      </c>
      <c r="G296" s="40"/>
      <c r="H296" s="40"/>
      <c r="I296" s="235"/>
      <c r="J296" s="40"/>
      <c r="K296" s="40"/>
      <c r="L296" s="44"/>
      <c r="M296" s="236"/>
      <c r="N296" s="237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131</v>
      </c>
      <c r="AU296" s="17" t="s">
        <v>84</v>
      </c>
    </row>
    <row r="297" s="14" customFormat="1">
      <c r="A297" s="14"/>
      <c r="B297" s="248"/>
      <c r="C297" s="249"/>
      <c r="D297" s="233" t="s">
        <v>133</v>
      </c>
      <c r="E297" s="250" t="s">
        <v>1</v>
      </c>
      <c r="F297" s="251" t="s">
        <v>8</v>
      </c>
      <c r="G297" s="249"/>
      <c r="H297" s="252">
        <v>12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8" t="s">
        <v>133</v>
      </c>
      <c r="AU297" s="258" t="s">
        <v>84</v>
      </c>
      <c r="AV297" s="14" t="s">
        <v>84</v>
      </c>
      <c r="AW297" s="14" t="s">
        <v>31</v>
      </c>
      <c r="AX297" s="14" t="s">
        <v>74</v>
      </c>
      <c r="AY297" s="258" t="s">
        <v>122</v>
      </c>
    </row>
    <row r="298" s="15" customFormat="1">
      <c r="A298" s="15"/>
      <c r="B298" s="259"/>
      <c r="C298" s="260"/>
      <c r="D298" s="233" t="s">
        <v>133</v>
      </c>
      <c r="E298" s="261" t="s">
        <v>1</v>
      </c>
      <c r="F298" s="262" t="s">
        <v>168</v>
      </c>
      <c r="G298" s="260"/>
      <c r="H298" s="263">
        <v>12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9" t="s">
        <v>133</v>
      </c>
      <c r="AU298" s="269" t="s">
        <v>84</v>
      </c>
      <c r="AV298" s="15" t="s">
        <v>130</v>
      </c>
      <c r="AW298" s="15" t="s">
        <v>31</v>
      </c>
      <c r="AX298" s="15" t="s">
        <v>82</v>
      </c>
      <c r="AY298" s="269" t="s">
        <v>122</v>
      </c>
    </row>
    <row r="299" s="2" customFormat="1" ht="16.5" customHeight="1">
      <c r="A299" s="38"/>
      <c r="B299" s="39"/>
      <c r="C299" s="270" t="s">
        <v>313</v>
      </c>
      <c r="D299" s="270" t="s">
        <v>256</v>
      </c>
      <c r="E299" s="271" t="s">
        <v>314</v>
      </c>
      <c r="F299" s="272" t="s">
        <v>315</v>
      </c>
      <c r="G299" s="273" t="s">
        <v>259</v>
      </c>
      <c r="H299" s="274">
        <v>16</v>
      </c>
      <c r="I299" s="275"/>
      <c r="J299" s="276">
        <f>ROUND(I299*H299,2)</f>
        <v>0</v>
      </c>
      <c r="K299" s="277"/>
      <c r="L299" s="278"/>
      <c r="M299" s="279" t="s">
        <v>1</v>
      </c>
      <c r="N299" s="280" t="s">
        <v>39</v>
      </c>
      <c r="O299" s="91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1" t="s">
        <v>260</v>
      </c>
      <c r="AT299" s="231" t="s">
        <v>256</v>
      </c>
      <c r="AU299" s="231" t="s">
        <v>84</v>
      </c>
      <c r="AY299" s="17" t="s">
        <v>122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7" t="s">
        <v>82</v>
      </c>
      <c r="BK299" s="232">
        <f>ROUND(I299*H299,2)</f>
        <v>0</v>
      </c>
      <c r="BL299" s="17" t="s">
        <v>223</v>
      </c>
      <c r="BM299" s="231" t="s">
        <v>316</v>
      </c>
    </row>
    <row r="300" s="2" customFormat="1">
      <c r="A300" s="38"/>
      <c r="B300" s="39"/>
      <c r="C300" s="40"/>
      <c r="D300" s="233" t="s">
        <v>131</v>
      </c>
      <c r="E300" s="40"/>
      <c r="F300" s="234" t="s">
        <v>315</v>
      </c>
      <c r="G300" s="40"/>
      <c r="H300" s="40"/>
      <c r="I300" s="235"/>
      <c r="J300" s="40"/>
      <c r="K300" s="40"/>
      <c r="L300" s="44"/>
      <c r="M300" s="236"/>
      <c r="N300" s="237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131</v>
      </c>
      <c r="AU300" s="17" t="s">
        <v>84</v>
      </c>
    </row>
    <row r="301" s="14" customFormat="1">
      <c r="A301" s="14"/>
      <c r="B301" s="248"/>
      <c r="C301" s="249"/>
      <c r="D301" s="233" t="s">
        <v>133</v>
      </c>
      <c r="E301" s="250" t="s">
        <v>1</v>
      </c>
      <c r="F301" s="251" t="s">
        <v>223</v>
      </c>
      <c r="G301" s="249"/>
      <c r="H301" s="252">
        <v>16</v>
      </c>
      <c r="I301" s="253"/>
      <c r="J301" s="249"/>
      <c r="K301" s="249"/>
      <c r="L301" s="254"/>
      <c r="M301" s="255"/>
      <c r="N301" s="256"/>
      <c r="O301" s="256"/>
      <c r="P301" s="256"/>
      <c r="Q301" s="256"/>
      <c r="R301" s="256"/>
      <c r="S301" s="256"/>
      <c r="T301" s="25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8" t="s">
        <v>133</v>
      </c>
      <c r="AU301" s="258" t="s">
        <v>84</v>
      </c>
      <c r="AV301" s="14" t="s">
        <v>84</v>
      </c>
      <c r="AW301" s="14" t="s">
        <v>31</v>
      </c>
      <c r="AX301" s="14" t="s">
        <v>74</v>
      </c>
      <c r="AY301" s="258" t="s">
        <v>122</v>
      </c>
    </row>
    <row r="302" s="15" customFormat="1">
      <c r="A302" s="15"/>
      <c r="B302" s="259"/>
      <c r="C302" s="260"/>
      <c r="D302" s="233" t="s">
        <v>133</v>
      </c>
      <c r="E302" s="261" t="s">
        <v>1</v>
      </c>
      <c r="F302" s="262" t="s">
        <v>168</v>
      </c>
      <c r="G302" s="260"/>
      <c r="H302" s="263">
        <v>16</v>
      </c>
      <c r="I302" s="264"/>
      <c r="J302" s="260"/>
      <c r="K302" s="260"/>
      <c r="L302" s="265"/>
      <c r="M302" s="266"/>
      <c r="N302" s="267"/>
      <c r="O302" s="267"/>
      <c r="P302" s="267"/>
      <c r="Q302" s="267"/>
      <c r="R302" s="267"/>
      <c r="S302" s="267"/>
      <c r="T302" s="268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9" t="s">
        <v>133</v>
      </c>
      <c r="AU302" s="269" t="s">
        <v>84</v>
      </c>
      <c r="AV302" s="15" t="s">
        <v>130</v>
      </c>
      <c r="AW302" s="15" t="s">
        <v>31</v>
      </c>
      <c r="AX302" s="15" t="s">
        <v>82</v>
      </c>
      <c r="AY302" s="269" t="s">
        <v>122</v>
      </c>
    </row>
    <row r="303" s="2" customFormat="1" ht="16.5" customHeight="1">
      <c r="A303" s="38"/>
      <c r="B303" s="39"/>
      <c r="C303" s="270" t="s">
        <v>316</v>
      </c>
      <c r="D303" s="270" t="s">
        <v>256</v>
      </c>
      <c r="E303" s="271" t="s">
        <v>317</v>
      </c>
      <c r="F303" s="272" t="s">
        <v>318</v>
      </c>
      <c r="G303" s="273" t="s">
        <v>259</v>
      </c>
      <c r="H303" s="274">
        <v>6</v>
      </c>
      <c r="I303" s="275"/>
      <c r="J303" s="276">
        <f>ROUND(I303*H303,2)</f>
        <v>0</v>
      </c>
      <c r="K303" s="277"/>
      <c r="L303" s="278"/>
      <c r="M303" s="279" t="s">
        <v>1</v>
      </c>
      <c r="N303" s="280" t="s">
        <v>39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260</v>
      </c>
      <c r="AT303" s="231" t="s">
        <v>256</v>
      </c>
      <c r="AU303" s="231" t="s">
        <v>84</v>
      </c>
      <c r="AY303" s="17" t="s">
        <v>122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82</v>
      </c>
      <c r="BK303" s="232">
        <f>ROUND(I303*H303,2)</f>
        <v>0</v>
      </c>
      <c r="BL303" s="17" t="s">
        <v>223</v>
      </c>
      <c r="BM303" s="231" t="s">
        <v>319</v>
      </c>
    </row>
    <row r="304" s="2" customFormat="1">
      <c r="A304" s="38"/>
      <c r="B304" s="39"/>
      <c r="C304" s="40"/>
      <c r="D304" s="233" t="s">
        <v>131</v>
      </c>
      <c r="E304" s="40"/>
      <c r="F304" s="234" t="s">
        <v>318</v>
      </c>
      <c r="G304" s="40"/>
      <c r="H304" s="40"/>
      <c r="I304" s="235"/>
      <c r="J304" s="40"/>
      <c r="K304" s="40"/>
      <c r="L304" s="44"/>
      <c r="M304" s="236"/>
      <c r="N304" s="237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131</v>
      </c>
      <c r="AU304" s="17" t="s">
        <v>84</v>
      </c>
    </row>
    <row r="305" s="14" customFormat="1">
      <c r="A305" s="14"/>
      <c r="B305" s="248"/>
      <c r="C305" s="249"/>
      <c r="D305" s="233" t="s">
        <v>133</v>
      </c>
      <c r="E305" s="250" t="s">
        <v>1</v>
      </c>
      <c r="F305" s="251" t="s">
        <v>123</v>
      </c>
      <c r="G305" s="249"/>
      <c r="H305" s="252">
        <v>6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8" t="s">
        <v>133</v>
      </c>
      <c r="AU305" s="258" t="s">
        <v>84</v>
      </c>
      <c r="AV305" s="14" t="s">
        <v>84</v>
      </c>
      <c r="AW305" s="14" t="s">
        <v>31</v>
      </c>
      <c r="AX305" s="14" t="s">
        <v>74</v>
      </c>
      <c r="AY305" s="258" t="s">
        <v>122</v>
      </c>
    </row>
    <row r="306" s="15" customFormat="1">
      <c r="A306" s="15"/>
      <c r="B306" s="259"/>
      <c r="C306" s="260"/>
      <c r="D306" s="233" t="s">
        <v>133</v>
      </c>
      <c r="E306" s="261" t="s">
        <v>1</v>
      </c>
      <c r="F306" s="262" t="s">
        <v>168</v>
      </c>
      <c r="G306" s="260"/>
      <c r="H306" s="263">
        <v>6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133</v>
      </c>
      <c r="AU306" s="269" t="s">
        <v>84</v>
      </c>
      <c r="AV306" s="15" t="s">
        <v>130</v>
      </c>
      <c r="AW306" s="15" t="s">
        <v>31</v>
      </c>
      <c r="AX306" s="15" t="s">
        <v>82</v>
      </c>
      <c r="AY306" s="269" t="s">
        <v>122</v>
      </c>
    </row>
    <row r="307" s="2" customFormat="1" ht="16.5" customHeight="1">
      <c r="A307" s="38"/>
      <c r="B307" s="39"/>
      <c r="C307" s="270" t="s">
        <v>320</v>
      </c>
      <c r="D307" s="270" t="s">
        <v>256</v>
      </c>
      <c r="E307" s="271" t="s">
        <v>321</v>
      </c>
      <c r="F307" s="272" t="s">
        <v>322</v>
      </c>
      <c r="G307" s="273" t="s">
        <v>259</v>
      </c>
      <c r="H307" s="274">
        <v>7</v>
      </c>
      <c r="I307" s="275"/>
      <c r="J307" s="276">
        <f>ROUND(I307*H307,2)</f>
        <v>0</v>
      </c>
      <c r="K307" s="277"/>
      <c r="L307" s="278"/>
      <c r="M307" s="279" t="s">
        <v>1</v>
      </c>
      <c r="N307" s="280" t="s">
        <v>39</v>
      </c>
      <c r="O307" s="91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260</v>
      </c>
      <c r="AT307" s="231" t="s">
        <v>256</v>
      </c>
      <c r="AU307" s="231" t="s">
        <v>84</v>
      </c>
      <c r="AY307" s="17" t="s">
        <v>122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82</v>
      </c>
      <c r="BK307" s="232">
        <f>ROUND(I307*H307,2)</f>
        <v>0</v>
      </c>
      <c r="BL307" s="17" t="s">
        <v>223</v>
      </c>
      <c r="BM307" s="231" t="s">
        <v>323</v>
      </c>
    </row>
    <row r="308" s="2" customFormat="1">
      <c r="A308" s="38"/>
      <c r="B308" s="39"/>
      <c r="C308" s="40"/>
      <c r="D308" s="233" t="s">
        <v>131</v>
      </c>
      <c r="E308" s="40"/>
      <c r="F308" s="234" t="s">
        <v>322</v>
      </c>
      <c r="G308" s="40"/>
      <c r="H308" s="40"/>
      <c r="I308" s="235"/>
      <c r="J308" s="40"/>
      <c r="K308" s="40"/>
      <c r="L308" s="44"/>
      <c r="M308" s="236"/>
      <c r="N308" s="237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131</v>
      </c>
      <c r="AU308" s="17" t="s">
        <v>84</v>
      </c>
    </row>
    <row r="309" s="14" customFormat="1">
      <c r="A309" s="14"/>
      <c r="B309" s="248"/>
      <c r="C309" s="249"/>
      <c r="D309" s="233" t="s">
        <v>133</v>
      </c>
      <c r="E309" s="250" t="s">
        <v>1</v>
      </c>
      <c r="F309" s="251" t="s">
        <v>196</v>
      </c>
      <c r="G309" s="249"/>
      <c r="H309" s="252">
        <v>7</v>
      </c>
      <c r="I309" s="253"/>
      <c r="J309" s="249"/>
      <c r="K309" s="249"/>
      <c r="L309" s="254"/>
      <c r="M309" s="255"/>
      <c r="N309" s="256"/>
      <c r="O309" s="256"/>
      <c r="P309" s="256"/>
      <c r="Q309" s="256"/>
      <c r="R309" s="256"/>
      <c r="S309" s="256"/>
      <c r="T309" s="257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8" t="s">
        <v>133</v>
      </c>
      <c r="AU309" s="258" t="s">
        <v>84</v>
      </c>
      <c r="AV309" s="14" t="s">
        <v>84</v>
      </c>
      <c r="AW309" s="14" t="s">
        <v>31</v>
      </c>
      <c r="AX309" s="14" t="s">
        <v>74</v>
      </c>
      <c r="AY309" s="258" t="s">
        <v>122</v>
      </c>
    </row>
    <row r="310" s="15" customFormat="1">
      <c r="A310" s="15"/>
      <c r="B310" s="259"/>
      <c r="C310" s="260"/>
      <c r="D310" s="233" t="s">
        <v>133</v>
      </c>
      <c r="E310" s="261" t="s">
        <v>1</v>
      </c>
      <c r="F310" s="262" t="s">
        <v>168</v>
      </c>
      <c r="G310" s="260"/>
      <c r="H310" s="263">
        <v>7</v>
      </c>
      <c r="I310" s="264"/>
      <c r="J310" s="260"/>
      <c r="K310" s="260"/>
      <c r="L310" s="265"/>
      <c r="M310" s="266"/>
      <c r="N310" s="267"/>
      <c r="O310" s="267"/>
      <c r="P310" s="267"/>
      <c r="Q310" s="267"/>
      <c r="R310" s="267"/>
      <c r="S310" s="267"/>
      <c r="T310" s="268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9" t="s">
        <v>133</v>
      </c>
      <c r="AU310" s="269" t="s">
        <v>84</v>
      </c>
      <c r="AV310" s="15" t="s">
        <v>130</v>
      </c>
      <c r="AW310" s="15" t="s">
        <v>31</v>
      </c>
      <c r="AX310" s="15" t="s">
        <v>82</v>
      </c>
      <c r="AY310" s="269" t="s">
        <v>122</v>
      </c>
    </row>
    <row r="311" s="2" customFormat="1" ht="24.15" customHeight="1">
      <c r="A311" s="38"/>
      <c r="B311" s="39"/>
      <c r="C311" s="219" t="s">
        <v>324</v>
      </c>
      <c r="D311" s="219" t="s">
        <v>126</v>
      </c>
      <c r="E311" s="220" t="s">
        <v>325</v>
      </c>
      <c r="F311" s="221" t="s">
        <v>326</v>
      </c>
      <c r="G311" s="222" t="s">
        <v>129</v>
      </c>
      <c r="H311" s="223">
        <v>4.8600000000000003</v>
      </c>
      <c r="I311" s="224"/>
      <c r="J311" s="225">
        <f>ROUND(I311*H311,2)</f>
        <v>0</v>
      </c>
      <c r="K311" s="226"/>
      <c r="L311" s="44"/>
      <c r="M311" s="227" t="s">
        <v>1</v>
      </c>
      <c r="N311" s="228" t="s">
        <v>39</v>
      </c>
      <c r="O311" s="91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1" t="s">
        <v>223</v>
      </c>
      <c r="AT311" s="231" t="s">
        <v>126</v>
      </c>
      <c r="AU311" s="231" t="s">
        <v>84</v>
      </c>
      <c r="AY311" s="17" t="s">
        <v>122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7" t="s">
        <v>82</v>
      </c>
      <c r="BK311" s="232">
        <f>ROUND(I311*H311,2)</f>
        <v>0</v>
      </c>
      <c r="BL311" s="17" t="s">
        <v>223</v>
      </c>
      <c r="BM311" s="231" t="s">
        <v>327</v>
      </c>
    </row>
    <row r="312" s="2" customFormat="1">
      <c r="A312" s="38"/>
      <c r="B312" s="39"/>
      <c r="C312" s="40"/>
      <c r="D312" s="233" t="s">
        <v>131</v>
      </c>
      <c r="E312" s="40"/>
      <c r="F312" s="234" t="s">
        <v>328</v>
      </c>
      <c r="G312" s="40"/>
      <c r="H312" s="40"/>
      <c r="I312" s="235"/>
      <c r="J312" s="40"/>
      <c r="K312" s="40"/>
      <c r="L312" s="44"/>
      <c r="M312" s="236"/>
      <c r="N312" s="237"/>
      <c r="O312" s="91"/>
      <c r="P312" s="91"/>
      <c r="Q312" s="91"/>
      <c r="R312" s="91"/>
      <c r="S312" s="91"/>
      <c r="T312" s="92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131</v>
      </c>
      <c r="AU312" s="17" t="s">
        <v>84</v>
      </c>
    </row>
    <row r="313" s="14" customFormat="1">
      <c r="A313" s="14"/>
      <c r="B313" s="248"/>
      <c r="C313" s="249"/>
      <c r="D313" s="233" t="s">
        <v>133</v>
      </c>
      <c r="E313" s="250" t="s">
        <v>1</v>
      </c>
      <c r="F313" s="251" t="s">
        <v>329</v>
      </c>
      <c r="G313" s="249"/>
      <c r="H313" s="252">
        <v>4.8600000000000003</v>
      </c>
      <c r="I313" s="253"/>
      <c r="J313" s="249"/>
      <c r="K313" s="249"/>
      <c r="L313" s="254"/>
      <c r="M313" s="255"/>
      <c r="N313" s="256"/>
      <c r="O313" s="256"/>
      <c r="P313" s="256"/>
      <c r="Q313" s="256"/>
      <c r="R313" s="256"/>
      <c r="S313" s="256"/>
      <c r="T313" s="257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8" t="s">
        <v>133</v>
      </c>
      <c r="AU313" s="258" t="s">
        <v>84</v>
      </c>
      <c r="AV313" s="14" t="s">
        <v>84</v>
      </c>
      <c r="AW313" s="14" t="s">
        <v>31</v>
      </c>
      <c r="AX313" s="14" t="s">
        <v>74</v>
      </c>
      <c r="AY313" s="258" t="s">
        <v>122</v>
      </c>
    </row>
    <row r="314" s="15" customFormat="1">
      <c r="A314" s="15"/>
      <c r="B314" s="259"/>
      <c r="C314" s="260"/>
      <c r="D314" s="233" t="s">
        <v>133</v>
      </c>
      <c r="E314" s="261" t="s">
        <v>1</v>
      </c>
      <c r="F314" s="262" t="s">
        <v>168</v>
      </c>
      <c r="G314" s="260"/>
      <c r="H314" s="263">
        <v>4.8600000000000003</v>
      </c>
      <c r="I314" s="264"/>
      <c r="J314" s="260"/>
      <c r="K314" s="260"/>
      <c r="L314" s="265"/>
      <c r="M314" s="266"/>
      <c r="N314" s="267"/>
      <c r="O314" s="267"/>
      <c r="P314" s="267"/>
      <c r="Q314" s="267"/>
      <c r="R314" s="267"/>
      <c r="S314" s="267"/>
      <c r="T314" s="268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9" t="s">
        <v>133</v>
      </c>
      <c r="AU314" s="269" t="s">
        <v>84</v>
      </c>
      <c r="AV314" s="15" t="s">
        <v>130</v>
      </c>
      <c r="AW314" s="15" t="s">
        <v>31</v>
      </c>
      <c r="AX314" s="15" t="s">
        <v>82</v>
      </c>
      <c r="AY314" s="269" t="s">
        <v>122</v>
      </c>
    </row>
    <row r="315" s="2" customFormat="1" ht="16.5" customHeight="1">
      <c r="A315" s="38"/>
      <c r="B315" s="39"/>
      <c r="C315" s="270" t="s">
        <v>319</v>
      </c>
      <c r="D315" s="270" t="s">
        <v>256</v>
      </c>
      <c r="E315" s="271" t="s">
        <v>330</v>
      </c>
      <c r="F315" s="272" t="s">
        <v>331</v>
      </c>
      <c r="G315" s="273" t="s">
        <v>259</v>
      </c>
      <c r="H315" s="274">
        <v>1</v>
      </c>
      <c r="I315" s="275"/>
      <c r="J315" s="276">
        <f>ROUND(I315*H315,2)</f>
        <v>0</v>
      </c>
      <c r="K315" s="277"/>
      <c r="L315" s="278"/>
      <c r="M315" s="279" t="s">
        <v>1</v>
      </c>
      <c r="N315" s="280" t="s">
        <v>39</v>
      </c>
      <c r="O315" s="91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1" t="s">
        <v>260</v>
      </c>
      <c r="AT315" s="231" t="s">
        <v>256</v>
      </c>
      <c r="AU315" s="231" t="s">
        <v>84</v>
      </c>
      <c r="AY315" s="17" t="s">
        <v>122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7" t="s">
        <v>82</v>
      </c>
      <c r="BK315" s="232">
        <f>ROUND(I315*H315,2)</f>
        <v>0</v>
      </c>
      <c r="BL315" s="17" t="s">
        <v>223</v>
      </c>
      <c r="BM315" s="231" t="s">
        <v>332</v>
      </c>
    </row>
    <row r="316" s="2" customFormat="1">
      <c r="A316" s="38"/>
      <c r="B316" s="39"/>
      <c r="C316" s="40"/>
      <c r="D316" s="233" t="s">
        <v>131</v>
      </c>
      <c r="E316" s="40"/>
      <c r="F316" s="234" t="s">
        <v>331</v>
      </c>
      <c r="G316" s="40"/>
      <c r="H316" s="40"/>
      <c r="I316" s="235"/>
      <c r="J316" s="40"/>
      <c r="K316" s="40"/>
      <c r="L316" s="44"/>
      <c r="M316" s="236"/>
      <c r="N316" s="237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131</v>
      </c>
      <c r="AU316" s="17" t="s">
        <v>84</v>
      </c>
    </row>
    <row r="317" s="14" customFormat="1">
      <c r="A317" s="14"/>
      <c r="B317" s="248"/>
      <c r="C317" s="249"/>
      <c r="D317" s="233" t="s">
        <v>133</v>
      </c>
      <c r="E317" s="250" t="s">
        <v>1</v>
      </c>
      <c r="F317" s="251" t="s">
        <v>82</v>
      </c>
      <c r="G317" s="249"/>
      <c r="H317" s="252">
        <v>1</v>
      </c>
      <c r="I317" s="253"/>
      <c r="J317" s="249"/>
      <c r="K317" s="249"/>
      <c r="L317" s="254"/>
      <c r="M317" s="255"/>
      <c r="N317" s="256"/>
      <c r="O317" s="256"/>
      <c r="P317" s="256"/>
      <c r="Q317" s="256"/>
      <c r="R317" s="256"/>
      <c r="S317" s="256"/>
      <c r="T317" s="257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8" t="s">
        <v>133</v>
      </c>
      <c r="AU317" s="258" t="s">
        <v>84</v>
      </c>
      <c r="AV317" s="14" t="s">
        <v>84</v>
      </c>
      <c r="AW317" s="14" t="s">
        <v>31</v>
      </c>
      <c r="AX317" s="14" t="s">
        <v>74</v>
      </c>
      <c r="AY317" s="258" t="s">
        <v>122</v>
      </c>
    </row>
    <row r="318" s="15" customFormat="1">
      <c r="A318" s="15"/>
      <c r="B318" s="259"/>
      <c r="C318" s="260"/>
      <c r="D318" s="233" t="s">
        <v>133</v>
      </c>
      <c r="E318" s="261" t="s">
        <v>1</v>
      </c>
      <c r="F318" s="262" t="s">
        <v>168</v>
      </c>
      <c r="G318" s="260"/>
      <c r="H318" s="263">
        <v>1</v>
      </c>
      <c r="I318" s="264"/>
      <c r="J318" s="260"/>
      <c r="K318" s="260"/>
      <c r="L318" s="265"/>
      <c r="M318" s="266"/>
      <c r="N318" s="267"/>
      <c r="O318" s="267"/>
      <c r="P318" s="267"/>
      <c r="Q318" s="267"/>
      <c r="R318" s="267"/>
      <c r="S318" s="267"/>
      <c r="T318" s="268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9" t="s">
        <v>133</v>
      </c>
      <c r="AU318" s="269" t="s">
        <v>84</v>
      </c>
      <c r="AV318" s="15" t="s">
        <v>130</v>
      </c>
      <c r="AW318" s="15" t="s">
        <v>31</v>
      </c>
      <c r="AX318" s="15" t="s">
        <v>82</v>
      </c>
      <c r="AY318" s="269" t="s">
        <v>122</v>
      </c>
    </row>
    <row r="319" s="2" customFormat="1" ht="24.15" customHeight="1">
      <c r="A319" s="38"/>
      <c r="B319" s="39"/>
      <c r="C319" s="219" t="s">
        <v>333</v>
      </c>
      <c r="D319" s="219" t="s">
        <v>126</v>
      </c>
      <c r="E319" s="220" t="s">
        <v>334</v>
      </c>
      <c r="F319" s="221" t="s">
        <v>335</v>
      </c>
      <c r="G319" s="222" t="s">
        <v>336</v>
      </c>
      <c r="H319" s="223">
        <v>4</v>
      </c>
      <c r="I319" s="224"/>
      <c r="J319" s="225">
        <f>ROUND(I319*H319,2)</f>
        <v>0</v>
      </c>
      <c r="K319" s="226"/>
      <c r="L319" s="44"/>
      <c r="M319" s="227" t="s">
        <v>1</v>
      </c>
      <c r="N319" s="228" t="s">
        <v>39</v>
      </c>
      <c r="O319" s="91"/>
      <c r="P319" s="229">
        <f>O319*H319</f>
        <v>0</v>
      </c>
      <c r="Q319" s="229">
        <v>0</v>
      </c>
      <c r="R319" s="229">
        <f>Q319*H319</f>
        <v>0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223</v>
      </c>
      <c r="AT319" s="231" t="s">
        <v>126</v>
      </c>
      <c r="AU319" s="231" t="s">
        <v>84</v>
      </c>
      <c r="AY319" s="17" t="s">
        <v>122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7" t="s">
        <v>82</v>
      </c>
      <c r="BK319" s="232">
        <f>ROUND(I319*H319,2)</f>
        <v>0</v>
      </c>
      <c r="BL319" s="17" t="s">
        <v>223</v>
      </c>
      <c r="BM319" s="231" t="s">
        <v>337</v>
      </c>
    </row>
    <row r="320" s="2" customFormat="1">
      <c r="A320" s="38"/>
      <c r="B320" s="39"/>
      <c r="C320" s="40"/>
      <c r="D320" s="233" t="s">
        <v>131</v>
      </c>
      <c r="E320" s="40"/>
      <c r="F320" s="234" t="s">
        <v>338</v>
      </c>
      <c r="G320" s="40"/>
      <c r="H320" s="40"/>
      <c r="I320" s="235"/>
      <c r="J320" s="40"/>
      <c r="K320" s="40"/>
      <c r="L320" s="44"/>
      <c r="M320" s="236"/>
      <c r="N320" s="237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131</v>
      </c>
      <c r="AU320" s="17" t="s">
        <v>84</v>
      </c>
    </row>
    <row r="321" s="14" customFormat="1">
      <c r="A321" s="14"/>
      <c r="B321" s="248"/>
      <c r="C321" s="249"/>
      <c r="D321" s="233" t="s">
        <v>133</v>
      </c>
      <c r="E321" s="250" t="s">
        <v>1</v>
      </c>
      <c r="F321" s="251" t="s">
        <v>130</v>
      </c>
      <c r="G321" s="249"/>
      <c r="H321" s="252">
        <v>4</v>
      </c>
      <c r="I321" s="253"/>
      <c r="J321" s="249"/>
      <c r="K321" s="249"/>
      <c r="L321" s="254"/>
      <c r="M321" s="255"/>
      <c r="N321" s="256"/>
      <c r="O321" s="256"/>
      <c r="P321" s="256"/>
      <c r="Q321" s="256"/>
      <c r="R321" s="256"/>
      <c r="S321" s="256"/>
      <c r="T321" s="25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8" t="s">
        <v>133</v>
      </c>
      <c r="AU321" s="258" t="s">
        <v>84</v>
      </c>
      <c r="AV321" s="14" t="s">
        <v>84</v>
      </c>
      <c r="AW321" s="14" t="s">
        <v>31</v>
      </c>
      <c r="AX321" s="14" t="s">
        <v>74</v>
      </c>
      <c r="AY321" s="258" t="s">
        <v>122</v>
      </c>
    </row>
    <row r="322" s="15" customFormat="1">
      <c r="A322" s="15"/>
      <c r="B322" s="259"/>
      <c r="C322" s="260"/>
      <c r="D322" s="233" t="s">
        <v>133</v>
      </c>
      <c r="E322" s="261" t="s">
        <v>1</v>
      </c>
      <c r="F322" s="262" t="s">
        <v>168</v>
      </c>
      <c r="G322" s="260"/>
      <c r="H322" s="263">
        <v>4</v>
      </c>
      <c r="I322" s="264"/>
      <c r="J322" s="260"/>
      <c r="K322" s="260"/>
      <c r="L322" s="265"/>
      <c r="M322" s="266"/>
      <c r="N322" s="267"/>
      <c r="O322" s="267"/>
      <c r="P322" s="267"/>
      <c r="Q322" s="267"/>
      <c r="R322" s="267"/>
      <c r="S322" s="267"/>
      <c r="T322" s="26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9" t="s">
        <v>133</v>
      </c>
      <c r="AU322" s="269" t="s">
        <v>84</v>
      </c>
      <c r="AV322" s="15" t="s">
        <v>130</v>
      </c>
      <c r="AW322" s="15" t="s">
        <v>31</v>
      </c>
      <c r="AX322" s="15" t="s">
        <v>82</v>
      </c>
      <c r="AY322" s="269" t="s">
        <v>122</v>
      </c>
    </row>
    <row r="323" s="2" customFormat="1" ht="16.5" customHeight="1">
      <c r="A323" s="38"/>
      <c r="B323" s="39"/>
      <c r="C323" s="270" t="s">
        <v>339</v>
      </c>
      <c r="D323" s="270" t="s">
        <v>256</v>
      </c>
      <c r="E323" s="271" t="s">
        <v>340</v>
      </c>
      <c r="F323" s="272" t="s">
        <v>341</v>
      </c>
      <c r="G323" s="273" t="s">
        <v>259</v>
      </c>
      <c r="H323" s="274">
        <v>4</v>
      </c>
      <c r="I323" s="275"/>
      <c r="J323" s="276">
        <f>ROUND(I323*H323,2)</f>
        <v>0</v>
      </c>
      <c r="K323" s="277"/>
      <c r="L323" s="278"/>
      <c r="M323" s="279" t="s">
        <v>1</v>
      </c>
      <c r="N323" s="280" t="s">
        <v>39</v>
      </c>
      <c r="O323" s="91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1" t="s">
        <v>260</v>
      </c>
      <c r="AT323" s="231" t="s">
        <v>256</v>
      </c>
      <c r="AU323" s="231" t="s">
        <v>84</v>
      </c>
      <c r="AY323" s="17" t="s">
        <v>122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7" t="s">
        <v>82</v>
      </c>
      <c r="BK323" s="232">
        <f>ROUND(I323*H323,2)</f>
        <v>0</v>
      </c>
      <c r="BL323" s="17" t="s">
        <v>223</v>
      </c>
      <c r="BM323" s="231" t="s">
        <v>180</v>
      </c>
    </row>
    <row r="324" s="2" customFormat="1">
      <c r="A324" s="38"/>
      <c r="B324" s="39"/>
      <c r="C324" s="40"/>
      <c r="D324" s="233" t="s">
        <v>131</v>
      </c>
      <c r="E324" s="40"/>
      <c r="F324" s="234" t="s">
        <v>341</v>
      </c>
      <c r="G324" s="40"/>
      <c r="H324" s="40"/>
      <c r="I324" s="235"/>
      <c r="J324" s="40"/>
      <c r="K324" s="40"/>
      <c r="L324" s="44"/>
      <c r="M324" s="236"/>
      <c r="N324" s="237"/>
      <c r="O324" s="91"/>
      <c r="P324" s="91"/>
      <c r="Q324" s="91"/>
      <c r="R324" s="91"/>
      <c r="S324" s="91"/>
      <c r="T324" s="92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131</v>
      </c>
      <c r="AU324" s="17" t="s">
        <v>84</v>
      </c>
    </row>
    <row r="325" s="14" customFormat="1">
      <c r="A325" s="14"/>
      <c r="B325" s="248"/>
      <c r="C325" s="249"/>
      <c r="D325" s="233" t="s">
        <v>133</v>
      </c>
      <c r="E325" s="250" t="s">
        <v>1</v>
      </c>
      <c r="F325" s="251" t="s">
        <v>130</v>
      </c>
      <c r="G325" s="249"/>
      <c r="H325" s="252">
        <v>4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8" t="s">
        <v>133</v>
      </c>
      <c r="AU325" s="258" t="s">
        <v>84</v>
      </c>
      <c r="AV325" s="14" t="s">
        <v>84</v>
      </c>
      <c r="AW325" s="14" t="s">
        <v>31</v>
      </c>
      <c r="AX325" s="14" t="s">
        <v>74</v>
      </c>
      <c r="AY325" s="258" t="s">
        <v>122</v>
      </c>
    </row>
    <row r="326" s="15" customFormat="1">
      <c r="A326" s="15"/>
      <c r="B326" s="259"/>
      <c r="C326" s="260"/>
      <c r="D326" s="233" t="s">
        <v>133</v>
      </c>
      <c r="E326" s="261" t="s">
        <v>1</v>
      </c>
      <c r="F326" s="262" t="s">
        <v>168</v>
      </c>
      <c r="G326" s="260"/>
      <c r="H326" s="263">
        <v>4</v>
      </c>
      <c r="I326" s="264"/>
      <c r="J326" s="260"/>
      <c r="K326" s="260"/>
      <c r="L326" s="265"/>
      <c r="M326" s="266"/>
      <c r="N326" s="267"/>
      <c r="O326" s="267"/>
      <c r="P326" s="267"/>
      <c r="Q326" s="267"/>
      <c r="R326" s="267"/>
      <c r="S326" s="267"/>
      <c r="T326" s="26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9" t="s">
        <v>133</v>
      </c>
      <c r="AU326" s="269" t="s">
        <v>84</v>
      </c>
      <c r="AV326" s="15" t="s">
        <v>130</v>
      </c>
      <c r="AW326" s="15" t="s">
        <v>31</v>
      </c>
      <c r="AX326" s="15" t="s">
        <v>82</v>
      </c>
      <c r="AY326" s="269" t="s">
        <v>122</v>
      </c>
    </row>
    <row r="327" s="2" customFormat="1" ht="24.15" customHeight="1">
      <c r="A327" s="38"/>
      <c r="B327" s="39"/>
      <c r="C327" s="219" t="s">
        <v>342</v>
      </c>
      <c r="D327" s="219" t="s">
        <v>126</v>
      </c>
      <c r="E327" s="220" t="s">
        <v>343</v>
      </c>
      <c r="F327" s="221" t="s">
        <v>344</v>
      </c>
      <c r="G327" s="222" t="s">
        <v>336</v>
      </c>
      <c r="H327" s="223">
        <v>1</v>
      </c>
      <c r="I327" s="224"/>
      <c r="J327" s="225">
        <f>ROUND(I327*H327,2)</f>
        <v>0</v>
      </c>
      <c r="K327" s="226"/>
      <c r="L327" s="44"/>
      <c r="M327" s="227" t="s">
        <v>1</v>
      </c>
      <c r="N327" s="228" t="s">
        <v>39</v>
      </c>
      <c r="O327" s="91"/>
      <c r="P327" s="229">
        <f>O327*H327</f>
        <v>0</v>
      </c>
      <c r="Q327" s="229">
        <v>0</v>
      </c>
      <c r="R327" s="229">
        <f>Q327*H327</f>
        <v>0</v>
      </c>
      <c r="S327" s="229">
        <v>0</v>
      </c>
      <c r="T327" s="23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1" t="s">
        <v>223</v>
      </c>
      <c r="AT327" s="231" t="s">
        <v>126</v>
      </c>
      <c r="AU327" s="231" t="s">
        <v>84</v>
      </c>
      <c r="AY327" s="17" t="s">
        <v>122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7" t="s">
        <v>82</v>
      </c>
      <c r="BK327" s="232">
        <f>ROUND(I327*H327,2)</f>
        <v>0</v>
      </c>
      <c r="BL327" s="17" t="s">
        <v>223</v>
      </c>
      <c r="BM327" s="231" t="s">
        <v>191</v>
      </c>
    </row>
    <row r="328" s="2" customFormat="1">
      <c r="A328" s="38"/>
      <c r="B328" s="39"/>
      <c r="C328" s="40"/>
      <c r="D328" s="233" t="s">
        <v>131</v>
      </c>
      <c r="E328" s="40"/>
      <c r="F328" s="234" t="s">
        <v>345</v>
      </c>
      <c r="G328" s="40"/>
      <c r="H328" s="40"/>
      <c r="I328" s="235"/>
      <c r="J328" s="40"/>
      <c r="K328" s="40"/>
      <c r="L328" s="44"/>
      <c r="M328" s="236"/>
      <c r="N328" s="237"/>
      <c r="O328" s="91"/>
      <c r="P328" s="91"/>
      <c r="Q328" s="91"/>
      <c r="R328" s="91"/>
      <c r="S328" s="91"/>
      <c r="T328" s="92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131</v>
      </c>
      <c r="AU328" s="17" t="s">
        <v>84</v>
      </c>
    </row>
    <row r="329" s="13" customFormat="1">
      <c r="A329" s="13"/>
      <c r="B329" s="238"/>
      <c r="C329" s="239"/>
      <c r="D329" s="233" t="s">
        <v>133</v>
      </c>
      <c r="E329" s="240" t="s">
        <v>1</v>
      </c>
      <c r="F329" s="241" t="s">
        <v>158</v>
      </c>
      <c r="G329" s="239"/>
      <c r="H329" s="240" t="s">
        <v>1</v>
      </c>
      <c r="I329" s="242"/>
      <c r="J329" s="239"/>
      <c r="K329" s="239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133</v>
      </c>
      <c r="AU329" s="247" t="s">
        <v>84</v>
      </c>
      <c r="AV329" s="13" t="s">
        <v>82</v>
      </c>
      <c r="AW329" s="13" t="s">
        <v>31</v>
      </c>
      <c r="AX329" s="13" t="s">
        <v>74</v>
      </c>
      <c r="AY329" s="247" t="s">
        <v>122</v>
      </c>
    </row>
    <row r="330" s="14" customFormat="1">
      <c r="A330" s="14"/>
      <c r="B330" s="248"/>
      <c r="C330" s="249"/>
      <c r="D330" s="233" t="s">
        <v>133</v>
      </c>
      <c r="E330" s="250" t="s">
        <v>1</v>
      </c>
      <c r="F330" s="251" t="s">
        <v>82</v>
      </c>
      <c r="G330" s="249"/>
      <c r="H330" s="252">
        <v>1</v>
      </c>
      <c r="I330" s="253"/>
      <c r="J330" s="249"/>
      <c r="K330" s="249"/>
      <c r="L330" s="254"/>
      <c r="M330" s="255"/>
      <c r="N330" s="256"/>
      <c r="O330" s="256"/>
      <c r="P330" s="256"/>
      <c r="Q330" s="256"/>
      <c r="R330" s="256"/>
      <c r="S330" s="256"/>
      <c r="T330" s="25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8" t="s">
        <v>133</v>
      </c>
      <c r="AU330" s="258" t="s">
        <v>84</v>
      </c>
      <c r="AV330" s="14" t="s">
        <v>84</v>
      </c>
      <c r="AW330" s="14" t="s">
        <v>31</v>
      </c>
      <c r="AX330" s="14" t="s">
        <v>74</v>
      </c>
      <c r="AY330" s="258" t="s">
        <v>122</v>
      </c>
    </row>
    <row r="331" s="15" customFormat="1">
      <c r="A331" s="15"/>
      <c r="B331" s="259"/>
      <c r="C331" s="260"/>
      <c r="D331" s="233" t="s">
        <v>133</v>
      </c>
      <c r="E331" s="261" t="s">
        <v>1</v>
      </c>
      <c r="F331" s="262" t="s">
        <v>168</v>
      </c>
      <c r="G331" s="260"/>
      <c r="H331" s="263">
        <v>1</v>
      </c>
      <c r="I331" s="264"/>
      <c r="J331" s="260"/>
      <c r="K331" s="260"/>
      <c r="L331" s="265"/>
      <c r="M331" s="266"/>
      <c r="N331" s="267"/>
      <c r="O331" s="267"/>
      <c r="P331" s="267"/>
      <c r="Q331" s="267"/>
      <c r="R331" s="267"/>
      <c r="S331" s="267"/>
      <c r="T331" s="268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9" t="s">
        <v>133</v>
      </c>
      <c r="AU331" s="269" t="s">
        <v>84</v>
      </c>
      <c r="AV331" s="15" t="s">
        <v>130</v>
      </c>
      <c r="AW331" s="15" t="s">
        <v>31</v>
      </c>
      <c r="AX331" s="15" t="s">
        <v>82</v>
      </c>
      <c r="AY331" s="269" t="s">
        <v>122</v>
      </c>
    </row>
    <row r="332" s="2" customFormat="1" ht="16.5" customHeight="1">
      <c r="A332" s="38"/>
      <c r="B332" s="39"/>
      <c r="C332" s="270" t="s">
        <v>323</v>
      </c>
      <c r="D332" s="270" t="s">
        <v>256</v>
      </c>
      <c r="E332" s="271" t="s">
        <v>346</v>
      </c>
      <c r="F332" s="272" t="s">
        <v>347</v>
      </c>
      <c r="G332" s="273" t="s">
        <v>259</v>
      </c>
      <c r="H332" s="274">
        <v>1</v>
      </c>
      <c r="I332" s="275"/>
      <c r="J332" s="276">
        <f>ROUND(I332*H332,2)</f>
        <v>0</v>
      </c>
      <c r="K332" s="277"/>
      <c r="L332" s="278"/>
      <c r="M332" s="279" t="s">
        <v>1</v>
      </c>
      <c r="N332" s="280" t="s">
        <v>39</v>
      </c>
      <c r="O332" s="91"/>
      <c r="P332" s="229">
        <f>O332*H332</f>
        <v>0</v>
      </c>
      <c r="Q332" s="229">
        <v>0</v>
      </c>
      <c r="R332" s="229">
        <f>Q332*H332</f>
        <v>0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260</v>
      </c>
      <c r="AT332" s="231" t="s">
        <v>256</v>
      </c>
      <c r="AU332" s="231" t="s">
        <v>84</v>
      </c>
      <c r="AY332" s="17" t="s">
        <v>122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82</v>
      </c>
      <c r="BK332" s="232">
        <f>ROUND(I332*H332,2)</f>
        <v>0</v>
      </c>
      <c r="BL332" s="17" t="s">
        <v>223</v>
      </c>
      <c r="BM332" s="231" t="s">
        <v>348</v>
      </c>
    </row>
    <row r="333" s="2" customFormat="1">
      <c r="A333" s="38"/>
      <c r="B333" s="39"/>
      <c r="C333" s="40"/>
      <c r="D333" s="233" t="s">
        <v>131</v>
      </c>
      <c r="E333" s="40"/>
      <c r="F333" s="234" t="s">
        <v>347</v>
      </c>
      <c r="G333" s="40"/>
      <c r="H333" s="40"/>
      <c r="I333" s="235"/>
      <c r="J333" s="40"/>
      <c r="K333" s="40"/>
      <c r="L333" s="44"/>
      <c r="M333" s="236"/>
      <c r="N333" s="237"/>
      <c r="O333" s="91"/>
      <c r="P333" s="91"/>
      <c r="Q333" s="91"/>
      <c r="R333" s="91"/>
      <c r="S333" s="91"/>
      <c r="T333" s="92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131</v>
      </c>
      <c r="AU333" s="17" t="s">
        <v>84</v>
      </c>
    </row>
    <row r="334" s="14" customFormat="1">
      <c r="A334" s="14"/>
      <c r="B334" s="248"/>
      <c r="C334" s="249"/>
      <c r="D334" s="233" t="s">
        <v>133</v>
      </c>
      <c r="E334" s="250" t="s">
        <v>1</v>
      </c>
      <c r="F334" s="251" t="s">
        <v>82</v>
      </c>
      <c r="G334" s="249"/>
      <c r="H334" s="252">
        <v>1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8" t="s">
        <v>133</v>
      </c>
      <c r="AU334" s="258" t="s">
        <v>84</v>
      </c>
      <c r="AV334" s="14" t="s">
        <v>84</v>
      </c>
      <c r="AW334" s="14" t="s">
        <v>31</v>
      </c>
      <c r="AX334" s="14" t="s">
        <v>74</v>
      </c>
      <c r="AY334" s="258" t="s">
        <v>122</v>
      </c>
    </row>
    <row r="335" s="15" customFormat="1">
      <c r="A335" s="15"/>
      <c r="B335" s="259"/>
      <c r="C335" s="260"/>
      <c r="D335" s="233" t="s">
        <v>133</v>
      </c>
      <c r="E335" s="261" t="s">
        <v>1</v>
      </c>
      <c r="F335" s="262" t="s">
        <v>168</v>
      </c>
      <c r="G335" s="260"/>
      <c r="H335" s="263">
        <v>1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133</v>
      </c>
      <c r="AU335" s="269" t="s">
        <v>84</v>
      </c>
      <c r="AV335" s="15" t="s">
        <v>130</v>
      </c>
      <c r="AW335" s="15" t="s">
        <v>31</v>
      </c>
      <c r="AX335" s="15" t="s">
        <v>82</v>
      </c>
      <c r="AY335" s="269" t="s">
        <v>122</v>
      </c>
    </row>
    <row r="336" s="2" customFormat="1" ht="24.15" customHeight="1">
      <c r="A336" s="38"/>
      <c r="B336" s="39"/>
      <c r="C336" s="219" t="s">
        <v>349</v>
      </c>
      <c r="D336" s="219" t="s">
        <v>126</v>
      </c>
      <c r="E336" s="220" t="s">
        <v>350</v>
      </c>
      <c r="F336" s="221" t="s">
        <v>351</v>
      </c>
      <c r="G336" s="222" t="s">
        <v>352</v>
      </c>
      <c r="H336" s="223">
        <v>145.5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39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223</v>
      </c>
      <c r="AT336" s="231" t="s">
        <v>126</v>
      </c>
      <c r="AU336" s="231" t="s">
        <v>84</v>
      </c>
      <c r="AY336" s="17" t="s">
        <v>122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7" t="s">
        <v>82</v>
      </c>
      <c r="BK336" s="232">
        <f>ROUND(I336*H336,2)</f>
        <v>0</v>
      </c>
      <c r="BL336" s="17" t="s">
        <v>223</v>
      </c>
      <c r="BM336" s="231" t="s">
        <v>353</v>
      </c>
    </row>
    <row r="337" s="2" customFormat="1">
      <c r="A337" s="38"/>
      <c r="B337" s="39"/>
      <c r="C337" s="40"/>
      <c r="D337" s="233" t="s">
        <v>131</v>
      </c>
      <c r="E337" s="40"/>
      <c r="F337" s="234" t="s">
        <v>354</v>
      </c>
      <c r="G337" s="40"/>
      <c r="H337" s="40"/>
      <c r="I337" s="235"/>
      <c r="J337" s="40"/>
      <c r="K337" s="40"/>
      <c r="L337" s="44"/>
      <c r="M337" s="236"/>
      <c r="N337" s="237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131</v>
      </c>
      <c r="AU337" s="17" t="s">
        <v>84</v>
      </c>
    </row>
    <row r="338" s="14" customFormat="1">
      <c r="A338" s="14"/>
      <c r="B338" s="248"/>
      <c r="C338" s="249"/>
      <c r="D338" s="233" t="s">
        <v>133</v>
      </c>
      <c r="E338" s="250" t="s">
        <v>1</v>
      </c>
      <c r="F338" s="251" t="s">
        <v>355</v>
      </c>
      <c r="G338" s="249"/>
      <c r="H338" s="252">
        <v>8.0999999999999996</v>
      </c>
      <c r="I338" s="253"/>
      <c r="J338" s="249"/>
      <c r="K338" s="249"/>
      <c r="L338" s="254"/>
      <c r="M338" s="255"/>
      <c r="N338" s="256"/>
      <c r="O338" s="256"/>
      <c r="P338" s="256"/>
      <c r="Q338" s="256"/>
      <c r="R338" s="256"/>
      <c r="S338" s="256"/>
      <c r="T338" s="25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8" t="s">
        <v>133</v>
      </c>
      <c r="AU338" s="258" t="s">
        <v>84</v>
      </c>
      <c r="AV338" s="14" t="s">
        <v>84</v>
      </c>
      <c r="AW338" s="14" t="s">
        <v>31</v>
      </c>
      <c r="AX338" s="14" t="s">
        <v>74</v>
      </c>
      <c r="AY338" s="258" t="s">
        <v>122</v>
      </c>
    </row>
    <row r="339" s="14" customFormat="1">
      <c r="A339" s="14"/>
      <c r="B339" s="248"/>
      <c r="C339" s="249"/>
      <c r="D339" s="233" t="s">
        <v>133</v>
      </c>
      <c r="E339" s="250" t="s">
        <v>1</v>
      </c>
      <c r="F339" s="251" t="s">
        <v>356</v>
      </c>
      <c r="G339" s="249"/>
      <c r="H339" s="252">
        <v>2.3999999999999999</v>
      </c>
      <c r="I339" s="253"/>
      <c r="J339" s="249"/>
      <c r="K339" s="249"/>
      <c r="L339" s="254"/>
      <c r="M339" s="255"/>
      <c r="N339" s="256"/>
      <c r="O339" s="256"/>
      <c r="P339" s="256"/>
      <c r="Q339" s="256"/>
      <c r="R339" s="256"/>
      <c r="S339" s="256"/>
      <c r="T339" s="25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8" t="s">
        <v>133</v>
      </c>
      <c r="AU339" s="258" t="s">
        <v>84</v>
      </c>
      <c r="AV339" s="14" t="s">
        <v>84</v>
      </c>
      <c r="AW339" s="14" t="s">
        <v>31</v>
      </c>
      <c r="AX339" s="14" t="s">
        <v>74</v>
      </c>
      <c r="AY339" s="258" t="s">
        <v>122</v>
      </c>
    </row>
    <row r="340" s="14" customFormat="1">
      <c r="A340" s="14"/>
      <c r="B340" s="248"/>
      <c r="C340" s="249"/>
      <c r="D340" s="233" t="s">
        <v>133</v>
      </c>
      <c r="E340" s="250" t="s">
        <v>1</v>
      </c>
      <c r="F340" s="251" t="s">
        <v>357</v>
      </c>
      <c r="G340" s="249"/>
      <c r="H340" s="252">
        <v>7.2000000000000002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8" t="s">
        <v>133</v>
      </c>
      <c r="AU340" s="258" t="s">
        <v>84</v>
      </c>
      <c r="AV340" s="14" t="s">
        <v>84</v>
      </c>
      <c r="AW340" s="14" t="s">
        <v>31</v>
      </c>
      <c r="AX340" s="14" t="s">
        <v>74</v>
      </c>
      <c r="AY340" s="258" t="s">
        <v>122</v>
      </c>
    </row>
    <row r="341" s="14" customFormat="1">
      <c r="A341" s="14"/>
      <c r="B341" s="248"/>
      <c r="C341" s="249"/>
      <c r="D341" s="233" t="s">
        <v>133</v>
      </c>
      <c r="E341" s="250" t="s">
        <v>1</v>
      </c>
      <c r="F341" s="251" t="s">
        <v>358</v>
      </c>
      <c r="G341" s="249"/>
      <c r="H341" s="252">
        <v>5.4000000000000004</v>
      </c>
      <c r="I341" s="253"/>
      <c r="J341" s="249"/>
      <c r="K341" s="249"/>
      <c r="L341" s="254"/>
      <c r="M341" s="255"/>
      <c r="N341" s="256"/>
      <c r="O341" s="256"/>
      <c r="P341" s="256"/>
      <c r="Q341" s="256"/>
      <c r="R341" s="256"/>
      <c r="S341" s="256"/>
      <c r="T341" s="257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8" t="s">
        <v>133</v>
      </c>
      <c r="AU341" s="258" t="s">
        <v>84</v>
      </c>
      <c r="AV341" s="14" t="s">
        <v>84</v>
      </c>
      <c r="AW341" s="14" t="s">
        <v>31</v>
      </c>
      <c r="AX341" s="14" t="s">
        <v>74</v>
      </c>
      <c r="AY341" s="258" t="s">
        <v>122</v>
      </c>
    </row>
    <row r="342" s="14" customFormat="1">
      <c r="A342" s="14"/>
      <c r="B342" s="248"/>
      <c r="C342" s="249"/>
      <c r="D342" s="233" t="s">
        <v>133</v>
      </c>
      <c r="E342" s="250" t="s">
        <v>1</v>
      </c>
      <c r="F342" s="251" t="s">
        <v>359</v>
      </c>
      <c r="G342" s="249"/>
      <c r="H342" s="252">
        <v>10.800000000000001</v>
      </c>
      <c r="I342" s="253"/>
      <c r="J342" s="249"/>
      <c r="K342" s="249"/>
      <c r="L342" s="254"/>
      <c r="M342" s="255"/>
      <c r="N342" s="256"/>
      <c r="O342" s="256"/>
      <c r="P342" s="256"/>
      <c r="Q342" s="256"/>
      <c r="R342" s="256"/>
      <c r="S342" s="256"/>
      <c r="T342" s="25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8" t="s">
        <v>133</v>
      </c>
      <c r="AU342" s="258" t="s">
        <v>84</v>
      </c>
      <c r="AV342" s="14" t="s">
        <v>84</v>
      </c>
      <c r="AW342" s="14" t="s">
        <v>31</v>
      </c>
      <c r="AX342" s="14" t="s">
        <v>74</v>
      </c>
      <c r="AY342" s="258" t="s">
        <v>122</v>
      </c>
    </row>
    <row r="343" s="14" customFormat="1">
      <c r="A343" s="14"/>
      <c r="B343" s="248"/>
      <c r="C343" s="249"/>
      <c r="D343" s="233" t="s">
        <v>133</v>
      </c>
      <c r="E343" s="250" t="s">
        <v>1</v>
      </c>
      <c r="F343" s="251" t="s">
        <v>360</v>
      </c>
      <c r="G343" s="249"/>
      <c r="H343" s="252">
        <v>12</v>
      </c>
      <c r="I343" s="253"/>
      <c r="J343" s="249"/>
      <c r="K343" s="249"/>
      <c r="L343" s="254"/>
      <c r="M343" s="255"/>
      <c r="N343" s="256"/>
      <c r="O343" s="256"/>
      <c r="P343" s="256"/>
      <c r="Q343" s="256"/>
      <c r="R343" s="256"/>
      <c r="S343" s="256"/>
      <c r="T343" s="257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8" t="s">
        <v>133</v>
      </c>
      <c r="AU343" s="258" t="s">
        <v>84</v>
      </c>
      <c r="AV343" s="14" t="s">
        <v>84</v>
      </c>
      <c r="AW343" s="14" t="s">
        <v>31</v>
      </c>
      <c r="AX343" s="14" t="s">
        <v>74</v>
      </c>
      <c r="AY343" s="258" t="s">
        <v>122</v>
      </c>
    </row>
    <row r="344" s="14" customFormat="1">
      <c r="A344" s="14"/>
      <c r="B344" s="248"/>
      <c r="C344" s="249"/>
      <c r="D344" s="233" t="s">
        <v>133</v>
      </c>
      <c r="E344" s="250" t="s">
        <v>1</v>
      </c>
      <c r="F344" s="251" t="s">
        <v>361</v>
      </c>
      <c r="G344" s="249"/>
      <c r="H344" s="252">
        <v>12</v>
      </c>
      <c r="I344" s="253"/>
      <c r="J344" s="249"/>
      <c r="K344" s="249"/>
      <c r="L344" s="254"/>
      <c r="M344" s="255"/>
      <c r="N344" s="256"/>
      <c r="O344" s="256"/>
      <c r="P344" s="256"/>
      <c r="Q344" s="256"/>
      <c r="R344" s="256"/>
      <c r="S344" s="256"/>
      <c r="T344" s="25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8" t="s">
        <v>133</v>
      </c>
      <c r="AU344" s="258" t="s">
        <v>84</v>
      </c>
      <c r="AV344" s="14" t="s">
        <v>84</v>
      </c>
      <c r="AW344" s="14" t="s">
        <v>31</v>
      </c>
      <c r="AX344" s="14" t="s">
        <v>74</v>
      </c>
      <c r="AY344" s="258" t="s">
        <v>122</v>
      </c>
    </row>
    <row r="345" s="14" customFormat="1">
      <c r="A345" s="14"/>
      <c r="B345" s="248"/>
      <c r="C345" s="249"/>
      <c r="D345" s="233" t="s">
        <v>133</v>
      </c>
      <c r="E345" s="250" t="s">
        <v>1</v>
      </c>
      <c r="F345" s="251" t="s">
        <v>362</v>
      </c>
      <c r="G345" s="249"/>
      <c r="H345" s="252">
        <v>3.6000000000000001</v>
      </c>
      <c r="I345" s="253"/>
      <c r="J345" s="249"/>
      <c r="K345" s="249"/>
      <c r="L345" s="254"/>
      <c r="M345" s="255"/>
      <c r="N345" s="256"/>
      <c r="O345" s="256"/>
      <c r="P345" s="256"/>
      <c r="Q345" s="256"/>
      <c r="R345" s="256"/>
      <c r="S345" s="256"/>
      <c r="T345" s="257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8" t="s">
        <v>133</v>
      </c>
      <c r="AU345" s="258" t="s">
        <v>84</v>
      </c>
      <c r="AV345" s="14" t="s">
        <v>84</v>
      </c>
      <c r="AW345" s="14" t="s">
        <v>31</v>
      </c>
      <c r="AX345" s="14" t="s">
        <v>74</v>
      </c>
      <c r="AY345" s="258" t="s">
        <v>122</v>
      </c>
    </row>
    <row r="346" s="14" customFormat="1">
      <c r="A346" s="14"/>
      <c r="B346" s="248"/>
      <c r="C346" s="249"/>
      <c r="D346" s="233" t="s">
        <v>133</v>
      </c>
      <c r="E346" s="250" t="s">
        <v>1</v>
      </c>
      <c r="F346" s="251" t="s">
        <v>363</v>
      </c>
      <c r="G346" s="249"/>
      <c r="H346" s="252">
        <v>4.7999999999999998</v>
      </c>
      <c r="I346" s="253"/>
      <c r="J346" s="249"/>
      <c r="K346" s="249"/>
      <c r="L346" s="254"/>
      <c r="M346" s="255"/>
      <c r="N346" s="256"/>
      <c r="O346" s="256"/>
      <c r="P346" s="256"/>
      <c r="Q346" s="256"/>
      <c r="R346" s="256"/>
      <c r="S346" s="256"/>
      <c r="T346" s="25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8" t="s">
        <v>133</v>
      </c>
      <c r="AU346" s="258" t="s">
        <v>84</v>
      </c>
      <c r="AV346" s="14" t="s">
        <v>84</v>
      </c>
      <c r="AW346" s="14" t="s">
        <v>31</v>
      </c>
      <c r="AX346" s="14" t="s">
        <v>74</v>
      </c>
      <c r="AY346" s="258" t="s">
        <v>122</v>
      </c>
    </row>
    <row r="347" s="14" customFormat="1">
      <c r="A347" s="14"/>
      <c r="B347" s="248"/>
      <c r="C347" s="249"/>
      <c r="D347" s="233" t="s">
        <v>133</v>
      </c>
      <c r="E347" s="250" t="s">
        <v>1</v>
      </c>
      <c r="F347" s="251" t="s">
        <v>364</v>
      </c>
      <c r="G347" s="249"/>
      <c r="H347" s="252">
        <v>6</v>
      </c>
      <c r="I347" s="253"/>
      <c r="J347" s="249"/>
      <c r="K347" s="249"/>
      <c r="L347" s="254"/>
      <c r="M347" s="255"/>
      <c r="N347" s="256"/>
      <c r="O347" s="256"/>
      <c r="P347" s="256"/>
      <c r="Q347" s="256"/>
      <c r="R347" s="256"/>
      <c r="S347" s="256"/>
      <c r="T347" s="25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8" t="s">
        <v>133</v>
      </c>
      <c r="AU347" s="258" t="s">
        <v>84</v>
      </c>
      <c r="AV347" s="14" t="s">
        <v>84</v>
      </c>
      <c r="AW347" s="14" t="s">
        <v>31</v>
      </c>
      <c r="AX347" s="14" t="s">
        <v>74</v>
      </c>
      <c r="AY347" s="258" t="s">
        <v>122</v>
      </c>
    </row>
    <row r="348" s="14" customFormat="1">
      <c r="A348" s="14"/>
      <c r="B348" s="248"/>
      <c r="C348" s="249"/>
      <c r="D348" s="233" t="s">
        <v>133</v>
      </c>
      <c r="E348" s="250" t="s">
        <v>1</v>
      </c>
      <c r="F348" s="251" t="s">
        <v>365</v>
      </c>
      <c r="G348" s="249"/>
      <c r="H348" s="252">
        <v>3.6000000000000001</v>
      </c>
      <c r="I348" s="253"/>
      <c r="J348" s="249"/>
      <c r="K348" s="249"/>
      <c r="L348" s="254"/>
      <c r="M348" s="255"/>
      <c r="N348" s="256"/>
      <c r="O348" s="256"/>
      <c r="P348" s="256"/>
      <c r="Q348" s="256"/>
      <c r="R348" s="256"/>
      <c r="S348" s="256"/>
      <c r="T348" s="25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8" t="s">
        <v>133</v>
      </c>
      <c r="AU348" s="258" t="s">
        <v>84</v>
      </c>
      <c r="AV348" s="14" t="s">
        <v>84</v>
      </c>
      <c r="AW348" s="14" t="s">
        <v>31</v>
      </c>
      <c r="AX348" s="14" t="s">
        <v>74</v>
      </c>
      <c r="AY348" s="258" t="s">
        <v>122</v>
      </c>
    </row>
    <row r="349" s="14" customFormat="1">
      <c r="A349" s="14"/>
      <c r="B349" s="248"/>
      <c r="C349" s="249"/>
      <c r="D349" s="233" t="s">
        <v>133</v>
      </c>
      <c r="E349" s="250" t="s">
        <v>1</v>
      </c>
      <c r="F349" s="251" t="s">
        <v>366</v>
      </c>
      <c r="G349" s="249"/>
      <c r="H349" s="252">
        <v>2.7000000000000002</v>
      </c>
      <c r="I349" s="253"/>
      <c r="J349" s="249"/>
      <c r="K349" s="249"/>
      <c r="L349" s="254"/>
      <c r="M349" s="255"/>
      <c r="N349" s="256"/>
      <c r="O349" s="256"/>
      <c r="P349" s="256"/>
      <c r="Q349" s="256"/>
      <c r="R349" s="256"/>
      <c r="S349" s="256"/>
      <c r="T349" s="25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8" t="s">
        <v>133</v>
      </c>
      <c r="AU349" s="258" t="s">
        <v>84</v>
      </c>
      <c r="AV349" s="14" t="s">
        <v>84</v>
      </c>
      <c r="AW349" s="14" t="s">
        <v>31</v>
      </c>
      <c r="AX349" s="14" t="s">
        <v>74</v>
      </c>
      <c r="AY349" s="258" t="s">
        <v>122</v>
      </c>
    </row>
    <row r="350" s="14" customFormat="1">
      <c r="A350" s="14"/>
      <c r="B350" s="248"/>
      <c r="C350" s="249"/>
      <c r="D350" s="233" t="s">
        <v>133</v>
      </c>
      <c r="E350" s="250" t="s">
        <v>1</v>
      </c>
      <c r="F350" s="251" t="s">
        <v>367</v>
      </c>
      <c r="G350" s="249"/>
      <c r="H350" s="252">
        <v>21.600000000000001</v>
      </c>
      <c r="I350" s="253"/>
      <c r="J350" s="249"/>
      <c r="K350" s="249"/>
      <c r="L350" s="254"/>
      <c r="M350" s="255"/>
      <c r="N350" s="256"/>
      <c r="O350" s="256"/>
      <c r="P350" s="256"/>
      <c r="Q350" s="256"/>
      <c r="R350" s="256"/>
      <c r="S350" s="256"/>
      <c r="T350" s="25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8" t="s">
        <v>133</v>
      </c>
      <c r="AU350" s="258" t="s">
        <v>84</v>
      </c>
      <c r="AV350" s="14" t="s">
        <v>84</v>
      </c>
      <c r="AW350" s="14" t="s">
        <v>31</v>
      </c>
      <c r="AX350" s="14" t="s">
        <v>74</v>
      </c>
      <c r="AY350" s="258" t="s">
        <v>122</v>
      </c>
    </row>
    <row r="351" s="14" customFormat="1">
      <c r="A351" s="14"/>
      <c r="B351" s="248"/>
      <c r="C351" s="249"/>
      <c r="D351" s="233" t="s">
        <v>133</v>
      </c>
      <c r="E351" s="250" t="s">
        <v>1</v>
      </c>
      <c r="F351" s="251" t="s">
        <v>368</v>
      </c>
      <c r="G351" s="249"/>
      <c r="H351" s="252">
        <v>24</v>
      </c>
      <c r="I351" s="253"/>
      <c r="J351" s="249"/>
      <c r="K351" s="249"/>
      <c r="L351" s="254"/>
      <c r="M351" s="255"/>
      <c r="N351" s="256"/>
      <c r="O351" s="256"/>
      <c r="P351" s="256"/>
      <c r="Q351" s="256"/>
      <c r="R351" s="256"/>
      <c r="S351" s="256"/>
      <c r="T351" s="257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8" t="s">
        <v>133</v>
      </c>
      <c r="AU351" s="258" t="s">
        <v>84</v>
      </c>
      <c r="AV351" s="14" t="s">
        <v>84</v>
      </c>
      <c r="AW351" s="14" t="s">
        <v>31</v>
      </c>
      <c r="AX351" s="14" t="s">
        <v>74</v>
      </c>
      <c r="AY351" s="258" t="s">
        <v>122</v>
      </c>
    </row>
    <row r="352" s="14" customFormat="1">
      <c r="A352" s="14"/>
      <c r="B352" s="248"/>
      <c r="C352" s="249"/>
      <c r="D352" s="233" t="s">
        <v>133</v>
      </c>
      <c r="E352" s="250" t="s">
        <v>1</v>
      </c>
      <c r="F352" s="251" t="s">
        <v>359</v>
      </c>
      <c r="G352" s="249"/>
      <c r="H352" s="252">
        <v>10.800000000000001</v>
      </c>
      <c r="I352" s="253"/>
      <c r="J352" s="249"/>
      <c r="K352" s="249"/>
      <c r="L352" s="254"/>
      <c r="M352" s="255"/>
      <c r="N352" s="256"/>
      <c r="O352" s="256"/>
      <c r="P352" s="256"/>
      <c r="Q352" s="256"/>
      <c r="R352" s="256"/>
      <c r="S352" s="256"/>
      <c r="T352" s="257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8" t="s">
        <v>133</v>
      </c>
      <c r="AU352" s="258" t="s">
        <v>84</v>
      </c>
      <c r="AV352" s="14" t="s">
        <v>84</v>
      </c>
      <c r="AW352" s="14" t="s">
        <v>31</v>
      </c>
      <c r="AX352" s="14" t="s">
        <v>74</v>
      </c>
      <c r="AY352" s="258" t="s">
        <v>122</v>
      </c>
    </row>
    <row r="353" s="14" customFormat="1">
      <c r="A353" s="14"/>
      <c r="B353" s="248"/>
      <c r="C353" s="249"/>
      <c r="D353" s="233" t="s">
        <v>133</v>
      </c>
      <c r="E353" s="250" t="s">
        <v>1</v>
      </c>
      <c r="F353" s="251" t="s">
        <v>369</v>
      </c>
      <c r="G353" s="249"/>
      <c r="H353" s="252">
        <v>10.5</v>
      </c>
      <c r="I353" s="253"/>
      <c r="J353" s="249"/>
      <c r="K353" s="249"/>
      <c r="L353" s="254"/>
      <c r="M353" s="255"/>
      <c r="N353" s="256"/>
      <c r="O353" s="256"/>
      <c r="P353" s="256"/>
      <c r="Q353" s="256"/>
      <c r="R353" s="256"/>
      <c r="S353" s="256"/>
      <c r="T353" s="257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8" t="s">
        <v>133</v>
      </c>
      <c r="AU353" s="258" t="s">
        <v>84</v>
      </c>
      <c r="AV353" s="14" t="s">
        <v>84</v>
      </c>
      <c r="AW353" s="14" t="s">
        <v>31</v>
      </c>
      <c r="AX353" s="14" t="s">
        <v>74</v>
      </c>
      <c r="AY353" s="258" t="s">
        <v>122</v>
      </c>
    </row>
    <row r="354" s="15" customFormat="1">
      <c r="A354" s="15"/>
      <c r="B354" s="259"/>
      <c r="C354" s="260"/>
      <c r="D354" s="233" t="s">
        <v>133</v>
      </c>
      <c r="E354" s="261" t="s">
        <v>1</v>
      </c>
      <c r="F354" s="262" t="s">
        <v>168</v>
      </c>
      <c r="G354" s="260"/>
      <c r="H354" s="263">
        <v>145.50000000000003</v>
      </c>
      <c r="I354" s="264"/>
      <c r="J354" s="260"/>
      <c r="K354" s="260"/>
      <c r="L354" s="265"/>
      <c r="M354" s="266"/>
      <c r="N354" s="267"/>
      <c r="O354" s="267"/>
      <c r="P354" s="267"/>
      <c r="Q354" s="267"/>
      <c r="R354" s="267"/>
      <c r="S354" s="267"/>
      <c r="T354" s="268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9" t="s">
        <v>133</v>
      </c>
      <c r="AU354" s="269" t="s">
        <v>84</v>
      </c>
      <c r="AV354" s="15" t="s">
        <v>130</v>
      </c>
      <c r="AW354" s="15" t="s">
        <v>31</v>
      </c>
      <c r="AX354" s="15" t="s">
        <v>82</v>
      </c>
      <c r="AY354" s="269" t="s">
        <v>122</v>
      </c>
    </row>
    <row r="355" s="2" customFormat="1" ht="16.5" customHeight="1">
      <c r="A355" s="38"/>
      <c r="B355" s="39"/>
      <c r="C355" s="270" t="s">
        <v>123</v>
      </c>
      <c r="D355" s="270" t="s">
        <v>256</v>
      </c>
      <c r="E355" s="271" t="s">
        <v>370</v>
      </c>
      <c r="F355" s="272" t="s">
        <v>371</v>
      </c>
      <c r="G355" s="273" t="s">
        <v>352</v>
      </c>
      <c r="H355" s="274">
        <v>145.5</v>
      </c>
      <c r="I355" s="275"/>
      <c r="J355" s="276">
        <f>ROUND(I355*H355,2)</f>
        <v>0</v>
      </c>
      <c r="K355" s="277"/>
      <c r="L355" s="278"/>
      <c r="M355" s="279" t="s">
        <v>1</v>
      </c>
      <c r="N355" s="280" t="s">
        <v>39</v>
      </c>
      <c r="O355" s="91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260</v>
      </c>
      <c r="AT355" s="231" t="s">
        <v>256</v>
      </c>
      <c r="AU355" s="231" t="s">
        <v>84</v>
      </c>
      <c r="AY355" s="17" t="s">
        <v>122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82</v>
      </c>
      <c r="BK355" s="232">
        <f>ROUND(I355*H355,2)</f>
        <v>0</v>
      </c>
      <c r="BL355" s="17" t="s">
        <v>223</v>
      </c>
      <c r="BM355" s="231" t="s">
        <v>372</v>
      </c>
    </row>
    <row r="356" s="2" customFormat="1">
      <c r="A356" s="38"/>
      <c r="B356" s="39"/>
      <c r="C356" s="40"/>
      <c r="D356" s="233" t="s">
        <v>131</v>
      </c>
      <c r="E356" s="40"/>
      <c r="F356" s="234" t="s">
        <v>371</v>
      </c>
      <c r="G356" s="40"/>
      <c r="H356" s="40"/>
      <c r="I356" s="235"/>
      <c r="J356" s="40"/>
      <c r="K356" s="40"/>
      <c r="L356" s="44"/>
      <c r="M356" s="236"/>
      <c r="N356" s="237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131</v>
      </c>
      <c r="AU356" s="17" t="s">
        <v>84</v>
      </c>
    </row>
    <row r="357" s="2" customFormat="1" ht="33" customHeight="1">
      <c r="A357" s="38"/>
      <c r="B357" s="39"/>
      <c r="C357" s="219" t="s">
        <v>373</v>
      </c>
      <c r="D357" s="219" t="s">
        <v>126</v>
      </c>
      <c r="E357" s="220" t="s">
        <v>374</v>
      </c>
      <c r="F357" s="221" t="s">
        <v>375</v>
      </c>
      <c r="G357" s="222" t="s">
        <v>222</v>
      </c>
      <c r="H357" s="223">
        <v>3.8650000000000002</v>
      </c>
      <c r="I357" s="224"/>
      <c r="J357" s="225">
        <f>ROUND(I357*H357,2)</f>
        <v>0</v>
      </c>
      <c r="K357" s="226"/>
      <c r="L357" s="44"/>
      <c r="M357" s="227" t="s">
        <v>1</v>
      </c>
      <c r="N357" s="228" t="s">
        <v>39</v>
      </c>
      <c r="O357" s="91"/>
      <c r="P357" s="229">
        <f>O357*H357</f>
        <v>0</v>
      </c>
      <c r="Q357" s="229">
        <v>0</v>
      </c>
      <c r="R357" s="229">
        <f>Q357*H357</f>
        <v>0</v>
      </c>
      <c r="S357" s="229">
        <v>0</v>
      </c>
      <c r="T357" s="230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1" t="s">
        <v>223</v>
      </c>
      <c r="AT357" s="231" t="s">
        <v>126</v>
      </c>
      <c r="AU357" s="231" t="s">
        <v>84</v>
      </c>
      <c r="AY357" s="17" t="s">
        <v>122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7" t="s">
        <v>82</v>
      </c>
      <c r="BK357" s="232">
        <f>ROUND(I357*H357,2)</f>
        <v>0</v>
      </c>
      <c r="BL357" s="17" t="s">
        <v>223</v>
      </c>
      <c r="BM357" s="231" t="s">
        <v>376</v>
      </c>
    </row>
    <row r="358" s="2" customFormat="1">
      <c r="A358" s="38"/>
      <c r="B358" s="39"/>
      <c r="C358" s="40"/>
      <c r="D358" s="233" t="s">
        <v>131</v>
      </c>
      <c r="E358" s="40"/>
      <c r="F358" s="234" t="s">
        <v>377</v>
      </c>
      <c r="G358" s="40"/>
      <c r="H358" s="40"/>
      <c r="I358" s="235"/>
      <c r="J358" s="40"/>
      <c r="K358" s="40"/>
      <c r="L358" s="44"/>
      <c r="M358" s="236"/>
      <c r="N358" s="237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131</v>
      </c>
      <c r="AU358" s="17" t="s">
        <v>84</v>
      </c>
    </row>
    <row r="359" s="12" customFormat="1" ht="22.8" customHeight="1">
      <c r="A359" s="12"/>
      <c r="B359" s="203"/>
      <c r="C359" s="204"/>
      <c r="D359" s="205" t="s">
        <v>73</v>
      </c>
      <c r="E359" s="217" t="s">
        <v>378</v>
      </c>
      <c r="F359" s="217" t="s">
        <v>379</v>
      </c>
      <c r="G359" s="204"/>
      <c r="H359" s="204"/>
      <c r="I359" s="207"/>
      <c r="J359" s="218">
        <f>BK359</f>
        <v>0</v>
      </c>
      <c r="K359" s="204"/>
      <c r="L359" s="209"/>
      <c r="M359" s="210"/>
      <c r="N359" s="211"/>
      <c r="O359" s="211"/>
      <c r="P359" s="212">
        <f>SUM(P360:P441)</f>
        <v>0</v>
      </c>
      <c r="Q359" s="211"/>
      <c r="R359" s="212">
        <f>SUM(R360:R441)</f>
        <v>0</v>
      </c>
      <c r="S359" s="211"/>
      <c r="T359" s="213">
        <f>SUM(T360:T441)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4" t="s">
        <v>84</v>
      </c>
      <c r="AT359" s="215" t="s">
        <v>73</v>
      </c>
      <c r="AU359" s="215" t="s">
        <v>82</v>
      </c>
      <c r="AY359" s="214" t="s">
        <v>122</v>
      </c>
      <c r="BK359" s="216">
        <f>SUM(BK360:BK441)</f>
        <v>0</v>
      </c>
    </row>
    <row r="360" s="2" customFormat="1" ht="24.15" customHeight="1">
      <c r="A360" s="38"/>
      <c r="B360" s="39"/>
      <c r="C360" s="219" t="s">
        <v>380</v>
      </c>
      <c r="D360" s="219" t="s">
        <v>126</v>
      </c>
      <c r="E360" s="220" t="s">
        <v>381</v>
      </c>
      <c r="F360" s="221" t="s">
        <v>382</v>
      </c>
      <c r="G360" s="222" t="s">
        <v>352</v>
      </c>
      <c r="H360" s="223">
        <v>145.05000000000001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39</v>
      </c>
      <c r="O360" s="91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223</v>
      </c>
      <c r="AT360" s="231" t="s">
        <v>126</v>
      </c>
      <c r="AU360" s="231" t="s">
        <v>84</v>
      </c>
      <c r="AY360" s="17" t="s">
        <v>122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7" t="s">
        <v>82</v>
      </c>
      <c r="BK360" s="232">
        <f>ROUND(I360*H360,2)</f>
        <v>0</v>
      </c>
      <c r="BL360" s="17" t="s">
        <v>223</v>
      </c>
      <c r="BM360" s="231" t="s">
        <v>383</v>
      </c>
    </row>
    <row r="361" s="2" customFormat="1">
      <c r="A361" s="38"/>
      <c r="B361" s="39"/>
      <c r="C361" s="40"/>
      <c r="D361" s="233" t="s">
        <v>131</v>
      </c>
      <c r="E361" s="40"/>
      <c r="F361" s="234" t="s">
        <v>384</v>
      </c>
      <c r="G361" s="40"/>
      <c r="H361" s="40"/>
      <c r="I361" s="235"/>
      <c r="J361" s="40"/>
      <c r="K361" s="40"/>
      <c r="L361" s="44"/>
      <c r="M361" s="236"/>
      <c r="N361" s="237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131</v>
      </c>
      <c r="AU361" s="17" t="s">
        <v>84</v>
      </c>
    </row>
    <row r="362" s="14" customFormat="1">
      <c r="A362" s="14"/>
      <c r="B362" s="248"/>
      <c r="C362" s="249"/>
      <c r="D362" s="233" t="s">
        <v>133</v>
      </c>
      <c r="E362" s="250" t="s">
        <v>1</v>
      </c>
      <c r="F362" s="251" t="s">
        <v>385</v>
      </c>
      <c r="G362" s="249"/>
      <c r="H362" s="252">
        <v>145.05000000000001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8" t="s">
        <v>133</v>
      </c>
      <c r="AU362" s="258" t="s">
        <v>84</v>
      </c>
      <c r="AV362" s="14" t="s">
        <v>84</v>
      </c>
      <c r="AW362" s="14" t="s">
        <v>31</v>
      </c>
      <c r="AX362" s="14" t="s">
        <v>74</v>
      </c>
      <c r="AY362" s="258" t="s">
        <v>122</v>
      </c>
    </row>
    <row r="363" s="15" customFormat="1">
      <c r="A363" s="15"/>
      <c r="B363" s="259"/>
      <c r="C363" s="260"/>
      <c r="D363" s="233" t="s">
        <v>133</v>
      </c>
      <c r="E363" s="261" t="s">
        <v>1</v>
      </c>
      <c r="F363" s="262" t="s">
        <v>168</v>
      </c>
      <c r="G363" s="260"/>
      <c r="H363" s="263">
        <v>145.05000000000001</v>
      </c>
      <c r="I363" s="264"/>
      <c r="J363" s="260"/>
      <c r="K363" s="260"/>
      <c r="L363" s="265"/>
      <c r="M363" s="266"/>
      <c r="N363" s="267"/>
      <c r="O363" s="267"/>
      <c r="P363" s="267"/>
      <c r="Q363" s="267"/>
      <c r="R363" s="267"/>
      <c r="S363" s="267"/>
      <c r="T363" s="268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9" t="s">
        <v>133</v>
      </c>
      <c r="AU363" s="269" t="s">
        <v>84</v>
      </c>
      <c r="AV363" s="15" t="s">
        <v>130</v>
      </c>
      <c r="AW363" s="15" t="s">
        <v>31</v>
      </c>
      <c r="AX363" s="15" t="s">
        <v>82</v>
      </c>
      <c r="AY363" s="269" t="s">
        <v>122</v>
      </c>
    </row>
    <row r="364" s="2" customFormat="1" ht="16.5" customHeight="1">
      <c r="A364" s="38"/>
      <c r="B364" s="39"/>
      <c r="C364" s="270" t="s">
        <v>294</v>
      </c>
      <c r="D364" s="270" t="s">
        <v>256</v>
      </c>
      <c r="E364" s="271" t="s">
        <v>386</v>
      </c>
      <c r="F364" s="272" t="s">
        <v>387</v>
      </c>
      <c r="G364" s="273" t="s">
        <v>352</v>
      </c>
      <c r="H364" s="274">
        <v>145.05000000000001</v>
      </c>
      <c r="I364" s="275"/>
      <c r="J364" s="276">
        <f>ROUND(I364*H364,2)</f>
        <v>0</v>
      </c>
      <c r="K364" s="277"/>
      <c r="L364" s="278"/>
      <c r="M364" s="279" t="s">
        <v>1</v>
      </c>
      <c r="N364" s="280" t="s">
        <v>39</v>
      </c>
      <c r="O364" s="91"/>
      <c r="P364" s="229">
        <f>O364*H364</f>
        <v>0</v>
      </c>
      <c r="Q364" s="229">
        <v>0</v>
      </c>
      <c r="R364" s="229">
        <f>Q364*H364</f>
        <v>0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260</v>
      </c>
      <c r="AT364" s="231" t="s">
        <v>256</v>
      </c>
      <c r="AU364" s="231" t="s">
        <v>84</v>
      </c>
      <c r="AY364" s="17" t="s">
        <v>122</v>
      </c>
      <c r="BE364" s="232">
        <f>IF(N364="základní",J364,0)</f>
        <v>0</v>
      </c>
      <c r="BF364" s="232">
        <f>IF(N364="snížená",J364,0)</f>
        <v>0</v>
      </c>
      <c r="BG364" s="232">
        <f>IF(N364="zákl. přenesená",J364,0)</f>
        <v>0</v>
      </c>
      <c r="BH364" s="232">
        <f>IF(N364="sníž. přenesená",J364,0)</f>
        <v>0</v>
      </c>
      <c r="BI364" s="232">
        <f>IF(N364="nulová",J364,0)</f>
        <v>0</v>
      </c>
      <c r="BJ364" s="17" t="s">
        <v>82</v>
      </c>
      <c r="BK364" s="232">
        <f>ROUND(I364*H364,2)</f>
        <v>0</v>
      </c>
      <c r="BL364" s="17" t="s">
        <v>223</v>
      </c>
      <c r="BM364" s="231" t="s">
        <v>388</v>
      </c>
    </row>
    <row r="365" s="2" customFormat="1">
      <c r="A365" s="38"/>
      <c r="B365" s="39"/>
      <c r="C365" s="40"/>
      <c r="D365" s="233" t="s">
        <v>131</v>
      </c>
      <c r="E365" s="40"/>
      <c r="F365" s="234" t="s">
        <v>387</v>
      </c>
      <c r="G365" s="40"/>
      <c r="H365" s="40"/>
      <c r="I365" s="235"/>
      <c r="J365" s="40"/>
      <c r="K365" s="40"/>
      <c r="L365" s="44"/>
      <c r="M365" s="236"/>
      <c r="N365" s="237"/>
      <c r="O365" s="91"/>
      <c r="P365" s="91"/>
      <c r="Q365" s="91"/>
      <c r="R365" s="91"/>
      <c r="S365" s="91"/>
      <c r="T365" s="92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131</v>
      </c>
      <c r="AU365" s="17" t="s">
        <v>84</v>
      </c>
    </row>
    <row r="366" s="2" customFormat="1" ht="24.15" customHeight="1">
      <c r="A366" s="38"/>
      <c r="B366" s="39"/>
      <c r="C366" s="219" t="s">
        <v>82</v>
      </c>
      <c r="D366" s="219" t="s">
        <v>126</v>
      </c>
      <c r="E366" s="220" t="s">
        <v>389</v>
      </c>
      <c r="F366" s="221" t="s">
        <v>390</v>
      </c>
      <c r="G366" s="222" t="s">
        <v>352</v>
      </c>
      <c r="H366" s="223">
        <v>605.60000000000002</v>
      </c>
      <c r="I366" s="224"/>
      <c r="J366" s="225">
        <f>ROUND(I366*H366,2)</f>
        <v>0</v>
      </c>
      <c r="K366" s="226"/>
      <c r="L366" s="44"/>
      <c r="M366" s="227" t="s">
        <v>1</v>
      </c>
      <c r="N366" s="228" t="s">
        <v>39</v>
      </c>
      <c r="O366" s="91"/>
      <c r="P366" s="229">
        <f>O366*H366</f>
        <v>0</v>
      </c>
      <c r="Q366" s="229">
        <v>0</v>
      </c>
      <c r="R366" s="229">
        <f>Q366*H366</f>
        <v>0</v>
      </c>
      <c r="S366" s="229">
        <v>0</v>
      </c>
      <c r="T366" s="23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1" t="s">
        <v>223</v>
      </c>
      <c r="AT366" s="231" t="s">
        <v>126</v>
      </c>
      <c r="AU366" s="231" t="s">
        <v>84</v>
      </c>
      <c r="AY366" s="17" t="s">
        <v>122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7" t="s">
        <v>82</v>
      </c>
      <c r="BK366" s="232">
        <f>ROUND(I366*H366,2)</f>
        <v>0</v>
      </c>
      <c r="BL366" s="17" t="s">
        <v>223</v>
      </c>
      <c r="BM366" s="231" t="s">
        <v>391</v>
      </c>
    </row>
    <row r="367" s="2" customFormat="1">
      <c r="A367" s="38"/>
      <c r="B367" s="39"/>
      <c r="C367" s="40"/>
      <c r="D367" s="233" t="s">
        <v>131</v>
      </c>
      <c r="E367" s="40"/>
      <c r="F367" s="234" t="s">
        <v>392</v>
      </c>
      <c r="G367" s="40"/>
      <c r="H367" s="40"/>
      <c r="I367" s="235"/>
      <c r="J367" s="40"/>
      <c r="K367" s="40"/>
      <c r="L367" s="44"/>
      <c r="M367" s="236"/>
      <c r="N367" s="237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131</v>
      </c>
      <c r="AU367" s="17" t="s">
        <v>84</v>
      </c>
    </row>
    <row r="368" s="13" customFormat="1">
      <c r="A368" s="13"/>
      <c r="B368" s="238"/>
      <c r="C368" s="239"/>
      <c r="D368" s="233" t="s">
        <v>133</v>
      </c>
      <c r="E368" s="240" t="s">
        <v>1</v>
      </c>
      <c r="F368" s="241" t="s">
        <v>134</v>
      </c>
      <c r="G368" s="239"/>
      <c r="H368" s="240" t="s">
        <v>1</v>
      </c>
      <c r="I368" s="242"/>
      <c r="J368" s="239"/>
      <c r="K368" s="239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133</v>
      </c>
      <c r="AU368" s="247" t="s">
        <v>84</v>
      </c>
      <c r="AV368" s="13" t="s">
        <v>82</v>
      </c>
      <c r="AW368" s="13" t="s">
        <v>31</v>
      </c>
      <c r="AX368" s="13" t="s">
        <v>74</v>
      </c>
      <c r="AY368" s="247" t="s">
        <v>122</v>
      </c>
    </row>
    <row r="369" s="14" customFormat="1">
      <c r="A369" s="14"/>
      <c r="B369" s="248"/>
      <c r="C369" s="249"/>
      <c r="D369" s="233" t="s">
        <v>133</v>
      </c>
      <c r="E369" s="250" t="s">
        <v>1</v>
      </c>
      <c r="F369" s="251" t="s">
        <v>393</v>
      </c>
      <c r="G369" s="249"/>
      <c r="H369" s="252">
        <v>19.800000000000001</v>
      </c>
      <c r="I369" s="253"/>
      <c r="J369" s="249"/>
      <c r="K369" s="249"/>
      <c r="L369" s="254"/>
      <c r="M369" s="255"/>
      <c r="N369" s="256"/>
      <c r="O369" s="256"/>
      <c r="P369" s="256"/>
      <c r="Q369" s="256"/>
      <c r="R369" s="256"/>
      <c r="S369" s="256"/>
      <c r="T369" s="25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8" t="s">
        <v>133</v>
      </c>
      <c r="AU369" s="258" t="s">
        <v>84</v>
      </c>
      <c r="AV369" s="14" t="s">
        <v>84</v>
      </c>
      <c r="AW369" s="14" t="s">
        <v>31</v>
      </c>
      <c r="AX369" s="14" t="s">
        <v>74</v>
      </c>
      <c r="AY369" s="258" t="s">
        <v>122</v>
      </c>
    </row>
    <row r="370" s="13" customFormat="1">
      <c r="A370" s="13"/>
      <c r="B370" s="238"/>
      <c r="C370" s="239"/>
      <c r="D370" s="233" t="s">
        <v>133</v>
      </c>
      <c r="E370" s="240" t="s">
        <v>1</v>
      </c>
      <c r="F370" s="241" t="s">
        <v>136</v>
      </c>
      <c r="G370" s="239"/>
      <c r="H370" s="240" t="s">
        <v>1</v>
      </c>
      <c r="I370" s="242"/>
      <c r="J370" s="239"/>
      <c r="K370" s="239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133</v>
      </c>
      <c r="AU370" s="247" t="s">
        <v>84</v>
      </c>
      <c r="AV370" s="13" t="s">
        <v>82</v>
      </c>
      <c r="AW370" s="13" t="s">
        <v>31</v>
      </c>
      <c r="AX370" s="13" t="s">
        <v>74</v>
      </c>
      <c r="AY370" s="247" t="s">
        <v>122</v>
      </c>
    </row>
    <row r="371" s="14" customFormat="1">
      <c r="A371" s="14"/>
      <c r="B371" s="248"/>
      <c r="C371" s="249"/>
      <c r="D371" s="233" t="s">
        <v>133</v>
      </c>
      <c r="E371" s="250" t="s">
        <v>1</v>
      </c>
      <c r="F371" s="251" t="s">
        <v>394</v>
      </c>
      <c r="G371" s="249"/>
      <c r="H371" s="252">
        <v>11.199999999999999</v>
      </c>
      <c r="I371" s="253"/>
      <c r="J371" s="249"/>
      <c r="K371" s="249"/>
      <c r="L371" s="254"/>
      <c r="M371" s="255"/>
      <c r="N371" s="256"/>
      <c r="O371" s="256"/>
      <c r="P371" s="256"/>
      <c r="Q371" s="256"/>
      <c r="R371" s="256"/>
      <c r="S371" s="256"/>
      <c r="T371" s="25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8" t="s">
        <v>133</v>
      </c>
      <c r="AU371" s="258" t="s">
        <v>84</v>
      </c>
      <c r="AV371" s="14" t="s">
        <v>84</v>
      </c>
      <c r="AW371" s="14" t="s">
        <v>31</v>
      </c>
      <c r="AX371" s="14" t="s">
        <v>74</v>
      </c>
      <c r="AY371" s="258" t="s">
        <v>122</v>
      </c>
    </row>
    <row r="372" s="13" customFormat="1">
      <c r="A372" s="13"/>
      <c r="B372" s="238"/>
      <c r="C372" s="239"/>
      <c r="D372" s="233" t="s">
        <v>133</v>
      </c>
      <c r="E372" s="240" t="s">
        <v>1</v>
      </c>
      <c r="F372" s="241" t="s">
        <v>138</v>
      </c>
      <c r="G372" s="239"/>
      <c r="H372" s="240" t="s">
        <v>1</v>
      </c>
      <c r="I372" s="242"/>
      <c r="J372" s="239"/>
      <c r="K372" s="239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133</v>
      </c>
      <c r="AU372" s="247" t="s">
        <v>84</v>
      </c>
      <c r="AV372" s="13" t="s">
        <v>82</v>
      </c>
      <c r="AW372" s="13" t="s">
        <v>31</v>
      </c>
      <c r="AX372" s="13" t="s">
        <v>74</v>
      </c>
      <c r="AY372" s="247" t="s">
        <v>122</v>
      </c>
    </row>
    <row r="373" s="14" customFormat="1">
      <c r="A373" s="14"/>
      <c r="B373" s="248"/>
      <c r="C373" s="249"/>
      <c r="D373" s="233" t="s">
        <v>133</v>
      </c>
      <c r="E373" s="250" t="s">
        <v>1</v>
      </c>
      <c r="F373" s="251" t="s">
        <v>395</v>
      </c>
      <c r="G373" s="249"/>
      <c r="H373" s="252">
        <v>33.600000000000001</v>
      </c>
      <c r="I373" s="253"/>
      <c r="J373" s="249"/>
      <c r="K373" s="249"/>
      <c r="L373" s="254"/>
      <c r="M373" s="255"/>
      <c r="N373" s="256"/>
      <c r="O373" s="256"/>
      <c r="P373" s="256"/>
      <c r="Q373" s="256"/>
      <c r="R373" s="256"/>
      <c r="S373" s="256"/>
      <c r="T373" s="25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8" t="s">
        <v>133</v>
      </c>
      <c r="AU373" s="258" t="s">
        <v>84</v>
      </c>
      <c r="AV373" s="14" t="s">
        <v>84</v>
      </c>
      <c r="AW373" s="14" t="s">
        <v>31</v>
      </c>
      <c r="AX373" s="14" t="s">
        <v>74</v>
      </c>
      <c r="AY373" s="258" t="s">
        <v>122</v>
      </c>
    </row>
    <row r="374" s="13" customFormat="1">
      <c r="A374" s="13"/>
      <c r="B374" s="238"/>
      <c r="C374" s="239"/>
      <c r="D374" s="233" t="s">
        <v>133</v>
      </c>
      <c r="E374" s="240" t="s">
        <v>1</v>
      </c>
      <c r="F374" s="241" t="s">
        <v>140</v>
      </c>
      <c r="G374" s="239"/>
      <c r="H374" s="240" t="s">
        <v>1</v>
      </c>
      <c r="I374" s="242"/>
      <c r="J374" s="239"/>
      <c r="K374" s="239"/>
      <c r="L374" s="243"/>
      <c r="M374" s="244"/>
      <c r="N374" s="245"/>
      <c r="O374" s="245"/>
      <c r="P374" s="245"/>
      <c r="Q374" s="245"/>
      <c r="R374" s="245"/>
      <c r="S374" s="245"/>
      <c r="T374" s="24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7" t="s">
        <v>133</v>
      </c>
      <c r="AU374" s="247" t="s">
        <v>84</v>
      </c>
      <c r="AV374" s="13" t="s">
        <v>82</v>
      </c>
      <c r="AW374" s="13" t="s">
        <v>31</v>
      </c>
      <c r="AX374" s="13" t="s">
        <v>74</v>
      </c>
      <c r="AY374" s="247" t="s">
        <v>122</v>
      </c>
    </row>
    <row r="375" s="14" customFormat="1">
      <c r="A375" s="14"/>
      <c r="B375" s="248"/>
      <c r="C375" s="249"/>
      <c r="D375" s="233" t="s">
        <v>133</v>
      </c>
      <c r="E375" s="250" t="s">
        <v>1</v>
      </c>
      <c r="F375" s="251" t="s">
        <v>396</v>
      </c>
      <c r="G375" s="249"/>
      <c r="H375" s="252">
        <v>30</v>
      </c>
      <c r="I375" s="253"/>
      <c r="J375" s="249"/>
      <c r="K375" s="249"/>
      <c r="L375" s="254"/>
      <c r="M375" s="255"/>
      <c r="N375" s="256"/>
      <c r="O375" s="256"/>
      <c r="P375" s="256"/>
      <c r="Q375" s="256"/>
      <c r="R375" s="256"/>
      <c r="S375" s="256"/>
      <c r="T375" s="25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8" t="s">
        <v>133</v>
      </c>
      <c r="AU375" s="258" t="s">
        <v>84</v>
      </c>
      <c r="AV375" s="14" t="s">
        <v>84</v>
      </c>
      <c r="AW375" s="14" t="s">
        <v>31</v>
      </c>
      <c r="AX375" s="14" t="s">
        <v>74</v>
      </c>
      <c r="AY375" s="258" t="s">
        <v>122</v>
      </c>
    </row>
    <row r="376" s="13" customFormat="1">
      <c r="A376" s="13"/>
      <c r="B376" s="238"/>
      <c r="C376" s="239"/>
      <c r="D376" s="233" t="s">
        <v>133</v>
      </c>
      <c r="E376" s="240" t="s">
        <v>1</v>
      </c>
      <c r="F376" s="241" t="s">
        <v>142</v>
      </c>
      <c r="G376" s="239"/>
      <c r="H376" s="240" t="s">
        <v>1</v>
      </c>
      <c r="I376" s="242"/>
      <c r="J376" s="239"/>
      <c r="K376" s="239"/>
      <c r="L376" s="243"/>
      <c r="M376" s="244"/>
      <c r="N376" s="245"/>
      <c r="O376" s="245"/>
      <c r="P376" s="245"/>
      <c r="Q376" s="245"/>
      <c r="R376" s="245"/>
      <c r="S376" s="245"/>
      <c r="T376" s="24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7" t="s">
        <v>133</v>
      </c>
      <c r="AU376" s="247" t="s">
        <v>84</v>
      </c>
      <c r="AV376" s="13" t="s">
        <v>82</v>
      </c>
      <c r="AW376" s="13" t="s">
        <v>31</v>
      </c>
      <c r="AX376" s="13" t="s">
        <v>74</v>
      </c>
      <c r="AY376" s="247" t="s">
        <v>122</v>
      </c>
    </row>
    <row r="377" s="14" customFormat="1">
      <c r="A377" s="14"/>
      <c r="B377" s="248"/>
      <c r="C377" s="249"/>
      <c r="D377" s="233" t="s">
        <v>133</v>
      </c>
      <c r="E377" s="250" t="s">
        <v>1</v>
      </c>
      <c r="F377" s="251" t="s">
        <v>397</v>
      </c>
      <c r="G377" s="249"/>
      <c r="H377" s="252">
        <v>43.200000000000003</v>
      </c>
      <c r="I377" s="253"/>
      <c r="J377" s="249"/>
      <c r="K377" s="249"/>
      <c r="L377" s="254"/>
      <c r="M377" s="255"/>
      <c r="N377" s="256"/>
      <c r="O377" s="256"/>
      <c r="P377" s="256"/>
      <c r="Q377" s="256"/>
      <c r="R377" s="256"/>
      <c r="S377" s="256"/>
      <c r="T377" s="257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8" t="s">
        <v>133</v>
      </c>
      <c r="AU377" s="258" t="s">
        <v>84</v>
      </c>
      <c r="AV377" s="14" t="s">
        <v>84</v>
      </c>
      <c r="AW377" s="14" t="s">
        <v>31</v>
      </c>
      <c r="AX377" s="14" t="s">
        <v>74</v>
      </c>
      <c r="AY377" s="258" t="s">
        <v>122</v>
      </c>
    </row>
    <row r="378" s="13" customFormat="1">
      <c r="A378" s="13"/>
      <c r="B378" s="238"/>
      <c r="C378" s="239"/>
      <c r="D378" s="233" t="s">
        <v>133</v>
      </c>
      <c r="E378" s="240" t="s">
        <v>1</v>
      </c>
      <c r="F378" s="241" t="s">
        <v>144</v>
      </c>
      <c r="G378" s="239"/>
      <c r="H378" s="240" t="s">
        <v>1</v>
      </c>
      <c r="I378" s="242"/>
      <c r="J378" s="239"/>
      <c r="K378" s="239"/>
      <c r="L378" s="243"/>
      <c r="M378" s="244"/>
      <c r="N378" s="245"/>
      <c r="O378" s="245"/>
      <c r="P378" s="245"/>
      <c r="Q378" s="245"/>
      <c r="R378" s="245"/>
      <c r="S378" s="245"/>
      <c r="T378" s="24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7" t="s">
        <v>133</v>
      </c>
      <c r="AU378" s="247" t="s">
        <v>84</v>
      </c>
      <c r="AV378" s="13" t="s">
        <v>82</v>
      </c>
      <c r="AW378" s="13" t="s">
        <v>31</v>
      </c>
      <c r="AX378" s="13" t="s">
        <v>74</v>
      </c>
      <c r="AY378" s="247" t="s">
        <v>122</v>
      </c>
    </row>
    <row r="379" s="14" customFormat="1">
      <c r="A379" s="14"/>
      <c r="B379" s="248"/>
      <c r="C379" s="249"/>
      <c r="D379" s="233" t="s">
        <v>133</v>
      </c>
      <c r="E379" s="250" t="s">
        <v>1</v>
      </c>
      <c r="F379" s="251" t="s">
        <v>398</v>
      </c>
      <c r="G379" s="249"/>
      <c r="H379" s="252">
        <v>56</v>
      </c>
      <c r="I379" s="253"/>
      <c r="J379" s="249"/>
      <c r="K379" s="249"/>
      <c r="L379" s="254"/>
      <c r="M379" s="255"/>
      <c r="N379" s="256"/>
      <c r="O379" s="256"/>
      <c r="P379" s="256"/>
      <c r="Q379" s="256"/>
      <c r="R379" s="256"/>
      <c r="S379" s="256"/>
      <c r="T379" s="25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8" t="s">
        <v>133</v>
      </c>
      <c r="AU379" s="258" t="s">
        <v>84</v>
      </c>
      <c r="AV379" s="14" t="s">
        <v>84</v>
      </c>
      <c r="AW379" s="14" t="s">
        <v>31</v>
      </c>
      <c r="AX379" s="14" t="s">
        <v>74</v>
      </c>
      <c r="AY379" s="258" t="s">
        <v>122</v>
      </c>
    </row>
    <row r="380" s="13" customFormat="1">
      <c r="A380" s="13"/>
      <c r="B380" s="238"/>
      <c r="C380" s="239"/>
      <c r="D380" s="233" t="s">
        <v>133</v>
      </c>
      <c r="E380" s="240" t="s">
        <v>1</v>
      </c>
      <c r="F380" s="241" t="s">
        <v>146</v>
      </c>
      <c r="G380" s="239"/>
      <c r="H380" s="240" t="s">
        <v>1</v>
      </c>
      <c r="I380" s="242"/>
      <c r="J380" s="239"/>
      <c r="K380" s="239"/>
      <c r="L380" s="243"/>
      <c r="M380" s="244"/>
      <c r="N380" s="245"/>
      <c r="O380" s="245"/>
      <c r="P380" s="245"/>
      <c r="Q380" s="245"/>
      <c r="R380" s="245"/>
      <c r="S380" s="245"/>
      <c r="T380" s="24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7" t="s">
        <v>133</v>
      </c>
      <c r="AU380" s="247" t="s">
        <v>84</v>
      </c>
      <c r="AV380" s="13" t="s">
        <v>82</v>
      </c>
      <c r="AW380" s="13" t="s">
        <v>31</v>
      </c>
      <c r="AX380" s="13" t="s">
        <v>74</v>
      </c>
      <c r="AY380" s="247" t="s">
        <v>122</v>
      </c>
    </row>
    <row r="381" s="14" customFormat="1">
      <c r="A381" s="14"/>
      <c r="B381" s="248"/>
      <c r="C381" s="249"/>
      <c r="D381" s="233" t="s">
        <v>133</v>
      </c>
      <c r="E381" s="250" t="s">
        <v>1</v>
      </c>
      <c r="F381" s="251" t="s">
        <v>399</v>
      </c>
      <c r="G381" s="249"/>
      <c r="H381" s="252">
        <v>53.600000000000001</v>
      </c>
      <c r="I381" s="253"/>
      <c r="J381" s="249"/>
      <c r="K381" s="249"/>
      <c r="L381" s="254"/>
      <c r="M381" s="255"/>
      <c r="N381" s="256"/>
      <c r="O381" s="256"/>
      <c r="P381" s="256"/>
      <c r="Q381" s="256"/>
      <c r="R381" s="256"/>
      <c r="S381" s="256"/>
      <c r="T381" s="25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8" t="s">
        <v>133</v>
      </c>
      <c r="AU381" s="258" t="s">
        <v>84</v>
      </c>
      <c r="AV381" s="14" t="s">
        <v>84</v>
      </c>
      <c r="AW381" s="14" t="s">
        <v>31</v>
      </c>
      <c r="AX381" s="14" t="s">
        <v>74</v>
      </c>
      <c r="AY381" s="258" t="s">
        <v>122</v>
      </c>
    </row>
    <row r="382" s="13" customFormat="1">
      <c r="A382" s="13"/>
      <c r="B382" s="238"/>
      <c r="C382" s="239"/>
      <c r="D382" s="233" t="s">
        <v>133</v>
      </c>
      <c r="E382" s="240" t="s">
        <v>1</v>
      </c>
      <c r="F382" s="241" t="s">
        <v>148</v>
      </c>
      <c r="G382" s="239"/>
      <c r="H382" s="240" t="s">
        <v>1</v>
      </c>
      <c r="I382" s="242"/>
      <c r="J382" s="239"/>
      <c r="K382" s="239"/>
      <c r="L382" s="243"/>
      <c r="M382" s="244"/>
      <c r="N382" s="245"/>
      <c r="O382" s="245"/>
      <c r="P382" s="245"/>
      <c r="Q382" s="245"/>
      <c r="R382" s="245"/>
      <c r="S382" s="245"/>
      <c r="T382" s="24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7" t="s">
        <v>133</v>
      </c>
      <c r="AU382" s="247" t="s">
        <v>84</v>
      </c>
      <c r="AV382" s="13" t="s">
        <v>82</v>
      </c>
      <c r="AW382" s="13" t="s">
        <v>31</v>
      </c>
      <c r="AX382" s="13" t="s">
        <v>74</v>
      </c>
      <c r="AY382" s="247" t="s">
        <v>122</v>
      </c>
    </row>
    <row r="383" s="14" customFormat="1">
      <c r="A383" s="14"/>
      <c r="B383" s="248"/>
      <c r="C383" s="249"/>
      <c r="D383" s="233" t="s">
        <v>133</v>
      </c>
      <c r="E383" s="250" t="s">
        <v>1</v>
      </c>
      <c r="F383" s="251" t="s">
        <v>400</v>
      </c>
      <c r="G383" s="249"/>
      <c r="H383" s="252">
        <v>16.199999999999999</v>
      </c>
      <c r="I383" s="253"/>
      <c r="J383" s="249"/>
      <c r="K383" s="249"/>
      <c r="L383" s="254"/>
      <c r="M383" s="255"/>
      <c r="N383" s="256"/>
      <c r="O383" s="256"/>
      <c r="P383" s="256"/>
      <c r="Q383" s="256"/>
      <c r="R383" s="256"/>
      <c r="S383" s="256"/>
      <c r="T383" s="25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8" t="s">
        <v>133</v>
      </c>
      <c r="AU383" s="258" t="s">
        <v>84</v>
      </c>
      <c r="AV383" s="14" t="s">
        <v>84</v>
      </c>
      <c r="AW383" s="14" t="s">
        <v>31</v>
      </c>
      <c r="AX383" s="14" t="s">
        <v>74</v>
      </c>
      <c r="AY383" s="258" t="s">
        <v>122</v>
      </c>
    </row>
    <row r="384" s="13" customFormat="1">
      <c r="A384" s="13"/>
      <c r="B384" s="238"/>
      <c r="C384" s="239"/>
      <c r="D384" s="233" t="s">
        <v>133</v>
      </c>
      <c r="E384" s="240" t="s">
        <v>1</v>
      </c>
      <c r="F384" s="241" t="s">
        <v>150</v>
      </c>
      <c r="G384" s="239"/>
      <c r="H384" s="240" t="s">
        <v>1</v>
      </c>
      <c r="I384" s="242"/>
      <c r="J384" s="239"/>
      <c r="K384" s="239"/>
      <c r="L384" s="243"/>
      <c r="M384" s="244"/>
      <c r="N384" s="245"/>
      <c r="O384" s="245"/>
      <c r="P384" s="245"/>
      <c r="Q384" s="245"/>
      <c r="R384" s="245"/>
      <c r="S384" s="245"/>
      <c r="T384" s="24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7" t="s">
        <v>133</v>
      </c>
      <c r="AU384" s="247" t="s">
        <v>84</v>
      </c>
      <c r="AV384" s="13" t="s">
        <v>82</v>
      </c>
      <c r="AW384" s="13" t="s">
        <v>31</v>
      </c>
      <c r="AX384" s="13" t="s">
        <v>74</v>
      </c>
      <c r="AY384" s="247" t="s">
        <v>122</v>
      </c>
    </row>
    <row r="385" s="14" customFormat="1">
      <c r="A385" s="14"/>
      <c r="B385" s="248"/>
      <c r="C385" s="249"/>
      <c r="D385" s="233" t="s">
        <v>133</v>
      </c>
      <c r="E385" s="250" t="s">
        <v>1</v>
      </c>
      <c r="F385" s="251" t="s">
        <v>401</v>
      </c>
      <c r="G385" s="249"/>
      <c r="H385" s="252">
        <v>21.600000000000001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8" t="s">
        <v>133</v>
      </c>
      <c r="AU385" s="258" t="s">
        <v>84</v>
      </c>
      <c r="AV385" s="14" t="s">
        <v>84</v>
      </c>
      <c r="AW385" s="14" t="s">
        <v>31</v>
      </c>
      <c r="AX385" s="14" t="s">
        <v>74</v>
      </c>
      <c r="AY385" s="258" t="s">
        <v>122</v>
      </c>
    </row>
    <row r="386" s="13" customFormat="1">
      <c r="A386" s="13"/>
      <c r="B386" s="238"/>
      <c r="C386" s="239"/>
      <c r="D386" s="233" t="s">
        <v>133</v>
      </c>
      <c r="E386" s="240" t="s">
        <v>1</v>
      </c>
      <c r="F386" s="241" t="s">
        <v>152</v>
      </c>
      <c r="G386" s="239"/>
      <c r="H386" s="240" t="s">
        <v>1</v>
      </c>
      <c r="I386" s="242"/>
      <c r="J386" s="239"/>
      <c r="K386" s="239"/>
      <c r="L386" s="243"/>
      <c r="M386" s="244"/>
      <c r="N386" s="245"/>
      <c r="O386" s="245"/>
      <c r="P386" s="245"/>
      <c r="Q386" s="245"/>
      <c r="R386" s="245"/>
      <c r="S386" s="245"/>
      <c r="T386" s="24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7" t="s">
        <v>133</v>
      </c>
      <c r="AU386" s="247" t="s">
        <v>84</v>
      </c>
      <c r="AV386" s="13" t="s">
        <v>82</v>
      </c>
      <c r="AW386" s="13" t="s">
        <v>31</v>
      </c>
      <c r="AX386" s="13" t="s">
        <v>74</v>
      </c>
      <c r="AY386" s="247" t="s">
        <v>122</v>
      </c>
    </row>
    <row r="387" s="14" customFormat="1">
      <c r="A387" s="14"/>
      <c r="B387" s="248"/>
      <c r="C387" s="249"/>
      <c r="D387" s="233" t="s">
        <v>133</v>
      </c>
      <c r="E387" s="250" t="s">
        <v>1</v>
      </c>
      <c r="F387" s="251" t="s">
        <v>402</v>
      </c>
      <c r="G387" s="249"/>
      <c r="H387" s="252">
        <v>22.399999999999999</v>
      </c>
      <c r="I387" s="253"/>
      <c r="J387" s="249"/>
      <c r="K387" s="249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133</v>
      </c>
      <c r="AU387" s="258" t="s">
        <v>84</v>
      </c>
      <c r="AV387" s="14" t="s">
        <v>84</v>
      </c>
      <c r="AW387" s="14" t="s">
        <v>31</v>
      </c>
      <c r="AX387" s="14" t="s">
        <v>74</v>
      </c>
      <c r="AY387" s="258" t="s">
        <v>122</v>
      </c>
    </row>
    <row r="388" s="13" customFormat="1">
      <c r="A388" s="13"/>
      <c r="B388" s="238"/>
      <c r="C388" s="239"/>
      <c r="D388" s="233" t="s">
        <v>133</v>
      </c>
      <c r="E388" s="240" t="s">
        <v>1</v>
      </c>
      <c r="F388" s="241" t="s">
        <v>154</v>
      </c>
      <c r="G388" s="239"/>
      <c r="H388" s="240" t="s">
        <v>1</v>
      </c>
      <c r="I388" s="242"/>
      <c r="J388" s="239"/>
      <c r="K388" s="239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133</v>
      </c>
      <c r="AU388" s="247" t="s">
        <v>84</v>
      </c>
      <c r="AV388" s="13" t="s">
        <v>82</v>
      </c>
      <c r="AW388" s="13" t="s">
        <v>31</v>
      </c>
      <c r="AX388" s="13" t="s">
        <v>74</v>
      </c>
      <c r="AY388" s="247" t="s">
        <v>122</v>
      </c>
    </row>
    <row r="389" s="14" customFormat="1">
      <c r="A389" s="14"/>
      <c r="B389" s="248"/>
      <c r="C389" s="249"/>
      <c r="D389" s="233" t="s">
        <v>133</v>
      </c>
      <c r="E389" s="250" t="s">
        <v>1</v>
      </c>
      <c r="F389" s="251" t="s">
        <v>403</v>
      </c>
      <c r="G389" s="249"/>
      <c r="H389" s="252">
        <v>12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133</v>
      </c>
      <c r="AU389" s="258" t="s">
        <v>84</v>
      </c>
      <c r="AV389" s="14" t="s">
        <v>84</v>
      </c>
      <c r="AW389" s="14" t="s">
        <v>31</v>
      </c>
      <c r="AX389" s="14" t="s">
        <v>74</v>
      </c>
      <c r="AY389" s="258" t="s">
        <v>122</v>
      </c>
    </row>
    <row r="390" s="13" customFormat="1">
      <c r="A390" s="13"/>
      <c r="B390" s="238"/>
      <c r="C390" s="239"/>
      <c r="D390" s="233" t="s">
        <v>133</v>
      </c>
      <c r="E390" s="240" t="s">
        <v>1</v>
      </c>
      <c r="F390" s="241" t="s">
        <v>156</v>
      </c>
      <c r="G390" s="239"/>
      <c r="H390" s="240" t="s">
        <v>1</v>
      </c>
      <c r="I390" s="242"/>
      <c r="J390" s="239"/>
      <c r="K390" s="239"/>
      <c r="L390" s="243"/>
      <c r="M390" s="244"/>
      <c r="N390" s="245"/>
      <c r="O390" s="245"/>
      <c r="P390" s="245"/>
      <c r="Q390" s="245"/>
      <c r="R390" s="245"/>
      <c r="S390" s="245"/>
      <c r="T390" s="24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7" t="s">
        <v>133</v>
      </c>
      <c r="AU390" s="247" t="s">
        <v>84</v>
      </c>
      <c r="AV390" s="13" t="s">
        <v>82</v>
      </c>
      <c r="AW390" s="13" t="s">
        <v>31</v>
      </c>
      <c r="AX390" s="13" t="s">
        <v>74</v>
      </c>
      <c r="AY390" s="247" t="s">
        <v>122</v>
      </c>
    </row>
    <row r="391" s="14" customFormat="1">
      <c r="A391" s="14"/>
      <c r="B391" s="248"/>
      <c r="C391" s="249"/>
      <c r="D391" s="233" t="s">
        <v>133</v>
      </c>
      <c r="E391" s="250" t="s">
        <v>1</v>
      </c>
      <c r="F391" s="251" t="s">
        <v>404</v>
      </c>
      <c r="G391" s="249"/>
      <c r="H391" s="252">
        <v>10.800000000000001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8" t="s">
        <v>133</v>
      </c>
      <c r="AU391" s="258" t="s">
        <v>84</v>
      </c>
      <c r="AV391" s="14" t="s">
        <v>84</v>
      </c>
      <c r="AW391" s="14" t="s">
        <v>31</v>
      </c>
      <c r="AX391" s="14" t="s">
        <v>74</v>
      </c>
      <c r="AY391" s="258" t="s">
        <v>122</v>
      </c>
    </row>
    <row r="392" s="13" customFormat="1">
      <c r="A392" s="13"/>
      <c r="B392" s="238"/>
      <c r="C392" s="239"/>
      <c r="D392" s="233" t="s">
        <v>133</v>
      </c>
      <c r="E392" s="240" t="s">
        <v>1</v>
      </c>
      <c r="F392" s="241" t="s">
        <v>158</v>
      </c>
      <c r="G392" s="239"/>
      <c r="H392" s="240" t="s">
        <v>1</v>
      </c>
      <c r="I392" s="242"/>
      <c r="J392" s="239"/>
      <c r="K392" s="239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133</v>
      </c>
      <c r="AU392" s="247" t="s">
        <v>84</v>
      </c>
      <c r="AV392" s="13" t="s">
        <v>82</v>
      </c>
      <c r="AW392" s="13" t="s">
        <v>31</v>
      </c>
      <c r="AX392" s="13" t="s">
        <v>74</v>
      </c>
      <c r="AY392" s="247" t="s">
        <v>122</v>
      </c>
    </row>
    <row r="393" s="14" customFormat="1">
      <c r="A393" s="14"/>
      <c r="B393" s="248"/>
      <c r="C393" s="249"/>
      <c r="D393" s="233" t="s">
        <v>133</v>
      </c>
      <c r="E393" s="250" t="s">
        <v>1</v>
      </c>
      <c r="F393" s="251" t="s">
        <v>405</v>
      </c>
      <c r="G393" s="249"/>
      <c r="H393" s="252">
        <v>11.199999999999999</v>
      </c>
      <c r="I393" s="253"/>
      <c r="J393" s="249"/>
      <c r="K393" s="249"/>
      <c r="L393" s="254"/>
      <c r="M393" s="255"/>
      <c r="N393" s="256"/>
      <c r="O393" s="256"/>
      <c r="P393" s="256"/>
      <c r="Q393" s="256"/>
      <c r="R393" s="256"/>
      <c r="S393" s="256"/>
      <c r="T393" s="257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8" t="s">
        <v>133</v>
      </c>
      <c r="AU393" s="258" t="s">
        <v>84</v>
      </c>
      <c r="AV393" s="14" t="s">
        <v>84</v>
      </c>
      <c r="AW393" s="14" t="s">
        <v>31</v>
      </c>
      <c r="AX393" s="14" t="s">
        <v>74</v>
      </c>
      <c r="AY393" s="258" t="s">
        <v>122</v>
      </c>
    </row>
    <row r="394" s="13" customFormat="1">
      <c r="A394" s="13"/>
      <c r="B394" s="238"/>
      <c r="C394" s="239"/>
      <c r="D394" s="233" t="s">
        <v>133</v>
      </c>
      <c r="E394" s="240" t="s">
        <v>1</v>
      </c>
      <c r="F394" s="241" t="s">
        <v>160</v>
      </c>
      <c r="G394" s="239"/>
      <c r="H394" s="240" t="s">
        <v>1</v>
      </c>
      <c r="I394" s="242"/>
      <c r="J394" s="239"/>
      <c r="K394" s="239"/>
      <c r="L394" s="243"/>
      <c r="M394" s="244"/>
      <c r="N394" s="245"/>
      <c r="O394" s="245"/>
      <c r="P394" s="245"/>
      <c r="Q394" s="245"/>
      <c r="R394" s="245"/>
      <c r="S394" s="245"/>
      <c r="T394" s="24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7" t="s">
        <v>133</v>
      </c>
      <c r="AU394" s="247" t="s">
        <v>84</v>
      </c>
      <c r="AV394" s="13" t="s">
        <v>82</v>
      </c>
      <c r="AW394" s="13" t="s">
        <v>31</v>
      </c>
      <c r="AX394" s="13" t="s">
        <v>74</v>
      </c>
      <c r="AY394" s="247" t="s">
        <v>122</v>
      </c>
    </row>
    <row r="395" s="14" customFormat="1">
      <c r="A395" s="14"/>
      <c r="B395" s="248"/>
      <c r="C395" s="249"/>
      <c r="D395" s="233" t="s">
        <v>133</v>
      </c>
      <c r="E395" s="250" t="s">
        <v>1</v>
      </c>
      <c r="F395" s="251" t="s">
        <v>406</v>
      </c>
      <c r="G395" s="249"/>
      <c r="H395" s="252">
        <v>86.400000000000006</v>
      </c>
      <c r="I395" s="253"/>
      <c r="J395" s="249"/>
      <c r="K395" s="249"/>
      <c r="L395" s="254"/>
      <c r="M395" s="255"/>
      <c r="N395" s="256"/>
      <c r="O395" s="256"/>
      <c r="P395" s="256"/>
      <c r="Q395" s="256"/>
      <c r="R395" s="256"/>
      <c r="S395" s="256"/>
      <c r="T395" s="25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8" t="s">
        <v>133</v>
      </c>
      <c r="AU395" s="258" t="s">
        <v>84</v>
      </c>
      <c r="AV395" s="14" t="s">
        <v>84</v>
      </c>
      <c r="AW395" s="14" t="s">
        <v>31</v>
      </c>
      <c r="AX395" s="14" t="s">
        <v>74</v>
      </c>
      <c r="AY395" s="258" t="s">
        <v>122</v>
      </c>
    </row>
    <row r="396" s="13" customFormat="1">
      <c r="A396" s="13"/>
      <c r="B396" s="238"/>
      <c r="C396" s="239"/>
      <c r="D396" s="233" t="s">
        <v>133</v>
      </c>
      <c r="E396" s="240" t="s">
        <v>1</v>
      </c>
      <c r="F396" s="241" t="s">
        <v>162</v>
      </c>
      <c r="G396" s="239"/>
      <c r="H396" s="240" t="s">
        <v>1</v>
      </c>
      <c r="I396" s="242"/>
      <c r="J396" s="239"/>
      <c r="K396" s="239"/>
      <c r="L396" s="243"/>
      <c r="M396" s="244"/>
      <c r="N396" s="245"/>
      <c r="O396" s="245"/>
      <c r="P396" s="245"/>
      <c r="Q396" s="245"/>
      <c r="R396" s="245"/>
      <c r="S396" s="245"/>
      <c r="T396" s="24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7" t="s">
        <v>133</v>
      </c>
      <c r="AU396" s="247" t="s">
        <v>84</v>
      </c>
      <c r="AV396" s="13" t="s">
        <v>82</v>
      </c>
      <c r="AW396" s="13" t="s">
        <v>31</v>
      </c>
      <c r="AX396" s="13" t="s">
        <v>74</v>
      </c>
      <c r="AY396" s="247" t="s">
        <v>122</v>
      </c>
    </row>
    <row r="397" s="14" customFormat="1">
      <c r="A397" s="14"/>
      <c r="B397" s="248"/>
      <c r="C397" s="249"/>
      <c r="D397" s="233" t="s">
        <v>133</v>
      </c>
      <c r="E397" s="250" t="s">
        <v>1</v>
      </c>
      <c r="F397" s="251" t="s">
        <v>407</v>
      </c>
      <c r="G397" s="249"/>
      <c r="H397" s="252">
        <v>96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133</v>
      </c>
      <c r="AU397" s="258" t="s">
        <v>84</v>
      </c>
      <c r="AV397" s="14" t="s">
        <v>84</v>
      </c>
      <c r="AW397" s="14" t="s">
        <v>31</v>
      </c>
      <c r="AX397" s="14" t="s">
        <v>74</v>
      </c>
      <c r="AY397" s="258" t="s">
        <v>122</v>
      </c>
    </row>
    <row r="398" s="13" customFormat="1">
      <c r="A398" s="13"/>
      <c r="B398" s="238"/>
      <c r="C398" s="239"/>
      <c r="D398" s="233" t="s">
        <v>133</v>
      </c>
      <c r="E398" s="240" t="s">
        <v>1</v>
      </c>
      <c r="F398" s="241" t="s">
        <v>164</v>
      </c>
      <c r="G398" s="239"/>
      <c r="H398" s="240" t="s">
        <v>1</v>
      </c>
      <c r="I398" s="242"/>
      <c r="J398" s="239"/>
      <c r="K398" s="239"/>
      <c r="L398" s="243"/>
      <c r="M398" s="244"/>
      <c r="N398" s="245"/>
      <c r="O398" s="245"/>
      <c r="P398" s="245"/>
      <c r="Q398" s="245"/>
      <c r="R398" s="245"/>
      <c r="S398" s="245"/>
      <c r="T398" s="24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7" t="s">
        <v>133</v>
      </c>
      <c r="AU398" s="247" t="s">
        <v>84</v>
      </c>
      <c r="AV398" s="13" t="s">
        <v>82</v>
      </c>
      <c r="AW398" s="13" t="s">
        <v>31</v>
      </c>
      <c r="AX398" s="13" t="s">
        <v>74</v>
      </c>
      <c r="AY398" s="247" t="s">
        <v>122</v>
      </c>
    </row>
    <row r="399" s="14" customFormat="1">
      <c r="A399" s="14"/>
      <c r="B399" s="248"/>
      <c r="C399" s="249"/>
      <c r="D399" s="233" t="s">
        <v>133</v>
      </c>
      <c r="E399" s="250" t="s">
        <v>1</v>
      </c>
      <c r="F399" s="251" t="s">
        <v>408</v>
      </c>
      <c r="G399" s="249"/>
      <c r="H399" s="252">
        <v>39.600000000000001</v>
      </c>
      <c r="I399" s="253"/>
      <c r="J399" s="249"/>
      <c r="K399" s="249"/>
      <c r="L399" s="254"/>
      <c r="M399" s="255"/>
      <c r="N399" s="256"/>
      <c r="O399" s="256"/>
      <c r="P399" s="256"/>
      <c r="Q399" s="256"/>
      <c r="R399" s="256"/>
      <c r="S399" s="256"/>
      <c r="T399" s="25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8" t="s">
        <v>133</v>
      </c>
      <c r="AU399" s="258" t="s">
        <v>84</v>
      </c>
      <c r="AV399" s="14" t="s">
        <v>84</v>
      </c>
      <c r="AW399" s="14" t="s">
        <v>31</v>
      </c>
      <c r="AX399" s="14" t="s">
        <v>74</v>
      </c>
      <c r="AY399" s="258" t="s">
        <v>122</v>
      </c>
    </row>
    <row r="400" s="13" customFormat="1">
      <c r="A400" s="13"/>
      <c r="B400" s="238"/>
      <c r="C400" s="239"/>
      <c r="D400" s="233" t="s">
        <v>133</v>
      </c>
      <c r="E400" s="240" t="s">
        <v>1</v>
      </c>
      <c r="F400" s="241" t="s">
        <v>166</v>
      </c>
      <c r="G400" s="239"/>
      <c r="H400" s="240" t="s">
        <v>1</v>
      </c>
      <c r="I400" s="242"/>
      <c r="J400" s="239"/>
      <c r="K400" s="239"/>
      <c r="L400" s="243"/>
      <c r="M400" s="244"/>
      <c r="N400" s="245"/>
      <c r="O400" s="245"/>
      <c r="P400" s="245"/>
      <c r="Q400" s="245"/>
      <c r="R400" s="245"/>
      <c r="S400" s="245"/>
      <c r="T400" s="24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7" t="s">
        <v>133</v>
      </c>
      <c r="AU400" s="247" t="s">
        <v>84</v>
      </c>
      <c r="AV400" s="13" t="s">
        <v>82</v>
      </c>
      <c r="AW400" s="13" t="s">
        <v>31</v>
      </c>
      <c r="AX400" s="13" t="s">
        <v>74</v>
      </c>
      <c r="AY400" s="247" t="s">
        <v>122</v>
      </c>
    </row>
    <row r="401" s="14" customFormat="1">
      <c r="A401" s="14"/>
      <c r="B401" s="248"/>
      <c r="C401" s="249"/>
      <c r="D401" s="233" t="s">
        <v>133</v>
      </c>
      <c r="E401" s="250" t="s">
        <v>1</v>
      </c>
      <c r="F401" s="251" t="s">
        <v>409</v>
      </c>
      <c r="G401" s="249"/>
      <c r="H401" s="252">
        <v>42</v>
      </c>
      <c r="I401" s="253"/>
      <c r="J401" s="249"/>
      <c r="K401" s="249"/>
      <c r="L401" s="254"/>
      <c r="M401" s="255"/>
      <c r="N401" s="256"/>
      <c r="O401" s="256"/>
      <c r="P401" s="256"/>
      <c r="Q401" s="256"/>
      <c r="R401" s="256"/>
      <c r="S401" s="256"/>
      <c r="T401" s="25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8" t="s">
        <v>133</v>
      </c>
      <c r="AU401" s="258" t="s">
        <v>84</v>
      </c>
      <c r="AV401" s="14" t="s">
        <v>84</v>
      </c>
      <c r="AW401" s="14" t="s">
        <v>31</v>
      </c>
      <c r="AX401" s="14" t="s">
        <v>74</v>
      </c>
      <c r="AY401" s="258" t="s">
        <v>122</v>
      </c>
    </row>
    <row r="402" s="15" customFormat="1">
      <c r="A402" s="15"/>
      <c r="B402" s="259"/>
      <c r="C402" s="260"/>
      <c r="D402" s="233" t="s">
        <v>133</v>
      </c>
      <c r="E402" s="261" t="s">
        <v>1</v>
      </c>
      <c r="F402" s="262" t="s">
        <v>168</v>
      </c>
      <c r="G402" s="260"/>
      <c r="H402" s="263">
        <v>605.60000000000002</v>
      </c>
      <c r="I402" s="264"/>
      <c r="J402" s="260"/>
      <c r="K402" s="260"/>
      <c r="L402" s="265"/>
      <c r="M402" s="266"/>
      <c r="N402" s="267"/>
      <c r="O402" s="267"/>
      <c r="P402" s="267"/>
      <c r="Q402" s="267"/>
      <c r="R402" s="267"/>
      <c r="S402" s="267"/>
      <c r="T402" s="26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9" t="s">
        <v>133</v>
      </c>
      <c r="AU402" s="269" t="s">
        <v>84</v>
      </c>
      <c r="AV402" s="15" t="s">
        <v>130</v>
      </c>
      <c r="AW402" s="15" t="s">
        <v>31</v>
      </c>
      <c r="AX402" s="15" t="s">
        <v>82</v>
      </c>
      <c r="AY402" s="269" t="s">
        <v>122</v>
      </c>
    </row>
    <row r="403" s="2" customFormat="1" ht="24.15" customHeight="1">
      <c r="A403" s="38"/>
      <c r="B403" s="39"/>
      <c r="C403" s="219" t="s">
        <v>84</v>
      </c>
      <c r="D403" s="219" t="s">
        <v>126</v>
      </c>
      <c r="E403" s="220" t="s">
        <v>410</v>
      </c>
      <c r="F403" s="221" t="s">
        <v>411</v>
      </c>
      <c r="G403" s="222" t="s">
        <v>352</v>
      </c>
      <c r="H403" s="223">
        <v>605.60000000000002</v>
      </c>
      <c r="I403" s="224"/>
      <c r="J403" s="225">
        <f>ROUND(I403*H403,2)</f>
        <v>0</v>
      </c>
      <c r="K403" s="226"/>
      <c r="L403" s="44"/>
      <c r="M403" s="227" t="s">
        <v>1</v>
      </c>
      <c r="N403" s="228" t="s">
        <v>39</v>
      </c>
      <c r="O403" s="91"/>
      <c r="P403" s="229">
        <f>O403*H403</f>
        <v>0</v>
      </c>
      <c r="Q403" s="229">
        <v>0</v>
      </c>
      <c r="R403" s="229">
        <f>Q403*H403</f>
        <v>0</v>
      </c>
      <c r="S403" s="229">
        <v>0</v>
      </c>
      <c r="T403" s="230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1" t="s">
        <v>223</v>
      </c>
      <c r="AT403" s="231" t="s">
        <v>126</v>
      </c>
      <c r="AU403" s="231" t="s">
        <v>84</v>
      </c>
      <c r="AY403" s="17" t="s">
        <v>122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7" t="s">
        <v>82</v>
      </c>
      <c r="BK403" s="232">
        <f>ROUND(I403*H403,2)</f>
        <v>0</v>
      </c>
      <c r="BL403" s="17" t="s">
        <v>223</v>
      </c>
      <c r="BM403" s="231" t="s">
        <v>412</v>
      </c>
    </row>
    <row r="404" s="2" customFormat="1">
      <c r="A404" s="38"/>
      <c r="B404" s="39"/>
      <c r="C404" s="40"/>
      <c r="D404" s="233" t="s">
        <v>131</v>
      </c>
      <c r="E404" s="40"/>
      <c r="F404" s="234" t="s">
        <v>413</v>
      </c>
      <c r="G404" s="40"/>
      <c r="H404" s="40"/>
      <c r="I404" s="235"/>
      <c r="J404" s="40"/>
      <c r="K404" s="40"/>
      <c r="L404" s="44"/>
      <c r="M404" s="236"/>
      <c r="N404" s="237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131</v>
      </c>
      <c r="AU404" s="17" t="s">
        <v>84</v>
      </c>
    </row>
    <row r="405" s="13" customFormat="1">
      <c r="A405" s="13"/>
      <c r="B405" s="238"/>
      <c r="C405" s="239"/>
      <c r="D405" s="233" t="s">
        <v>133</v>
      </c>
      <c r="E405" s="240" t="s">
        <v>1</v>
      </c>
      <c r="F405" s="241" t="s">
        <v>134</v>
      </c>
      <c r="G405" s="239"/>
      <c r="H405" s="240" t="s">
        <v>1</v>
      </c>
      <c r="I405" s="242"/>
      <c r="J405" s="239"/>
      <c r="K405" s="239"/>
      <c r="L405" s="243"/>
      <c r="M405" s="244"/>
      <c r="N405" s="245"/>
      <c r="O405" s="245"/>
      <c r="P405" s="245"/>
      <c r="Q405" s="245"/>
      <c r="R405" s="245"/>
      <c r="S405" s="245"/>
      <c r="T405" s="24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7" t="s">
        <v>133</v>
      </c>
      <c r="AU405" s="247" t="s">
        <v>84</v>
      </c>
      <c r="AV405" s="13" t="s">
        <v>82</v>
      </c>
      <c r="AW405" s="13" t="s">
        <v>31</v>
      </c>
      <c r="AX405" s="13" t="s">
        <v>74</v>
      </c>
      <c r="AY405" s="247" t="s">
        <v>122</v>
      </c>
    </row>
    <row r="406" s="14" customFormat="1">
      <c r="A406" s="14"/>
      <c r="B406" s="248"/>
      <c r="C406" s="249"/>
      <c r="D406" s="233" t="s">
        <v>133</v>
      </c>
      <c r="E406" s="250" t="s">
        <v>1</v>
      </c>
      <c r="F406" s="251" t="s">
        <v>393</v>
      </c>
      <c r="G406" s="249"/>
      <c r="H406" s="252">
        <v>19.800000000000001</v>
      </c>
      <c r="I406" s="253"/>
      <c r="J406" s="249"/>
      <c r="K406" s="249"/>
      <c r="L406" s="254"/>
      <c r="M406" s="255"/>
      <c r="N406" s="256"/>
      <c r="O406" s="256"/>
      <c r="P406" s="256"/>
      <c r="Q406" s="256"/>
      <c r="R406" s="256"/>
      <c r="S406" s="256"/>
      <c r="T406" s="257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8" t="s">
        <v>133</v>
      </c>
      <c r="AU406" s="258" t="s">
        <v>84</v>
      </c>
      <c r="AV406" s="14" t="s">
        <v>84</v>
      </c>
      <c r="AW406" s="14" t="s">
        <v>31</v>
      </c>
      <c r="AX406" s="14" t="s">
        <v>74</v>
      </c>
      <c r="AY406" s="258" t="s">
        <v>122</v>
      </c>
    </row>
    <row r="407" s="13" customFormat="1">
      <c r="A407" s="13"/>
      <c r="B407" s="238"/>
      <c r="C407" s="239"/>
      <c r="D407" s="233" t="s">
        <v>133</v>
      </c>
      <c r="E407" s="240" t="s">
        <v>1</v>
      </c>
      <c r="F407" s="241" t="s">
        <v>136</v>
      </c>
      <c r="G407" s="239"/>
      <c r="H407" s="240" t="s">
        <v>1</v>
      </c>
      <c r="I407" s="242"/>
      <c r="J407" s="239"/>
      <c r="K407" s="239"/>
      <c r="L407" s="243"/>
      <c r="M407" s="244"/>
      <c r="N407" s="245"/>
      <c r="O407" s="245"/>
      <c r="P407" s="245"/>
      <c r="Q407" s="245"/>
      <c r="R407" s="245"/>
      <c r="S407" s="245"/>
      <c r="T407" s="24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7" t="s">
        <v>133</v>
      </c>
      <c r="AU407" s="247" t="s">
        <v>84</v>
      </c>
      <c r="AV407" s="13" t="s">
        <v>82</v>
      </c>
      <c r="AW407" s="13" t="s">
        <v>31</v>
      </c>
      <c r="AX407" s="13" t="s">
        <v>74</v>
      </c>
      <c r="AY407" s="247" t="s">
        <v>122</v>
      </c>
    </row>
    <row r="408" s="14" customFormat="1">
      <c r="A408" s="14"/>
      <c r="B408" s="248"/>
      <c r="C408" s="249"/>
      <c r="D408" s="233" t="s">
        <v>133</v>
      </c>
      <c r="E408" s="250" t="s">
        <v>1</v>
      </c>
      <c r="F408" s="251" t="s">
        <v>394</v>
      </c>
      <c r="G408" s="249"/>
      <c r="H408" s="252">
        <v>11.199999999999999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8" t="s">
        <v>133</v>
      </c>
      <c r="AU408" s="258" t="s">
        <v>84</v>
      </c>
      <c r="AV408" s="14" t="s">
        <v>84</v>
      </c>
      <c r="AW408" s="14" t="s">
        <v>31</v>
      </c>
      <c r="AX408" s="14" t="s">
        <v>74</v>
      </c>
      <c r="AY408" s="258" t="s">
        <v>122</v>
      </c>
    </row>
    <row r="409" s="13" customFormat="1">
      <c r="A409" s="13"/>
      <c r="B409" s="238"/>
      <c r="C409" s="239"/>
      <c r="D409" s="233" t="s">
        <v>133</v>
      </c>
      <c r="E409" s="240" t="s">
        <v>1</v>
      </c>
      <c r="F409" s="241" t="s">
        <v>138</v>
      </c>
      <c r="G409" s="239"/>
      <c r="H409" s="240" t="s">
        <v>1</v>
      </c>
      <c r="I409" s="242"/>
      <c r="J409" s="239"/>
      <c r="K409" s="239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133</v>
      </c>
      <c r="AU409" s="247" t="s">
        <v>84</v>
      </c>
      <c r="AV409" s="13" t="s">
        <v>82</v>
      </c>
      <c r="AW409" s="13" t="s">
        <v>31</v>
      </c>
      <c r="AX409" s="13" t="s">
        <v>74</v>
      </c>
      <c r="AY409" s="247" t="s">
        <v>122</v>
      </c>
    </row>
    <row r="410" s="14" customFormat="1">
      <c r="A410" s="14"/>
      <c r="B410" s="248"/>
      <c r="C410" s="249"/>
      <c r="D410" s="233" t="s">
        <v>133</v>
      </c>
      <c r="E410" s="250" t="s">
        <v>1</v>
      </c>
      <c r="F410" s="251" t="s">
        <v>395</v>
      </c>
      <c r="G410" s="249"/>
      <c r="H410" s="252">
        <v>33.600000000000001</v>
      </c>
      <c r="I410" s="253"/>
      <c r="J410" s="249"/>
      <c r="K410" s="249"/>
      <c r="L410" s="254"/>
      <c r="M410" s="255"/>
      <c r="N410" s="256"/>
      <c r="O410" s="256"/>
      <c r="P410" s="256"/>
      <c r="Q410" s="256"/>
      <c r="R410" s="256"/>
      <c r="S410" s="256"/>
      <c r="T410" s="25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8" t="s">
        <v>133</v>
      </c>
      <c r="AU410" s="258" t="s">
        <v>84</v>
      </c>
      <c r="AV410" s="14" t="s">
        <v>84</v>
      </c>
      <c r="AW410" s="14" t="s">
        <v>31</v>
      </c>
      <c r="AX410" s="14" t="s">
        <v>74</v>
      </c>
      <c r="AY410" s="258" t="s">
        <v>122</v>
      </c>
    </row>
    <row r="411" s="13" customFormat="1">
      <c r="A411" s="13"/>
      <c r="B411" s="238"/>
      <c r="C411" s="239"/>
      <c r="D411" s="233" t="s">
        <v>133</v>
      </c>
      <c r="E411" s="240" t="s">
        <v>1</v>
      </c>
      <c r="F411" s="241" t="s">
        <v>140</v>
      </c>
      <c r="G411" s="239"/>
      <c r="H411" s="240" t="s">
        <v>1</v>
      </c>
      <c r="I411" s="242"/>
      <c r="J411" s="239"/>
      <c r="K411" s="239"/>
      <c r="L411" s="243"/>
      <c r="M411" s="244"/>
      <c r="N411" s="245"/>
      <c r="O411" s="245"/>
      <c r="P411" s="245"/>
      <c r="Q411" s="245"/>
      <c r="R411" s="245"/>
      <c r="S411" s="245"/>
      <c r="T411" s="24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7" t="s">
        <v>133</v>
      </c>
      <c r="AU411" s="247" t="s">
        <v>84</v>
      </c>
      <c r="AV411" s="13" t="s">
        <v>82</v>
      </c>
      <c r="AW411" s="13" t="s">
        <v>31</v>
      </c>
      <c r="AX411" s="13" t="s">
        <v>74</v>
      </c>
      <c r="AY411" s="247" t="s">
        <v>122</v>
      </c>
    </row>
    <row r="412" s="14" customFormat="1">
      <c r="A412" s="14"/>
      <c r="B412" s="248"/>
      <c r="C412" s="249"/>
      <c r="D412" s="233" t="s">
        <v>133</v>
      </c>
      <c r="E412" s="250" t="s">
        <v>1</v>
      </c>
      <c r="F412" s="251" t="s">
        <v>396</v>
      </c>
      <c r="G412" s="249"/>
      <c r="H412" s="252">
        <v>30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8" t="s">
        <v>133</v>
      </c>
      <c r="AU412" s="258" t="s">
        <v>84</v>
      </c>
      <c r="AV412" s="14" t="s">
        <v>84</v>
      </c>
      <c r="AW412" s="14" t="s">
        <v>31</v>
      </c>
      <c r="AX412" s="14" t="s">
        <v>74</v>
      </c>
      <c r="AY412" s="258" t="s">
        <v>122</v>
      </c>
    </row>
    <row r="413" s="13" customFormat="1">
      <c r="A413" s="13"/>
      <c r="B413" s="238"/>
      <c r="C413" s="239"/>
      <c r="D413" s="233" t="s">
        <v>133</v>
      </c>
      <c r="E413" s="240" t="s">
        <v>1</v>
      </c>
      <c r="F413" s="241" t="s">
        <v>142</v>
      </c>
      <c r="G413" s="239"/>
      <c r="H413" s="240" t="s">
        <v>1</v>
      </c>
      <c r="I413" s="242"/>
      <c r="J413" s="239"/>
      <c r="K413" s="239"/>
      <c r="L413" s="243"/>
      <c r="M413" s="244"/>
      <c r="N413" s="245"/>
      <c r="O413" s="245"/>
      <c r="P413" s="245"/>
      <c r="Q413" s="245"/>
      <c r="R413" s="245"/>
      <c r="S413" s="245"/>
      <c r="T413" s="24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7" t="s">
        <v>133</v>
      </c>
      <c r="AU413" s="247" t="s">
        <v>84</v>
      </c>
      <c r="AV413" s="13" t="s">
        <v>82</v>
      </c>
      <c r="AW413" s="13" t="s">
        <v>31</v>
      </c>
      <c r="AX413" s="13" t="s">
        <v>74</v>
      </c>
      <c r="AY413" s="247" t="s">
        <v>122</v>
      </c>
    </row>
    <row r="414" s="14" customFormat="1">
      <c r="A414" s="14"/>
      <c r="B414" s="248"/>
      <c r="C414" s="249"/>
      <c r="D414" s="233" t="s">
        <v>133</v>
      </c>
      <c r="E414" s="250" t="s">
        <v>1</v>
      </c>
      <c r="F414" s="251" t="s">
        <v>397</v>
      </c>
      <c r="G414" s="249"/>
      <c r="H414" s="252">
        <v>43.200000000000003</v>
      </c>
      <c r="I414" s="253"/>
      <c r="J414" s="249"/>
      <c r="K414" s="249"/>
      <c r="L414" s="254"/>
      <c r="M414" s="255"/>
      <c r="N414" s="256"/>
      <c r="O414" s="256"/>
      <c r="P414" s="256"/>
      <c r="Q414" s="256"/>
      <c r="R414" s="256"/>
      <c r="S414" s="256"/>
      <c r="T414" s="257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8" t="s">
        <v>133</v>
      </c>
      <c r="AU414" s="258" t="s">
        <v>84</v>
      </c>
      <c r="AV414" s="14" t="s">
        <v>84</v>
      </c>
      <c r="AW414" s="14" t="s">
        <v>31</v>
      </c>
      <c r="AX414" s="14" t="s">
        <v>74</v>
      </c>
      <c r="AY414" s="258" t="s">
        <v>122</v>
      </c>
    </row>
    <row r="415" s="13" customFormat="1">
      <c r="A415" s="13"/>
      <c r="B415" s="238"/>
      <c r="C415" s="239"/>
      <c r="D415" s="233" t="s">
        <v>133</v>
      </c>
      <c r="E415" s="240" t="s">
        <v>1</v>
      </c>
      <c r="F415" s="241" t="s">
        <v>144</v>
      </c>
      <c r="G415" s="239"/>
      <c r="H415" s="240" t="s">
        <v>1</v>
      </c>
      <c r="I415" s="242"/>
      <c r="J415" s="239"/>
      <c r="K415" s="239"/>
      <c r="L415" s="243"/>
      <c r="M415" s="244"/>
      <c r="N415" s="245"/>
      <c r="O415" s="245"/>
      <c r="P415" s="245"/>
      <c r="Q415" s="245"/>
      <c r="R415" s="245"/>
      <c r="S415" s="245"/>
      <c r="T415" s="24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7" t="s">
        <v>133</v>
      </c>
      <c r="AU415" s="247" t="s">
        <v>84</v>
      </c>
      <c r="AV415" s="13" t="s">
        <v>82</v>
      </c>
      <c r="AW415" s="13" t="s">
        <v>31</v>
      </c>
      <c r="AX415" s="13" t="s">
        <v>74</v>
      </c>
      <c r="AY415" s="247" t="s">
        <v>122</v>
      </c>
    </row>
    <row r="416" s="14" customFormat="1">
      <c r="A416" s="14"/>
      <c r="B416" s="248"/>
      <c r="C416" s="249"/>
      <c r="D416" s="233" t="s">
        <v>133</v>
      </c>
      <c r="E416" s="250" t="s">
        <v>1</v>
      </c>
      <c r="F416" s="251" t="s">
        <v>398</v>
      </c>
      <c r="G416" s="249"/>
      <c r="H416" s="252">
        <v>56</v>
      </c>
      <c r="I416" s="253"/>
      <c r="J416" s="249"/>
      <c r="K416" s="249"/>
      <c r="L416" s="254"/>
      <c r="M416" s="255"/>
      <c r="N416" s="256"/>
      <c r="O416" s="256"/>
      <c r="P416" s="256"/>
      <c r="Q416" s="256"/>
      <c r="R416" s="256"/>
      <c r="S416" s="256"/>
      <c r="T416" s="257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8" t="s">
        <v>133</v>
      </c>
      <c r="AU416" s="258" t="s">
        <v>84</v>
      </c>
      <c r="AV416" s="14" t="s">
        <v>84</v>
      </c>
      <c r="AW416" s="14" t="s">
        <v>31</v>
      </c>
      <c r="AX416" s="14" t="s">
        <v>74</v>
      </c>
      <c r="AY416" s="258" t="s">
        <v>122</v>
      </c>
    </row>
    <row r="417" s="13" customFormat="1">
      <c r="A417" s="13"/>
      <c r="B417" s="238"/>
      <c r="C417" s="239"/>
      <c r="D417" s="233" t="s">
        <v>133</v>
      </c>
      <c r="E417" s="240" t="s">
        <v>1</v>
      </c>
      <c r="F417" s="241" t="s">
        <v>146</v>
      </c>
      <c r="G417" s="239"/>
      <c r="H417" s="240" t="s">
        <v>1</v>
      </c>
      <c r="I417" s="242"/>
      <c r="J417" s="239"/>
      <c r="K417" s="239"/>
      <c r="L417" s="243"/>
      <c r="M417" s="244"/>
      <c r="N417" s="245"/>
      <c r="O417" s="245"/>
      <c r="P417" s="245"/>
      <c r="Q417" s="245"/>
      <c r="R417" s="245"/>
      <c r="S417" s="245"/>
      <c r="T417" s="24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7" t="s">
        <v>133</v>
      </c>
      <c r="AU417" s="247" t="s">
        <v>84</v>
      </c>
      <c r="AV417" s="13" t="s">
        <v>82</v>
      </c>
      <c r="AW417" s="13" t="s">
        <v>31</v>
      </c>
      <c r="AX417" s="13" t="s">
        <v>74</v>
      </c>
      <c r="AY417" s="247" t="s">
        <v>122</v>
      </c>
    </row>
    <row r="418" s="14" customFormat="1">
      <c r="A418" s="14"/>
      <c r="B418" s="248"/>
      <c r="C418" s="249"/>
      <c r="D418" s="233" t="s">
        <v>133</v>
      </c>
      <c r="E418" s="250" t="s">
        <v>1</v>
      </c>
      <c r="F418" s="251" t="s">
        <v>399</v>
      </c>
      <c r="G418" s="249"/>
      <c r="H418" s="252">
        <v>53.600000000000001</v>
      </c>
      <c r="I418" s="253"/>
      <c r="J418" s="249"/>
      <c r="K418" s="249"/>
      <c r="L418" s="254"/>
      <c r="M418" s="255"/>
      <c r="N418" s="256"/>
      <c r="O418" s="256"/>
      <c r="P418" s="256"/>
      <c r="Q418" s="256"/>
      <c r="R418" s="256"/>
      <c r="S418" s="256"/>
      <c r="T418" s="25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8" t="s">
        <v>133</v>
      </c>
      <c r="AU418" s="258" t="s">
        <v>84</v>
      </c>
      <c r="AV418" s="14" t="s">
        <v>84</v>
      </c>
      <c r="AW418" s="14" t="s">
        <v>31</v>
      </c>
      <c r="AX418" s="14" t="s">
        <v>74</v>
      </c>
      <c r="AY418" s="258" t="s">
        <v>122</v>
      </c>
    </row>
    <row r="419" s="13" customFormat="1">
      <c r="A419" s="13"/>
      <c r="B419" s="238"/>
      <c r="C419" s="239"/>
      <c r="D419" s="233" t="s">
        <v>133</v>
      </c>
      <c r="E419" s="240" t="s">
        <v>1</v>
      </c>
      <c r="F419" s="241" t="s">
        <v>148</v>
      </c>
      <c r="G419" s="239"/>
      <c r="H419" s="240" t="s">
        <v>1</v>
      </c>
      <c r="I419" s="242"/>
      <c r="J419" s="239"/>
      <c r="K419" s="239"/>
      <c r="L419" s="243"/>
      <c r="M419" s="244"/>
      <c r="N419" s="245"/>
      <c r="O419" s="245"/>
      <c r="P419" s="245"/>
      <c r="Q419" s="245"/>
      <c r="R419" s="245"/>
      <c r="S419" s="245"/>
      <c r="T419" s="24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7" t="s">
        <v>133</v>
      </c>
      <c r="AU419" s="247" t="s">
        <v>84</v>
      </c>
      <c r="AV419" s="13" t="s">
        <v>82</v>
      </c>
      <c r="AW419" s="13" t="s">
        <v>31</v>
      </c>
      <c r="AX419" s="13" t="s">
        <v>74</v>
      </c>
      <c r="AY419" s="247" t="s">
        <v>122</v>
      </c>
    </row>
    <row r="420" s="14" customFormat="1">
      <c r="A420" s="14"/>
      <c r="B420" s="248"/>
      <c r="C420" s="249"/>
      <c r="D420" s="233" t="s">
        <v>133</v>
      </c>
      <c r="E420" s="250" t="s">
        <v>1</v>
      </c>
      <c r="F420" s="251" t="s">
        <v>400</v>
      </c>
      <c r="G420" s="249"/>
      <c r="H420" s="252">
        <v>16.199999999999999</v>
      </c>
      <c r="I420" s="253"/>
      <c r="J420" s="249"/>
      <c r="K420" s="249"/>
      <c r="L420" s="254"/>
      <c r="M420" s="255"/>
      <c r="N420" s="256"/>
      <c r="O420" s="256"/>
      <c r="P420" s="256"/>
      <c r="Q420" s="256"/>
      <c r="R420" s="256"/>
      <c r="S420" s="256"/>
      <c r="T420" s="257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8" t="s">
        <v>133</v>
      </c>
      <c r="AU420" s="258" t="s">
        <v>84</v>
      </c>
      <c r="AV420" s="14" t="s">
        <v>84</v>
      </c>
      <c r="AW420" s="14" t="s">
        <v>31</v>
      </c>
      <c r="AX420" s="14" t="s">
        <v>74</v>
      </c>
      <c r="AY420" s="258" t="s">
        <v>122</v>
      </c>
    </row>
    <row r="421" s="13" customFormat="1">
      <c r="A421" s="13"/>
      <c r="B421" s="238"/>
      <c r="C421" s="239"/>
      <c r="D421" s="233" t="s">
        <v>133</v>
      </c>
      <c r="E421" s="240" t="s">
        <v>1</v>
      </c>
      <c r="F421" s="241" t="s">
        <v>150</v>
      </c>
      <c r="G421" s="239"/>
      <c r="H421" s="240" t="s">
        <v>1</v>
      </c>
      <c r="I421" s="242"/>
      <c r="J421" s="239"/>
      <c r="K421" s="239"/>
      <c r="L421" s="243"/>
      <c r="M421" s="244"/>
      <c r="N421" s="245"/>
      <c r="O421" s="245"/>
      <c r="P421" s="245"/>
      <c r="Q421" s="245"/>
      <c r="R421" s="245"/>
      <c r="S421" s="245"/>
      <c r="T421" s="24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7" t="s">
        <v>133</v>
      </c>
      <c r="AU421" s="247" t="s">
        <v>84</v>
      </c>
      <c r="AV421" s="13" t="s">
        <v>82</v>
      </c>
      <c r="AW421" s="13" t="s">
        <v>31</v>
      </c>
      <c r="AX421" s="13" t="s">
        <v>74</v>
      </c>
      <c r="AY421" s="247" t="s">
        <v>122</v>
      </c>
    </row>
    <row r="422" s="14" customFormat="1">
      <c r="A422" s="14"/>
      <c r="B422" s="248"/>
      <c r="C422" s="249"/>
      <c r="D422" s="233" t="s">
        <v>133</v>
      </c>
      <c r="E422" s="250" t="s">
        <v>1</v>
      </c>
      <c r="F422" s="251" t="s">
        <v>401</v>
      </c>
      <c r="G422" s="249"/>
      <c r="H422" s="252">
        <v>21.600000000000001</v>
      </c>
      <c r="I422" s="253"/>
      <c r="J422" s="249"/>
      <c r="K422" s="249"/>
      <c r="L422" s="254"/>
      <c r="M422" s="255"/>
      <c r="N422" s="256"/>
      <c r="O422" s="256"/>
      <c r="P422" s="256"/>
      <c r="Q422" s="256"/>
      <c r="R422" s="256"/>
      <c r="S422" s="256"/>
      <c r="T422" s="257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8" t="s">
        <v>133</v>
      </c>
      <c r="AU422" s="258" t="s">
        <v>84</v>
      </c>
      <c r="AV422" s="14" t="s">
        <v>84</v>
      </c>
      <c r="AW422" s="14" t="s">
        <v>31</v>
      </c>
      <c r="AX422" s="14" t="s">
        <v>74</v>
      </c>
      <c r="AY422" s="258" t="s">
        <v>122</v>
      </c>
    </row>
    <row r="423" s="13" customFormat="1">
      <c r="A423" s="13"/>
      <c r="B423" s="238"/>
      <c r="C423" s="239"/>
      <c r="D423" s="233" t="s">
        <v>133</v>
      </c>
      <c r="E423" s="240" t="s">
        <v>1</v>
      </c>
      <c r="F423" s="241" t="s">
        <v>152</v>
      </c>
      <c r="G423" s="239"/>
      <c r="H423" s="240" t="s">
        <v>1</v>
      </c>
      <c r="I423" s="242"/>
      <c r="J423" s="239"/>
      <c r="K423" s="239"/>
      <c r="L423" s="243"/>
      <c r="M423" s="244"/>
      <c r="N423" s="245"/>
      <c r="O423" s="245"/>
      <c r="P423" s="245"/>
      <c r="Q423" s="245"/>
      <c r="R423" s="245"/>
      <c r="S423" s="245"/>
      <c r="T423" s="24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7" t="s">
        <v>133</v>
      </c>
      <c r="AU423" s="247" t="s">
        <v>84</v>
      </c>
      <c r="AV423" s="13" t="s">
        <v>82</v>
      </c>
      <c r="AW423" s="13" t="s">
        <v>31</v>
      </c>
      <c r="AX423" s="13" t="s">
        <v>74</v>
      </c>
      <c r="AY423" s="247" t="s">
        <v>122</v>
      </c>
    </row>
    <row r="424" s="14" customFormat="1">
      <c r="A424" s="14"/>
      <c r="B424" s="248"/>
      <c r="C424" s="249"/>
      <c r="D424" s="233" t="s">
        <v>133</v>
      </c>
      <c r="E424" s="250" t="s">
        <v>1</v>
      </c>
      <c r="F424" s="251" t="s">
        <v>402</v>
      </c>
      <c r="G424" s="249"/>
      <c r="H424" s="252">
        <v>22.399999999999999</v>
      </c>
      <c r="I424" s="253"/>
      <c r="J424" s="249"/>
      <c r="K424" s="249"/>
      <c r="L424" s="254"/>
      <c r="M424" s="255"/>
      <c r="N424" s="256"/>
      <c r="O424" s="256"/>
      <c r="P424" s="256"/>
      <c r="Q424" s="256"/>
      <c r="R424" s="256"/>
      <c r="S424" s="256"/>
      <c r="T424" s="25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8" t="s">
        <v>133</v>
      </c>
      <c r="AU424" s="258" t="s">
        <v>84</v>
      </c>
      <c r="AV424" s="14" t="s">
        <v>84</v>
      </c>
      <c r="AW424" s="14" t="s">
        <v>31</v>
      </c>
      <c r="AX424" s="14" t="s">
        <v>74</v>
      </c>
      <c r="AY424" s="258" t="s">
        <v>122</v>
      </c>
    </row>
    <row r="425" s="13" customFormat="1">
      <c r="A425" s="13"/>
      <c r="B425" s="238"/>
      <c r="C425" s="239"/>
      <c r="D425" s="233" t="s">
        <v>133</v>
      </c>
      <c r="E425" s="240" t="s">
        <v>1</v>
      </c>
      <c r="F425" s="241" t="s">
        <v>154</v>
      </c>
      <c r="G425" s="239"/>
      <c r="H425" s="240" t="s">
        <v>1</v>
      </c>
      <c r="I425" s="242"/>
      <c r="J425" s="239"/>
      <c r="K425" s="239"/>
      <c r="L425" s="243"/>
      <c r="M425" s="244"/>
      <c r="N425" s="245"/>
      <c r="O425" s="245"/>
      <c r="P425" s="245"/>
      <c r="Q425" s="245"/>
      <c r="R425" s="245"/>
      <c r="S425" s="245"/>
      <c r="T425" s="24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7" t="s">
        <v>133</v>
      </c>
      <c r="AU425" s="247" t="s">
        <v>84</v>
      </c>
      <c r="AV425" s="13" t="s">
        <v>82</v>
      </c>
      <c r="AW425" s="13" t="s">
        <v>31</v>
      </c>
      <c r="AX425" s="13" t="s">
        <v>74</v>
      </c>
      <c r="AY425" s="247" t="s">
        <v>122</v>
      </c>
    </row>
    <row r="426" s="14" customFormat="1">
      <c r="A426" s="14"/>
      <c r="B426" s="248"/>
      <c r="C426" s="249"/>
      <c r="D426" s="233" t="s">
        <v>133</v>
      </c>
      <c r="E426" s="250" t="s">
        <v>1</v>
      </c>
      <c r="F426" s="251" t="s">
        <v>403</v>
      </c>
      <c r="G426" s="249"/>
      <c r="H426" s="252">
        <v>12</v>
      </c>
      <c r="I426" s="253"/>
      <c r="J426" s="249"/>
      <c r="K426" s="249"/>
      <c r="L426" s="254"/>
      <c r="M426" s="255"/>
      <c r="N426" s="256"/>
      <c r="O426" s="256"/>
      <c r="P426" s="256"/>
      <c r="Q426" s="256"/>
      <c r="R426" s="256"/>
      <c r="S426" s="256"/>
      <c r="T426" s="257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8" t="s">
        <v>133</v>
      </c>
      <c r="AU426" s="258" t="s">
        <v>84</v>
      </c>
      <c r="AV426" s="14" t="s">
        <v>84</v>
      </c>
      <c r="AW426" s="14" t="s">
        <v>31</v>
      </c>
      <c r="AX426" s="14" t="s">
        <v>74</v>
      </c>
      <c r="AY426" s="258" t="s">
        <v>122</v>
      </c>
    </row>
    <row r="427" s="13" customFormat="1">
      <c r="A427" s="13"/>
      <c r="B427" s="238"/>
      <c r="C427" s="239"/>
      <c r="D427" s="233" t="s">
        <v>133</v>
      </c>
      <c r="E427" s="240" t="s">
        <v>1</v>
      </c>
      <c r="F427" s="241" t="s">
        <v>156</v>
      </c>
      <c r="G427" s="239"/>
      <c r="H427" s="240" t="s">
        <v>1</v>
      </c>
      <c r="I427" s="242"/>
      <c r="J427" s="239"/>
      <c r="K427" s="239"/>
      <c r="L427" s="243"/>
      <c r="M427" s="244"/>
      <c r="N427" s="245"/>
      <c r="O427" s="245"/>
      <c r="P427" s="245"/>
      <c r="Q427" s="245"/>
      <c r="R427" s="245"/>
      <c r="S427" s="245"/>
      <c r="T427" s="24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7" t="s">
        <v>133</v>
      </c>
      <c r="AU427" s="247" t="s">
        <v>84</v>
      </c>
      <c r="AV427" s="13" t="s">
        <v>82</v>
      </c>
      <c r="AW427" s="13" t="s">
        <v>31</v>
      </c>
      <c r="AX427" s="13" t="s">
        <v>74</v>
      </c>
      <c r="AY427" s="247" t="s">
        <v>122</v>
      </c>
    </row>
    <row r="428" s="14" customFormat="1">
      <c r="A428" s="14"/>
      <c r="B428" s="248"/>
      <c r="C428" s="249"/>
      <c r="D428" s="233" t="s">
        <v>133</v>
      </c>
      <c r="E428" s="250" t="s">
        <v>1</v>
      </c>
      <c r="F428" s="251" t="s">
        <v>404</v>
      </c>
      <c r="G428" s="249"/>
      <c r="H428" s="252">
        <v>10.800000000000001</v>
      </c>
      <c r="I428" s="253"/>
      <c r="J428" s="249"/>
      <c r="K428" s="249"/>
      <c r="L428" s="254"/>
      <c r="M428" s="255"/>
      <c r="N428" s="256"/>
      <c r="O428" s="256"/>
      <c r="P428" s="256"/>
      <c r="Q428" s="256"/>
      <c r="R428" s="256"/>
      <c r="S428" s="256"/>
      <c r="T428" s="25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8" t="s">
        <v>133</v>
      </c>
      <c r="AU428" s="258" t="s">
        <v>84</v>
      </c>
      <c r="AV428" s="14" t="s">
        <v>84</v>
      </c>
      <c r="AW428" s="14" t="s">
        <v>31</v>
      </c>
      <c r="AX428" s="14" t="s">
        <v>74</v>
      </c>
      <c r="AY428" s="258" t="s">
        <v>122</v>
      </c>
    </row>
    <row r="429" s="13" customFormat="1">
      <c r="A429" s="13"/>
      <c r="B429" s="238"/>
      <c r="C429" s="239"/>
      <c r="D429" s="233" t="s">
        <v>133</v>
      </c>
      <c r="E429" s="240" t="s">
        <v>1</v>
      </c>
      <c r="F429" s="241" t="s">
        <v>158</v>
      </c>
      <c r="G429" s="239"/>
      <c r="H429" s="240" t="s">
        <v>1</v>
      </c>
      <c r="I429" s="242"/>
      <c r="J429" s="239"/>
      <c r="K429" s="239"/>
      <c r="L429" s="243"/>
      <c r="M429" s="244"/>
      <c r="N429" s="245"/>
      <c r="O429" s="245"/>
      <c r="P429" s="245"/>
      <c r="Q429" s="245"/>
      <c r="R429" s="245"/>
      <c r="S429" s="245"/>
      <c r="T429" s="24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7" t="s">
        <v>133</v>
      </c>
      <c r="AU429" s="247" t="s">
        <v>84</v>
      </c>
      <c r="AV429" s="13" t="s">
        <v>82</v>
      </c>
      <c r="AW429" s="13" t="s">
        <v>31</v>
      </c>
      <c r="AX429" s="13" t="s">
        <v>74</v>
      </c>
      <c r="AY429" s="247" t="s">
        <v>122</v>
      </c>
    </row>
    <row r="430" s="14" customFormat="1">
      <c r="A430" s="14"/>
      <c r="B430" s="248"/>
      <c r="C430" s="249"/>
      <c r="D430" s="233" t="s">
        <v>133</v>
      </c>
      <c r="E430" s="250" t="s">
        <v>1</v>
      </c>
      <c r="F430" s="251" t="s">
        <v>405</v>
      </c>
      <c r="G430" s="249"/>
      <c r="H430" s="252">
        <v>11.199999999999999</v>
      </c>
      <c r="I430" s="253"/>
      <c r="J430" s="249"/>
      <c r="K430" s="249"/>
      <c r="L430" s="254"/>
      <c r="M430" s="255"/>
      <c r="N430" s="256"/>
      <c r="O430" s="256"/>
      <c r="P430" s="256"/>
      <c r="Q430" s="256"/>
      <c r="R430" s="256"/>
      <c r="S430" s="256"/>
      <c r="T430" s="257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8" t="s">
        <v>133</v>
      </c>
      <c r="AU430" s="258" t="s">
        <v>84</v>
      </c>
      <c r="AV430" s="14" t="s">
        <v>84</v>
      </c>
      <c r="AW430" s="14" t="s">
        <v>31</v>
      </c>
      <c r="AX430" s="14" t="s">
        <v>74</v>
      </c>
      <c r="AY430" s="258" t="s">
        <v>122</v>
      </c>
    </row>
    <row r="431" s="13" customFormat="1">
      <c r="A431" s="13"/>
      <c r="B431" s="238"/>
      <c r="C431" s="239"/>
      <c r="D431" s="233" t="s">
        <v>133</v>
      </c>
      <c r="E431" s="240" t="s">
        <v>1</v>
      </c>
      <c r="F431" s="241" t="s">
        <v>160</v>
      </c>
      <c r="G431" s="239"/>
      <c r="H431" s="240" t="s">
        <v>1</v>
      </c>
      <c r="I431" s="242"/>
      <c r="J431" s="239"/>
      <c r="K431" s="239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133</v>
      </c>
      <c r="AU431" s="247" t="s">
        <v>84</v>
      </c>
      <c r="AV431" s="13" t="s">
        <v>82</v>
      </c>
      <c r="AW431" s="13" t="s">
        <v>31</v>
      </c>
      <c r="AX431" s="13" t="s">
        <v>74</v>
      </c>
      <c r="AY431" s="247" t="s">
        <v>122</v>
      </c>
    </row>
    <row r="432" s="14" customFormat="1">
      <c r="A432" s="14"/>
      <c r="B432" s="248"/>
      <c r="C432" s="249"/>
      <c r="D432" s="233" t="s">
        <v>133</v>
      </c>
      <c r="E432" s="250" t="s">
        <v>1</v>
      </c>
      <c r="F432" s="251" t="s">
        <v>406</v>
      </c>
      <c r="G432" s="249"/>
      <c r="H432" s="252">
        <v>86.400000000000006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8" t="s">
        <v>133</v>
      </c>
      <c r="AU432" s="258" t="s">
        <v>84</v>
      </c>
      <c r="AV432" s="14" t="s">
        <v>84</v>
      </c>
      <c r="AW432" s="14" t="s">
        <v>31</v>
      </c>
      <c r="AX432" s="14" t="s">
        <v>74</v>
      </c>
      <c r="AY432" s="258" t="s">
        <v>122</v>
      </c>
    </row>
    <row r="433" s="13" customFormat="1">
      <c r="A433" s="13"/>
      <c r="B433" s="238"/>
      <c r="C433" s="239"/>
      <c r="D433" s="233" t="s">
        <v>133</v>
      </c>
      <c r="E433" s="240" t="s">
        <v>1</v>
      </c>
      <c r="F433" s="241" t="s">
        <v>162</v>
      </c>
      <c r="G433" s="239"/>
      <c r="H433" s="240" t="s">
        <v>1</v>
      </c>
      <c r="I433" s="242"/>
      <c r="J433" s="239"/>
      <c r="K433" s="239"/>
      <c r="L433" s="243"/>
      <c r="M433" s="244"/>
      <c r="N433" s="245"/>
      <c r="O433" s="245"/>
      <c r="P433" s="245"/>
      <c r="Q433" s="245"/>
      <c r="R433" s="245"/>
      <c r="S433" s="245"/>
      <c r="T433" s="24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7" t="s">
        <v>133</v>
      </c>
      <c r="AU433" s="247" t="s">
        <v>84</v>
      </c>
      <c r="AV433" s="13" t="s">
        <v>82</v>
      </c>
      <c r="AW433" s="13" t="s">
        <v>31</v>
      </c>
      <c r="AX433" s="13" t="s">
        <v>74</v>
      </c>
      <c r="AY433" s="247" t="s">
        <v>122</v>
      </c>
    </row>
    <row r="434" s="14" customFormat="1">
      <c r="A434" s="14"/>
      <c r="B434" s="248"/>
      <c r="C434" s="249"/>
      <c r="D434" s="233" t="s">
        <v>133</v>
      </c>
      <c r="E434" s="250" t="s">
        <v>1</v>
      </c>
      <c r="F434" s="251" t="s">
        <v>407</v>
      </c>
      <c r="G434" s="249"/>
      <c r="H434" s="252">
        <v>96</v>
      </c>
      <c r="I434" s="253"/>
      <c r="J434" s="249"/>
      <c r="K434" s="249"/>
      <c r="L434" s="254"/>
      <c r="M434" s="255"/>
      <c r="N434" s="256"/>
      <c r="O434" s="256"/>
      <c r="P434" s="256"/>
      <c r="Q434" s="256"/>
      <c r="R434" s="256"/>
      <c r="S434" s="256"/>
      <c r="T434" s="257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8" t="s">
        <v>133</v>
      </c>
      <c r="AU434" s="258" t="s">
        <v>84</v>
      </c>
      <c r="AV434" s="14" t="s">
        <v>84</v>
      </c>
      <c r="AW434" s="14" t="s">
        <v>31</v>
      </c>
      <c r="AX434" s="14" t="s">
        <v>74</v>
      </c>
      <c r="AY434" s="258" t="s">
        <v>122</v>
      </c>
    </row>
    <row r="435" s="13" customFormat="1">
      <c r="A435" s="13"/>
      <c r="B435" s="238"/>
      <c r="C435" s="239"/>
      <c r="D435" s="233" t="s">
        <v>133</v>
      </c>
      <c r="E435" s="240" t="s">
        <v>1</v>
      </c>
      <c r="F435" s="241" t="s">
        <v>164</v>
      </c>
      <c r="G435" s="239"/>
      <c r="H435" s="240" t="s">
        <v>1</v>
      </c>
      <c r="I435" s="242"/>
      <c r="J435" s="239"/>
      <c r="K435" s="239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133</v>
      </c>
      <c r="AU435" s="247" t="s">
        <v>84</v>
      </c>
      <c r="AV435" s="13" t="s">
        <v>82</v>
      </c>
      <c r="AW435" s="13" t="s">
        <v>31</v>
      </c>
      <c r="AX435" s="13" t="s">
        <v>74</v>
      </c>
      <c r="AY435" s="247" t="s">
        <v>122</v>
      </c>
    </row>
    <row r="436" s="14" customFormat="1">
      <c r="A436" s="14"/>
      <c r="B436" s="248"/>
      <c r="C436" s="249"/>
      <c r="D436" s="233" t="s">
        <v>133</v>
      </c>
      <c r="E436" s="250" t="s">
        <v>1</v>
      </c>
      <c r="F436" s="251" t="s">
        <v>408</v>
      </c>
      <c r="G436" s="249"/>
      <c r="H436" s="252">
        <v>39.600000000000001</v>
      </c>
      <c r="I436" s="253"/>
      <c r="J436" s="249"/>
      <c r="K436" s="249"/>
      <c r="L436" s="254"/>
      <c r="M436" s="255"/>
      <c r="N436" s="256"/>
      <c r="O436" s="256"/>
      <c r="P436" s="256"/>
      <c r="Q436" s="256"/>
      <c r="R436" s="256"/>
      <c r="S436" s="256"/>
      <c r="T436" s="25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8" t="s">
        <v>133</v>
      </c>
      <c r="AU436" s="258" t="s">
        <v>84</v>
      </c>
      <c r="AV436" s="14" t="s">
        <v>84</v>
      </c>
      <c r="AW436" s="14" t="s">
        <v>31</v>
      </c>
      <c r="AX436" s="14" t="s">
        <v>74</v>
      </c>
      <c r="AY436" s="258" t="s">
        <v>122</v>
      </c>
    </row>
    <row r="437" s="13" customFormat="1">
      <c r="A437" s="13"/>
      <c r="B437" s="238"/>
      <c r="C437" s="239"/>
      <c r="D437" s="233" t="s">
        <v>133</v>
      </c>
      <c r="E437" s="240" t="s">
        <v>1</v>
      </c>
      <c r="F437" s="241" t="s">
        <v>166</v>
      </c>
      <c r="G437" s="239"/>
      <c r="H437" s="240" t="s">
        <v>1</v>
      </c>
      <c r="I437" s="242"/>
      <c r="J437" s="239"/>
      <c r="K437" s="239"/>
      <c r="L437" s="243"/>
      <c r="M437" s="244"/>
      <c r="N437" s="245"/>
      <c r="O437" s="245"/>
      <c r="P437" s="245"/>
      <c r="Q437" s="245"/>
      <c r="R437" s="245"/>
      <c r="S437" s="245"/>
      <c r="T437" s="24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7" t="s">
        <v>133</v>
      </c>
      <c r="AU437" s="247" t="s">
        <v>84</v>
      </c>
      <c r="AV437" s="13" t="s">
        <v>82</v>
      </c>
      <c r="AW437" s="13" t="s">
        <v>31</v>
      </c>
      <c r="AX437" s="13" t="s">
        <v>74</v>
      </c>
      <c r="AY437" s="247" t="s">
        <v>122</v>
      </c>
    </row>
    <row r="438" s="14" customFormat="1">
      <c r="A438" s="14"/>
      <c r="B438" s="248"/>
      <c r="C438" s="249"/>
      <c r="D438" s="233" t="s">
        <v>133</v>
      </c>
      <c r="E438" s="250" t="s">
        <v>1</v>
      </c>
      <c r="F438" s="251" t="s">
        <v>409</v>
      </c>
      <c r="G438" s="249"/>
      <c r="H438" s="252">
        <v>42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8" t="s">
        <v>133</v>
      </c>
      <c r="AU438" s="258" t="s">
        <v>84</v>
      </c>
      <c r="AV438" s="14" t="s">
        <v>84</v>
      </c>
      <c r="AW438" s="14" t="s">
        <v>31</v>
      </c>
      <c r="AX438" s="14" t="s">
        <v>74</v>
      </c>
      <c r="AY438" s="258" t="s">
        <v>122</v>
      </c>
    </row>
    <row r="439" s="15" customFormat="1">
      <c r="A439" s="15"/>
      <c r="B439" s="259"/>
      <c r="C439" s="260"/>
      <c r="D439" s="233" t="s">
        <v>133</v>
      </c>
      <c r="E439" s="261" t="s">
        <v>1</v>
      </c>
      <c r="F439" s="262" t="s">
        <v>168</v>
      </c>
      <c r="G439" s="260"/>
      <c r="H439" s="263">
        <v>605.60000000000002</v>
      </c>
      <c r="I439" s="264"/>
      <c r="J439" s="260"/>
      <c r="K439" s="260"/>
      <c r="L439" s="265"/>
      <c r="M439" s="266"/>
      <c r="N439" s="267"/>
      <c r="O439" s="267"/>
      <c r="P439" s="267"/>
      <c r="Q439" s="267"/>
      <c r="R439" s="267"/>
      <c r="S439" s="267"/>
      <c r="T439" s="268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9" t="s">
        <v>133</v>
      </c>
      <c r="AU439" s="269" t="s">
        <v>84</v>
      </c>
      <c r="AV439" s="15" t="s">
        <v>130</v>
      </c>
      <c r="AW439" s="15" t="s">
        <v>31</v>
      </c>
      <c r="AX439" s="15" t="s">
        <v>82</v>
      </c>
      <c r="AY439" s="269" t="s">
        <v>122</v>
      </c>
    </row>
    <row r="440" s="2" customFormat="1" ht="33" customHeight="1">
      <c r="A440" s="38"/>
      <c r="B440" s="39"/>
      <c r="C440" s="219" t="s">
        <v>244</v>
      </c>
      <c r="D440" s="219" t="s">
        <v>126</v>
      </c>
      <c r="E440" s="220" t="s">
        <v>414</v>
      </c>
      <c r="F440" s="221" t="s">
        <v>415</v>
      </c>
      <c r="G440" s="222" t="s">
        <v>222</v>
      </c>
      <c r="H440" s="223">
        <v>0.127</v>
      </c>
      <c r="I440" s="224"/>
      <c r="J440" s="225">
        <f>ROUND(I440*H440,2)</f>
        <v>0</v>
      </c>
      <c r="K440" s="226"/>
      <c r="L440" s="44"/>
      <c r="M440" s="227" t="s">
        <v>1</v>
      </c>
      <c r="N440" s="228" t="s">
        <v>39</v>
      </c>
      <c r="O440" s="91"/>
      <c r="P440" s="229">
        <f>O440*H440</f>
        <v>0</v>
      </c>
      <c r="Q440" s="229">
        <v>0</v>
      </c>
      <c r="R440" s="229">
        <f>Q440*H440</f>
        <v>0</v>
      </c>
      <c r="S440" s="229">
        <v>0</v>
      </c>
      <c r="T440" s="230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1" t="s">
        <v>223</v>
      </c>
      <c r="AT440" s="231" t="s">
        <v>126</v>
      </c>
      <c r="AU440" s="231" t="s">
        <v>84</v>
      </c>
      <c r="AY440" s="17" t="s">
        <v>122</v>
      </c>
      <c r="BE440" s="232">
        <f>IF(N440="základní",J440,0)</f>
        <v>0</v>
      </c>
      <c r="BF440" s="232">
        <f>IF(N440="snížená",J440,0)</f>
        <v>0</v>
      </c>
      <c r="BG440" s="232">
        <f>IF(N440="zákl. přenesená",J440,0)</f>
        <v>0</v>
      </c>
      <c r="BH440" s="232">
        <f>IF(N440="sníž. přenesená",J440,0)</f>
        <v>0</v>
      </c>
      <c r="BI440" s="232">
        <f>IF(N440="nulová",J440,0)</f>
        <v>0</v>
      </c>
      <c r="BJ440" s="17" t="s">
        <v>82</v>
      </c>
      <c r="BK440" s="232">
        <f>ROUND(I440*H440,2)</f>
        <v>0</v>
      </c>
      <c r="BL440" s="17" t="s">
        <v>223</v>
      </c>
      <c r="BM440" s="231" t="s">
        <v>416</v>
      </c>
    </row>
    <row r="441" s="2" customFormat="1">
      <c r="A441" s="38"/>
      <c r="B441" s="39"/>
      <c r="C441" s="40"/>
      <c r="D441" s="233" t="s">
        <v>131</v>
      </c>
      <c r="E441" s="40"/>
      <c r="F441" s="234" t="s">
        <v>417</v>
      </c>
      <c r="G441" s="40"/>
      <c r="H441" s="40"/>
      <c r="I441" s="235"/>
      <c r="J441" s="40"/>
      <c r="K441" s="40"/>
      <c r="L441" s="44"/>
      <c r="M441" s="236"/>
      <c r="N441" s="237"/>
      <c r="O441" s="91"/>
      <c r="P441" s="91"/>
      <c r="Q441" s="91"/>
      <c r="R441" s="91"/>
      <c r="S441" s="91"/>
      <c r="T441" s="92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131</v>
      </c>
      <c r="AU441" s="17" t="s">
        <v>84</v>
      </c>
    </row>
    <row r="442" s="12" customFormat="1" ht="22.8" customHeight="1">
      <c r="A442" s="12"/>
      <c r="B442" s="203"/>
      <c r="C442" s="204"/>
      <c r="D442" s="205" t="s">
        <v>73</v>
      </c>
      <c r="E442" s="217" t="s">
        <v>418</v>
      </c>
      <c r="F442" s="217" t="s">
        <v>419</v>
      </c>
      <c r="G442" s="204"/>
      <c r="H442" s="204"/>
      <c r="I442" s="207"/>
      <c r="J442" s="218">
        <f>BK442</f>
        <v>0</v>
      </c>
      <c r="K442" s="204"/>
      <c r="L442" s="209"/>
      <c r="M442" s="210"/>
      <c r="N442" s="211"/>
      <c r="O442" s="211"/>
      <c r="P442" s="212">
        <f>SUM(P443:P448)</f>
        <v>0</v>
      </c>
      <c r="Q442" s="211"/>
      <c r="R442" s="212">
        <f>SUM(R443:R448)</f>
        <v>0</v>
      </c>
      <c r="S442" s="211"/>
      <c r="T442" s="213">
        <f>SUM(T443:T448)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4" t="s">
        <v>84</v>
      </c>
      <c r="AT442" s="215" t="s">
        <v>73</v>
      </c>
      <c r="AU442" s="215" t="s">
        <v>82</v>
      </c>
      <c r="AY442" s="214" t="s">
        <v>122</v>
      </c>
      <c r="BK442" s="216">
        <f>SUM(BK443:BK448)</f>
        <v>0</v>
      </c>
    </row>
    <row r="443" s="2" customFormat="1" ht="33" customHeight="1">
      <c r="A443" s="38"/>
      <c r="B443" s="39"/>
      <c r="C443" s="219" t="s">
        <v>420</v>
      </c>
      <c r="D443" s="219" t="s">
        <v>126</v>
      </c>
      <c r="E443" s="220" t="s">
        <v>421</v>
      </c>
      <c r="F443" s="221" t="s">
        <v>422</v>
      </c>
      <c r="G443" s="222" t="s">
        <v>129</v>
      </c>
      <c r="H443" s="223">
        <v>15</v>
      </c>
      <c r="I443" s="224"/>
      <c r="J443" s="225">
        <f>ROUND(I443*H443,2)</f>
        <v>0</v>
      </c>
      <c r="K443" s="226"/>
      <c r="L443" s="44"/>
      <c r="M443" s="227" t="s">
        <v>1</v>
      </c>
      <c r="N443" s="228" t="s">
        <v>39</v>
      </c>
      <c r="O443" s="91"/>
      <c r="P443" s="229">
        <f>O443*H443</f>
        <v>0</v>
      </c>
      <c r="Q443" s="229">
        <v>0</v>
      </c>
      <c r="R443" s="229">
        <f>Q443*H443</f>
        <v>0</v>
      </c>
      <c r="S443" s="229">
        <v>0</v>
      </c>
      <c r="T443" s="230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1" t="s">
        <v>223</v>
      </c>
      <c r="AT443" s="231" t="s">
        <v>126</v>
      </c>
      <c r="AU443" s="231" t="s">
        <v>84</v>
      </c>
      <c r="AY443" s="17" t="s">
        <v>122</v>
      </c>
      <c r="BE443" s="232">
        <f>IF(N443="základní",J443,0)</f>
        <v>0</v>
      </c>
      <c r="BF443" s="232">
        <f>IF(N443="snížená",J443,0)</f>
        <v>0</v>
      </c>
      <c r="BG443" s="232">
        <f>IF(N443="zákl. přenesená",J443,0)</f>
        <v>0</v>
      </c>
      <c r="BH443" s="232">
        <f>IF(N443="sníž. přenesená",J443,0)</f>
        <v>0</v>
      </c>
      <c r="BI443" s="232">
        <f>IF(N443="nulová",J443,0)</f>
        <v>0</v>
      </c>
      <c r="BJ443" s="17" t="s">
        <v>82</v>
      </c>
      <c r="BK443" s="232">
        <f>ROUND(I443*H443,2)</f>
        <v>0</v>
      </c>
      <c r="BL443" s="17" t="s">
        <v>223</v>
      </c>
      <c r="BM443" s="231" t="s">
        <v>423</v>
      </c>
    </row>
    <row r="444" s="2" customFormat="1">
      <c r="A444" s="38"/>
      <c r="B444" s="39"/>
      <c r="C444" s="40"/>
      <c r="D444" s="233" t="s">
        <v>131</v>
      </c>
      <c r="E444" s="40"/>
      <c r="F444" s="234" t="s">
        <v>424</v>
      </c>
      <c r="G444" s="40"/>
      <c r="H444" s="40"/>
      <c r="I444" s="235"/>
      <c r="J444" s="40"/>
      <c r="K444" s="40"/>
      <c r="L444" s="44"/>
      <c r="M444" s="236"/>
      <c r="N444" s="237"/>
      <c r="O444" s="91"/>
      <c r="P444" s="91"/>
      <c r="Q444" s="91"/>
      <c r="R444" s="91"/>
      <c r="S444" s="91"/>
      <c r="T444" s="92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131</v>
      </c>
      <c r="AU444" s="17" t="s">
        <v>84</v>
      </c>
    </row>
    <row r="445" s="2" customFormat="1" ht="24.15" customHeight="1">
      <c r="A445" s="38"/>
      <c r="B445" s="39"/>
      <c r="C445" s="270" t="s">
        <v>332</v>
      </c>
      <c r="D445" s="270" t="s">
        <v>256</v>
      </c>
      <c r="E445" s="271" t="s">
        <v>425</v>
      </c>
      <c r="F445" s="272" t="s">
        <v>426</v>
      </c>
      <c r="G445" s="273" t="s">
        <v>129</v>
      </c>
      <c r="H445" s="274">
        <v>17.25</v>
      </c>
      <c r="I445" s="275"/>
      <c r="J445" s="276">
        <f>ROUND(I445*H445,2)</f>
        <v>0</v>
      </c>
      <c r="K445" s="277"/>
      <c r="L445" s="278"/>
      <c r="M445" s="279" t="s">
        <v>1</v>
      </c>
      <c r="N445" s="280" t="s">
        <v>39</v>
      </c>
      <c r="O445" s="91"/>
      <c r="P445" s="229">
        <f>O445*H445</f>
        <v>0</v>
      </c>
      <c r="Q445" s="229">
        <v>0</v>
      </c>
      <c r="R445" s="229">
        <f>Q445*H445</f>
        <v>0</v>
      </c>
      <c r="S445" s="229">
        <v>0</v>
      </c>
      <c r="T445" s="23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1" t="s">
        <v>260</v>
      </c>
      <c r="AT445" s="231" t="s">
        <v>256</v>
      </c>
      <c r="AU445" s="231" t="s">
        <v>84</v>
      </c>
      <c r="AY445" s="17" t="s">
        <v>122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7" t="s">
        <v>82</v>
      </c>
      <c r="BK445" s="232">
        <f>ROUND(I445*H445,2)</f>
        <v>0</v>
      </c>
      <c r="BL445" s="17" t="s">
        <v>223</v>
      </c>
      <c r="BM445" s="231" t="s">
        <v>427</v>
      </c>
    </row>
    <row r="446" s="2" customFormat="1">
      <c r="A446" s="38"/>
      <c r="B446" s="39"/>
      <c r="C446" s="40"/>
      <c r="D446" s="233" t="s">
        <v>131</v>
      </c>
      <c r="E446" s="40"/>
      <c r="F446" s="234" t="s">
        <v>426</v>
      </c>
      <c r="G446" s="40"/>
      <c r="H446" s="40"/>
      <c r="I446" s="235"/>
      <c r="J446" s="40"/>
      <c r="K446" s="40"/>
      <c r="L446" s="44"/>
      <c r="M446" s="236"/>
      <c r="N446" s="237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131</v>
      </c>
      <c r="AU446" s="17" t="s">
        <v>84</v>
      </c>
    </row>
    <row r="447" s="14" customFormat="1">
      <c r="A447" s="14"/>
      <c r="B447" s="248"/>
      <c r="C447" s="249"/>
      <c r="D447" s="233" t="s">
        <v>133</v>
      </c>
      <c r="E447" s="250" t="s">
        <v>1</v>
      </c>
      <c r="F447" s="251" t="s">
        <v>428</v>
      </c>
      <c r="G447" s="249"/>
      <c r="H447" s="252">
        <v>17.25</v>
      </c>
      <c r="I447" s="253"/>
      <c r="J447" s="249"/>
      <c r="K447" s="249"/>
      <c r="L447" s="254"/>
      <c r="M447" s="255"/>
      <c r="N447" s="256"/>
      <c r="O447" s="256"/>
      <c r="P447" s="256"/>
      <c r="Q447" s="256"/>
      <c r="R447" s="256"/>
      <c r="S447" s="256"/>
      <c r="T447" s="25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8" t="s">
        <v>133</v>
      </c>
      <c r="AU447" s="258" t="s">
        <v>84</v>
      </c>
      <c r="AV447" s="14" t="s">
        <v>84</v>
      </c>
      <c r="AW447" s="14" t="s">
        <v>31</v>
      </c>
      <c r="AX447" s="14" t="s">
        <v>74</v>
      </c>
      <c r="AY447" s="258" t="s">
        <v>122</v>
      </c>
    </row>
    <row r="448" s="15" customFormat="1">
      <c r="A448" s="15"/>
      <c r="B448" s="259"/>
      <c r="C448" s="260"/>
      <c r="D448" s="233" t="s">
        <v>133</v>
      </c>
      <c r="E448" s="261" t="s">
        <v>1</v>
      </c>
      <c r="F448" s="262" t="s">
        <v>168</v>
      </c>
      <c r="G448" s="260"/>
      <c r="H448" s="263">
        <v>17.25</v>
      </c>
      <c r="I448" s="264"/>
      <c r="J448" s="260"/>
      <c r="K448" s="260"/>
      <c r="L448" s="265"/>
      <c r="M448" s="266"/>
      <c r="N448" s="267"/>
      <c r="O448" s="267"/>
      <c r="P448" s="267"/>
      <c r="Q448" s="267"/>
      <c r="R448" s="267"/>
      <c r="S448" s="267"/>
      <c r="T448" s="268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9" t="s">
        <v>133</v>
      </c>
      <c r="AU448" s="269" t="s">
        <v>84</v>
      </c>
      <c r="AV448" s="15" t="s">
        <v>130</v>
      </c>
      <c r="AW448" s="15" t="s">
        <v>31</v>
      </c>
      <c r="AX448" s="15" t="s">
        <v>82</v>
      </c>
      <c r="AY448" s="269" t="s">
        <v>122</v>
      </c>
    </row>
    <row r="449" s="12" customFormat="1" ht="22.8" customHeight="1">
      <c r="A449" s="12"/>
      <c r="B449" s="203"/>
      <c r="C449" s="204"/>
      <c r="D449" s="205" t="s">
        <v>73</v>
      </c>
      <c r="E449" s="217" t="s">
        <v>429</v>
      </c>
      <c r="F449" s="217" t="s">
        <v>430</v>
      </c>
      <c r="G449" s="204"/>
      <c r="H449" s="204"/>
      <c r="I449" s="207"/>
      <c r="J449" s="218">
        <f>BK449</f>
        <v>0</v>
      </c>
      <c r="K449" s="204"/>
      <c r="L449" s="209"/>
      <c r="M449" s="210"/>
      <c r="N449" s="211"/>
      <c r="O449" s="211"/>
      <c r="P449" s="212">
        <f>SUM(P450:P457)</f>
        <v>0</v>
      </c>
      <c r="Q449" s="211"/>
      <c r="R449" s="212">
        <f>SUM(R450:R457)</f>
        <v>0</v>
      </c>
      <c r="S449" s="211"/>
      <c r="T449" s="213">
        <f>SUM(T450:T457)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4" t="s">
        <v>84</v>
      </c>
      <c r="AT449" s="215" t="s">
        <v>73</v>
      </c>
      <c r="AU449" s="215" t="s">
        <v>82</v>
      </c>
      <c r="AY449" s="214" t="s">
        <v>122</v>
      </c>
      <c r="BK449" s="216">
        <f>SUM(BK450:BK457)</f>
        <v>0</v>
      </c>
    </row>
    <row r="450" s="2" customFormat="1" ht="24.15" customHeight="1">
      <c r="A450" s="38"/>
      <c r="B450" s="39"/>
      <c r="C450" s="219" t="s">
        <v>431</v>
      </c>
      <c r="D450" s="219" t="s">
        <v>126</v>
      </c>
      <c r="E450" s="220" t="s">
        <v>432</v>
      </c>
      <c r="F450" s="221" t="s">
        <v>433</v>
      </c>
      <c r="G450" s="222" t="s">
        <v>129</v>
      </c>
      <c r="H450" s="223">
        <v>218.01599999999999</v>
      </c>
      <c r="I450" s="224"/>
      <c r="J450" s="225">
        <f>ROUND(I450*H450,2)</f>
        <v>0</v>
      </c>
      <c r="K450" s="226"/>
      <c r="L450" s="44"/>
      <c r="M450" s="227" t="s">
        <v>1</v>
      </c>
      <c r="N450" s="228" t="s">
        <v>39</v>
      </c>
      <c r="O450" s="91"/>
      <c r="P450" s="229">
        <f>O450*H450</f>
        <v>0</v>
      </c>
      <c r="Q450" s="229">
        <v>0</v>
      </c>
      <c r="R450" s="229">
        <f>Q450*H450</f>
        <v>0</v>
      </c>
      <c r="S450" s="229">
        <v>0</v>
      </c>
      <c r="T450" s="230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31" t="s">
        <v>223</v>
      </c>
      <c r="AT450" s="231" t="s">
        <v>126</v>
      </c>
      <c r="AU450" s="231" t="s">
        <v>84</v>
      </c>
      <c r="AY450" s="17" t="s">
        <v>122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7" t="s">
        <v>82</v>
      </c>
      <c r="BK450" s="232">
        <f>ROUND(I450*H450,2)</f>
        <v>0</v>
      </c>
      <c r="BL450" s="17" t="s">
        <v>223</v>
      </c>
      <c r="BM450" s="231" t="s">
        <v>434</v>
      </c>
    </row>
    <row r="451" s="2" customFormat="1">
      <c r="A451" s="38"/>
      <c r="B451" s="39"/>
      <c r="C451" s="40"/>
      <c r="D451" s="233" t="s">
        <v>131</v>
      </c>
      <c r="E451" s="40"/>
      <c r="F451" s="234" t="s">
        <v>435</v>
      </c>
      <c r="G451" s="40"/>
      <c r="H451" s="40"/>
      <c r="I451" s="235"/>
      <c r="J451" s="40"/>
      <c r="K451" s="40"/>
      <c r="L451" s="44"/>
      <c r="M451" s="236"/>
      <c r="N451" s="237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131</v>
      </c>
      <c r="AU451" s="17" t="s">
        <v>84</v>
      </c>
    </row>
    <row r="452" s="14" customFormat="1">
      <c r="A452" s="14"/>
      <c r="B452" s="248"/>
      <c r="C452" s="249"/>
      <c r="D452" s="233" t="s">
        <v>133</v>
      </c>
      <c r="E452" s="250" t="s">
        <v>1</v>
      </c>
      <c r="F452" s="251" t="s">
        <v>436</v>
      </c>
      <c r="G452" s="249"/>
      <c r="H452" s="252">
        <v>218.01599999999999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8" t="s">
        <v>133</v>
      </c>
      <c r="AU452" s="258" t="s">
        <v>84</v>
      </c>
      <c r="AV452" s="14" t="s">
        <v>84</v>
      </c>
      <c r="AW452" s="14" t="s">
        <v>31</v>
      </c>
      <c r="AX452" s="14" t="s">
        <v>74</v>
      </c>
      <c r="AY452" s="258" t="s">
        <v>122</v>
      </c>
    </row>
    <row r="453" s="15" customFormat="1">
      <c r="A453" s="15"/>
      <c r="B453" s="259"/>
      <c r="C453" s="260"/>
      <c r="D453" s="233" t="s">
        <v>133</v>
      </c>
      <c r="E453" s="261" t="s">
        <v>1</v>
      </c>
      <c r="F453" s="262" t="s">
        <v>168</v>
      </c>
      <c r="G453" s="260"/>
      <c r="H453" s="263">
        <v>218.01599999999999</v>
      </c>
      <c r="I453" s="264"/>
      <c r="J453" s="260"/>
      <c r="K453" s="260"/>
      <c r="L453" s="265"/>
      <c r="M453" s="266"/>
      <c r="N453" s="267"/>
      <c r="O453" s="267"/>
      <c r="P453" s="267"/>
      <c r="Q453" s="267"/>
      <c r="R453" s="267"/>
      <c r="S453" s="267"/>
      <c r="T453" s="268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9" t="s">
        <v>133</v>
      </c>
      <c r="AU453" s="269" t="s">
        <v>84</v>
      </c>
      <c r="AV453" s="15" t="s">
        <v>130</v>
      </c>
      <c r="AW453" s="15" t="s">
        <v>31</v>
      </c>
      <c r="AX453" s="15" t="s">
        <v>82</v>
      </c>
      <c r="AY453" s="269" t="s">
        <v>122</v>
      </c>
    </row>
    <row r="454" s="2" customFormat="1" ht="24.15" customHeight="1">
      <c r="A454" s="38"/>
      <c r="B454" s="39"/>
      <c r="C454" s="219" t="s">
        <v>232</v>
      </c>
      <c r="D454" s="219" t="s">
        <v>126</v>
      </c>
      <c r="E454" s="220" t="s">
        <v>437</v>
      </c>
      <c r="F454" s="221" t="s">
        <v>438</v>
      </c>
      <c r="G454" s="222" t="s">
        <v>129</v>
      </c>
      <c r="H454" s="223">
        <v>218.01599999999999</v>
      </c>
      <c r="I454" s="224"/>
      <c r="J454" s="225">
        <f>ROUND(I454*H454,2)</f>
        <v>0</v>
      </c>
      <c r="K454" s="226"/>
      <c r="L454" s="44"/>
      <c r="M454" s="227" t="s">
        <v>1</v>
      </c>
      <c r="N454" s="228" t="s">
        <v>39</v>
      </c>
      <c r="O454" s="91"/>
      <c r="P454" s="229">
        <f>O454*H454</f>
        <v>0</v>
      </c>
      <c r="Q454" s="229">
        <v>0</v>
      </c>
      <c r="R454" s="229">
        <f>Q454*H454</f>
        <v>0</v>
      </c>
      <c r="S454" s="229">
        <v>0</v>
      </c>
      <c r="T454" s="230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31" t="s">
        <v>223</v>
      </c>
      <c r="AT454" s="231" t="s">
        <v>126</v>
      </c>
      <c r="AU454" s="231" t="s">
        <v>84</v>
      </c>
      <c r="AY454" s="17" t="s">
        <v>122</v>
      </c>
      <c r="BE454" s="232">
        <f>IF(N454="základní",J454,0)</f>
        <v>0</v>
      </c>
      <c r="BF454" s="232">
        <f>IF(N454="snížená",J454,0)</f>
        <v>0</v>
      </c>
      <c r="BG454" s="232">
        <f>IF(N454="zákl. přenesená",J454,0)</f>
        <v>0</v>
      </c>
      <c r="BH454" s="232">
        <f>IF(N454="sníž. přenesená",J454,0)</f>
        <v>0</v>
      </c>
      <c r="BI454" s="232">
        <f>IF(N454="nulová",J454,0)</f>
        <v>0</v>
      </c>
      <c r="BJ454" s="17" t="s">
        <v>82</v>
      </c>
      <c r="BK454" s="232">
        <f>ROUND(I454*H454,2)</f>
        <v>0</v>
      </c>
      <c r="BL454" s="17" t="s">
        <v>223</v>
      </c>
      <c r="BM454" s="231" t="s">
        <v>439</v>
      </c>
    </row>
    <row r="455" s="2" customFormat="1">
      <c r="A455" s="38"/>
      <c r="B455" s="39"/>
      <c r="C455" s="40"/>
      <c r="D455" s="233" t="s">
        <v>131</v>
      </c>
      <c r="E455" s="40"/>
      <c r="F455" s="234" t="s">
        <v>440</v>
      </c>
      <c r="G455" s="40"/>
      <c r="H455" s="40"/>
      <c r="I455" s="235"/>
      <c r="J455" s="40"/>
      <c r="K455" s="40"/>
      <c r="L455" s="44"/>
      <c r="M455" s="236"/>
      <c r="N455" s="237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131</v>
      </c>
      <c r="AU455" s="17" t="s">
        <v>84</v>
      </c>
    </row>
    <row r="456" s="14" customFormat="1">
      <c r="A456" s="14"/>
      <c r="B456" s="248"/>
      <c r="C456" s="249"/>
      <c r="D456" s="233" t="s">
        <v>133</v>
      </c>
      <c r="E456" s="250" t="s">
        <v>1</v>
      </c>
      <c r="F456" s="251" t="s">
        <v>436</v>
      </c>
      <c r="G456" s="249"/>
      <c r="H456" s="252">
        <v>218.01599999999999</v>
      </c>
      <c r="I456" s="253"/>
      <c r="J456" s="249"/>
      <c r="K456" s="249"/>
      <c r="L456" s="254"/>
      <c r="M456" s="255"/>
      <c r="N456" s="256"/>
      <c r="O456" s="256"/>
      <c r="P456" s="256"/>
      <c r="Q456" s="256"/>
      <c r="R456" s="256"/>
      <c r="S456" s="256"/>
      <c r="T456" s="25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8" t="s">
        <v>133</v>
      </c>
      <c r="AU456" s="258" t="s">
        <v>84</v>
      </c>
      <c r="AV456" s="14" t="s">
        <v>84</v>
      </c>
      <c r="AW456" s="14" t="s">
        <v>31</v>
      </c>
      <c r="AX456" s="14" t="s">
        <v>74</v>
      </c>
      <c r="AY456" s="258" t="s">
        <v>122</v>
      </c>
    </row>
    <row r="457" s="15" customFormat="1">
      <c r="A457" s="15"/>
      <c r="B457" s="259"/>
      <c r="C457" s="260"/>
      <c r="D457" s="233" t="s">
        <v>133</v>
      </c>
      <c r="E457" s="261" t="s">
        <v>1</v>
      </c>
      <c r="F457" s="262" t="s">
        <v>168</v>
      </c>
      <c r="G457" s="260"/>
      <c r="H457" s="263">
        <v>218.01599999999999</v>
      </c>
      <c r="I457" s="264"/>
      <c r="J457" s="260"/>
      <c r="K457" s="260"/>
      <c r="L457" s="265"/>
      <c r="M457" s="266"/>
      <c r="N457" s="267"/>
      <c r="O457" s="267"/>
      <c r="P457" s="267"/>
      <c r="Q457" s="267"/>
      <c r="R457" s="267"/>
      <c r="S457" s="267"/>
      <c r="T457" s="268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9" t="s">
        <v>133</v>
      </c>
      <c r="AU457" s="269" t="s">
        <v>84</v>
      </c>
      <c r="AV457" s="15" t="s">
        <v>130</v>
      </c>
      <c r="AW457" s="15" t="s">
        <v>31</v>
      </c>
      <c r="AX457" s="15" t="s">
        <v>82</v>
      </c>
      <c r="AY457" s="269" t="s">
        <v>122</v>
      </c>
    </row>
    <row r="458" s="12" customFormat="1" ht="22.8" customHeight="1">
      <c r="A458" s="12"/>
      <c r="B458" s="203"/>
      <c r="C458" s="204"/>
      <c r="D458" s="205" t="s">
        <v>73</v>
      </c>
      <c r="E458" s="217" t="s">
        <v>441</v>
      </c>
      <c r="F458" s="217" t="s">
        <v>442</v>
      </c>
      <c r="G458" s="204"/>
      <c r="H458" s="204"/>
      <c r="I458" s="207"/>
      <c r="J458" s="218">
        <f>BK458</f>
        <v>0</v>
      </c>
      <c r="K458" s="204"/>
      <c r="L458" s="209"/>
      <c r="M458" s="210"/>
      <c r="N458" s="211"/>
      <c r="O458" s="211"/>
      <c r="P458" s="212">
        <f>SUM(P459:P466)</f>
        <v>0</v>
      </c>
      <c r="Q458" s="211"/>
      <c r="R458" s="212">
        <f>SUM(R459:R466)</f>
        <v>0</v>
      </c>
      <c r="S458" s="211"/>
      <c r="T458" s="213">
        <f>SUM(T459:T466)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14" t="s">
        <v>84</v>
      </c>
      <c r="AT458" s="215" t="s">
        <v>73</v>
      </c>
      <c r="AU458" s="215" t="s">
        <v>82</v>
      </c>
      <c r="AY458" s="214" t="s">
        <v>122</v>
      </c>
      <c r="BK458" s="216">
        <f>SUM(BK459:BK466)</f>
        <v>0</v>
      </c>
    </row>
    <row r="459" s="2" customFormat="1" ht="24.15" customHeight="1">
      <c r="A459" s="38"/>
      <c r="B459" s="39"/>
      <c r="C459" s="219" t="s">
        <v>443</v>
      </c>
      <c r="D459" s="219" t="s">
        <v>126</v>
      </c>
      <c r="E459" s="220" t="s">
        <v>444</v>
      </c>
      <c r="F459" s="221" t="s">
        <v>445</v>
      </c>
      <c r="G459" s="222" t="s">
        <v>129</v>
      </c>
      <c r="H459" s="223">
        <v>420.096</v>
      </c>
      <c r="I459" s="224"/>
      <c r="J459" s="225">
        <f>ROUND(I459*H459,2)</f>
        <v>0</v>
      </c>
      <c r="K459" s="226"/>
      <c r="L459" s="44"/>
      <c r="M459" s="227" t="s">
        <v>1</v>
      </c>
      <c r="N459" s="228" t="s">
        <v>39</v>
      </c>
      <c r="O459" s="91"/>
      <c r="P459" s="229">
        <f>O459*H459</f>
        <v>0</v>
      </c>
      <c r="Q459" s="229">
        <v>0</v>
      </c>
      <c r="R459" s="229">
        <f>Q459*H459</f>
        <v>0</v>
      </c>
      <c r="S459" s="229">
        <v>0</v>
      </c>
      <c r="T459" s="230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1" t="s">
        <v>223</v>
      </c>
      <c r="AT459" s="231" t="s">
        <v>126</v>
      </c>
      <c r="AU459" s="231" t="s">
        <v>84</v>
      </c>
      <c r="AY459" s="17" t="s">
        <v>122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7" t="s">
        <v>82</v>
      </c>
      <c r="BK459" s="232">
        <f>ROUND(I459*H459,2)</f>
        <v>0</v>
      </c>
      <c r="BL459" s="17" t="s">
        <v>223</v>
      </c>
      <c r="BM459" s="231" t="s">
        <v>446</v>
      </c>
    </row>
    <row r="460" s="2" customFormat="1">
      <c r="A460" s="38"/>
      <c r="B460" s="39"/>
      <c r="C460" s="40"/>
      <c r="D460" s="233" t="s">
        <v>131</v>
      </c>
      <c r="E460" s="40"/>
      <c r="F460" s="234" t="s">
        <v>447</v>
      </c>
      <c r="G460" s="40"/>
      <c r="H460" s="40"/>
      <c r="I460" s="235"/>
      <c r="J460" s="40"/>
      <c r="K460" s="40"/>
      <c r="L460" s="44"/>
      <c r="M460" s="236"/>
      <c r="N460" s="237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131</v>
      </c>
      <c r="AU460" s="17" t="s">
        <v>84</v>
      </c>
    </row>
    <row r="461" s="14" customFormat="1">
      <c r="A461" s="14"/>
      <c r="B461" s="248"/>
      <c r="C461" s="249"/>
      <c r="D461" s="233" t="s">
        <v>133</v>
      </c>
      <c r="E461" s="250" t="s">
        <v>1</v>
      </c>
      <c r="F461" s="251" t="s">
        <v>448</v>
      </c>
      <c r="G461" s="249"/>
      <c r="H461" s="252">
        <v>420.096</v>
      </c>
      <c r="I461" s="253"/>
      <c r="J461" s="249"/>
      <c r="K461" s="249"/>
      <c r="L461" s="254"/>
      <c r="M461" s="255"/>
      <c r="N461" s="256"/>
      <c r="O461" s="256"/>
      <c r="P461" s="256"/>
      <c r="Q461" s="256"/>
      <c r="R461" s="256"/>
      <c r="S461" s="256"/>
      <c r="T461" s="257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8" t="s">
        <v>133</v>
      </c>
      <c r="AU461" s="258" t="s">
        <v>84</v>
      </c>
      <c r="AV461" s="14" t="s">
        <v>84</v>
      </c>
      <c r="AW461" s="14" t="s">
        <v>31</v>
      </c>
      <c r="AX461" s="14" t="s">
        <v>74</v>
      </c>
      <c r="AY461" s="258" t="s">
        <v>122</v>
      </c>
    </row>
    <row r="462" s="15" customFormat="1">
      <c r="A462" s="15"/>
      <c r="B462" s="259"/>
      <c r="C462" s="260"/>
      <c r="D462" s="233" t="s">
        <v>133</v>
      </c>
      <c r="E462" s="261" t="s">
        <v>1</v>
      </c>
      <c r="F462" s="262" t="s">
        <v>168</v>
      </c>
      <c r="G462" s="260"/>
      <c r="H462" s="263">
        <v>420.096</v>
      </c>
      <c r="I462" s="264"/>
      <c r="J462" s="260"/>
      <c r="K462" s="260"/>
      <c r="L462" s="265"/>
      <c r="M462" s="266"/>
      <c r="N462" s="267"/>
      <c r="O462" s="267"/>
      <c r="P462" s="267"/>
      <c r="Q462" s="267"/>
      <c r="R462" s="267"/>
      <c r="S462" s="267"/>
      <c r="T462" s="268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9" t="s">
        <v>133</v>
      </c>
      <c r="AU462" s="269" t="s">
        <v>84</v>
      </c>
      <c r="AV462" s="15" t="s">
        <v>130</v>
      </c>
      <c r="AW462" s="15" t="s">
        <v>31</v>
      </c>
      <c r="AX462" s="15" t="s">
        <v>82</v>
      </c>
      <c r="AY462" s="269" t="s">
        <v>122</v>
      </c>
    </row>
    <row r="463" s="2" customFormat="1" ht="33" customHeight="1">
      <c r="A463" s="38"/>
      <c r="B463" s="39"/>
      <c r="C463" s="219" t="s">
        <v>227</v>
      </c>
      <c r="D463" s="219" t="s">
        <v>126</v>
      </c>
      <c r="E463" s="220" t="s">
        <v>449</v>
      </c>
      <c r="F463" s="221" t="s">
        <v>450</v>
      </c>
      <c r="G463" s="222" t="s">
        <v>129</v>
      </c>
      <c r="H463" s="223">
        <v>420.096</v>
      </c>
      <c r="I463" s="224"/>
      <c r="J463" s="225">
        <f>ROUND(I463*H463,2)</f>
        <v>0</v>
      </c>
      <c r="K463" s="226"/>
      <c r="L463" s="44"/>
      <c r="M463" s="227" t="s">
        <v>1</v>
      </c>
      <c r="N463" s="228" t="s">
        <v>39</v>
      </c>
      <c r="O463" s="91"/>
      <c r="P463" s="229">
        <f>O463*H463</f>
        <v>0</v>
      </c>
      <c r="Q463" s="229">
        <v>0</v>
      </c>
      <c r="R463" s="229">
        <f>Q463*H463</f>
        <v>0</v>
      </c>
      <c r="S463" s="229">
        <v>0</v>
      </c>
      <c r="T463" s="230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1" t="s">
        <v>223</v>
      </c>
      <c r="AT463" s="231" t="s">
        <v>126</v>
      </c>
      <c r="AU463" s="231" t="s">
        <v>84</v>
      </c>
      <c r="AY463" s="17" t="s">
        <v>122</v>
      </c>
      <c r="BE463" s="232">
        <f>IF(N463="základní",J463,0)</f>
        <v>0</v>
      </c>
      <c r="BF463" s="232">
        <f>IF(N463="snížená",J463,0)</f>
        <v>0</v>
      </c>
      <c r="BG463" s="232">
        <f>IF(N463="zákl. přenesená",J463,0)</f>
        <v>0</v>
      </c>
      <c r="BH463" s="232">
        <f>IF(N463="sníž. přenesená",J463,0)</f>
        <v>0</v>
      </c>
      <c r="BI463" s="232">
        <f>IF(N463="nulová",J463,0)</f>
        <v>0</v>
      </c>
      <c r="BJ463" s="17" t="s">
        <v>82</v>
      </c>
      <c r="BK463" s="232">
        <f>ROUND(I463*H463,2)</f>
        <v>0</v>
      </c>
      <c r="BL463" s="17" t="s">
        <v>223</v>
      </c>
      <c r="BM463" s="231" t="s">
        <v>451</v>
      </c>
    </row>
    <row r="464" s="2" customFormat="1">
      <c r="A464" s="38"/>
      <c r="B464" s="39"/>
      <c r="C464" s="40"/>
      <c r="D464" s="233" t="s">
        <v>131</v>
      </c>
      <c r="E464" s="40"/>
      <c r="F464" s="234" t="s">
        <v>452</v>
      </c>
      <c r="G464" s="40"/>
      <c r="H464" s="40"/>
      <c r="I464" s="235"/>
      <c r="J464" s="40"/>
      <c r="K464" s="40"/>
      <c r="L464" s="44"/>
      <c r="M464" s="236"/>
      <c r="N464" s="237"/>
      <c r="O464" s="91"/>
      <c r="P464" s="91"/>
      <c r="Q464" s="91"/>
      <c r="R464" s="91"/>
      <c r="S464" s="91"/>
      <c r="T464" s="92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131</v>
      </c>
      <c r="AU464" s="17" t="s">
        <v>84</v>
      </c>
    </row>
    <row r="465" s="14" customFormat="1">
      <c r="A465" s="14"/>
      <c r="B465" s="248"/>
      <c r="C465" s="249"/>
      <c r="D465" s="233" t="s">
        <v>133</v>
      </c>
      <c r="E465" s="250" t="s">
        <v>1</v>
      </c>
      <c r="F465" s="251" t="s">
        <v>448</v>
      </c>
      <c r="G465" s="249"/>
      <c r="H465" s="252">
        <v>420.096</v>
      </c>
      <c r="I465" s="253"/>
      <c r="J465" s="249"/>
      <c r="K465" s="249"/>
      <c r="L465" s="254"/>
      <c r="M465" s="255"/>
      <c r="N465" s="256"/>
      <c r="O465" s="256"/>
      <c r="P465" s="256"/>
      <c r="Q465" s="256"/>
      <c r="R465" s="256"/>
      <c r="S465" s="256"/>
      <c r="T465" s="25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8" t="s">
        <v>133</v>
      </c>
      <c r="AU465" s="258" t="s">
        <v>84</v>
      </c>
      <c r="AV465" s="14" t="s">
        <v>84</v>
      </c>
      <c r="AW465" s="14" t="s">
        <v>31</v>
      </c>
      <c r="AX465" s="14" t="s">
        <v>74</v>
      </c>
      <c r="AY465" s="258" t="s">
        <v>122</v>
      </c>
    </row>
    <row r="466" s="15" customFormat="1">
      <c r="A466" s="15"/>
      <c r="B466" s="259"/>
      <c r="C466" s="260"/>
      <c r="D466" s="233" t="s">
        <v>133</v>
      </c>
      <c r="E466" s="261" t="s">
        <v>1</v>
      </c>
      <c r="F466" s="262" t="s">
        <v>168</v>
      </c>
      <c r="G466" s="260"/>
      <c r="H466" s="263">
        <v>420.096</v>
      </c>
      <c r="I466" s="264"/>
      <c r="J466" s="260"/>
      <c r="K466" s="260"/>
      <c r="L466" s="265"/>
      <c r="M466" s="266"/>
      <c r="N466" s="267"/>
      <c r="O466" s="267"/>
      <c r="P466" s="267"/>
      <c r="Q466" s="267"/>
      <c r="R466" s="267"/>
      <c r="S466" s="267"/>
      <c r="T466" s="26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9" t="s">
        <v>133</v>
      </c>
      <c r="AU466" s="269" t="s">
        <v>84</v>
      </c>
      <c r="AV466" s="15" t="s">
        <v>130</v>
      </c>
      <c r="AW466" s="15" t="s">
        <v>31</v>
      </c>
      <c r="AX466" s="15" t="s">
        <v>82</v>
      </c>
      <c r="AY466" s="269" t="s">
        <v>122</v>
      </c>
    </row>
    <row r="467" s="12" customFormat="1" ht="22.8" customHeight="1">
      <c r="A467" s="12"/>
      <c r="B467" s="203"/>
      <c r="C467" s="204"/>
      <c r="D467" s="205" t="s">
        <v>73</v>
      </c>
      <c r="E467" s="217" t="s">
        <v>453</v>
      </c>
      <c r="F467" s="217" t="s">
        <v>454</v>
      </c>
      <c r="G467" s="204"/>
      <c r="H467" s="204"/>
      <c r="I467" s="207"/>
      <c r="J467" s="218">
        <f>BK467</f>
        <v>0</v>
      </c>
      <c r="K467" s="204"/>
      <c r="L467" s="209"/>
      <c r="M467" s="210"/>
      <c r="N467" s="211"/>
      <c r="O467" s="211"/>
      <c r="P467" s="212">
        <f>SUM(P468:P479)</f>
        <v>0</v>
      </c>
      <c r="Q467" s="211"/>
      <c r="R467" s="212">
        <f>SUM(R468:R479)</f>
        <v>0</v>
      </c>
      <c r="S467" s="211"/>
      <c r="T467" s="213">
        <f>SUM(T468:T479)</f>
        <v>0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14" t="s">
        <v>84</v>
      </c>
      <c r="AT467" s="215" t="s">
        <v>73</v>
      </c>
      <c r="AU467" s="215" t="s">
        <v>82</v>
      </c>
      <c r="AY467" s="214" t="s">
        <v>122</v>
      </c>
      <c r="BK467" s="216">
        <f>SUM(BK468:BK479)</f>
        <v>0</v>
      </c>
    </row>
    <row r="468" s="2" customFormat="1" ht="21.75" customHeight="1">
      <c r="A468" s="38"/>
      <c r="B468" s="39"/>
      <c r="C468" s="219" t="s">
        <v>7</v>
      </c>
      <c r="D468" s="219" t="s">
        <v>126</v>
      </c>
      <c r="E468" s="220" t="s">
        <v>455</v>
      </c>
      <c r="F468" s="221" t="s">
        <v>456</v>
      </c>
      <c r="G468" s="222" t="s">
        <v>336</v>
      </c>
      <c r="H468" s="223">
        <v>62</v>
      </c>
      <c r="I468" s="224"/>
      <c r="J468" s="225">
        <f>ROUND(I468*H468,2)</f>
        <v>0</v>
      </c>
      <c r="K468" s="226"/>
      <c r="L468" s="44"/>
      <c r="M468" s="227" t="s">
        <v>1</v>
      </c>
      <c r="N468" s="228" t="s">
        <v>39</v>
      </c>
      <c r="O468" s="91"/>
      <c r="P468" s="229">
        <f>O468*H468</f>
        <v>0</v>
      </c>
      <c r="Q468" s="229">
        <v>0</v>
      </c>
      <c r="R468" s="229">
        <f>Q468*H468</f>
        <v>0</v>
      </c>
      <c r="S468" s="229">
        <v>0</v>
      </c>
      <c r="T468" s="230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31" t="s">
        <v>223</v>
      </c>
      <c r="AT468" s="231" t="s">
        <v>126</v>
      </c>
      <c r="AU468" s="231" t="s">
        <v>84</v>
      </c>
      <c r="AY468" s="17" t="s">
        <v>122</v>
      </c>
      <c r="BE468" s="232">
        <f>IF(N468="základní",J468,0)</f>
        <v>0</v>
      </c>
      <c r="BF468" s="232">
        <f>IF(N468="snížená",J468,0)</f>
        <v>0</v>
      </c>
      <c r="BG468" s="232">
        <f>IF(N468="zákl. přenesená",J468,0)</f>
        <v>0</v>
      </c>
      <c r="BH468" s="232">
        <f>IF(N468="sníž. přenesená",J468,0)</f>
        <v>0</v>
      </c>
      <c r="BI468" s="232">
        <f>IF(N468="nulová",J468,0)</f>
        <v>0</v>
      </c>
      <c r="BJ468" s="17" t="s">
        <v>82</v>
      </c>
      <c r="BK468" s="232">
        <f>ROUND(I468*H468,2)</f>
        <v>0</v>
      </c>
      <c r="BL468" s="17" t="s">
        <v>223</v>
      </c>
      <c r="BM468" s="231" t="s">
        <v>457</v>
      </c>
    </row>
    <row r="469" s="2" customFormat="1">
      <c r="A469" s="38"/>
      <c r="B469" s="39"/>
      <c r="C469" s="40"/>
      <c r="D469" s="233" t="s">
        <v>131</v>
      </c>
      <c r="E469" s="40"/>
      <c r="F469" s="234" t="s">
        <v>458</v>
      </c>
      <c r="G469" s="40"/>
      <c r="H469" s="40"/>
      <c r="I469" s="235"/>
      <c r="J469" s="40"/>
      <c r="K469" s="40"/>
      <c r="L469" s="44"/>
      <c r="M469" s="236"/>
      <c r="N469" s="237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131</v>
      </c>
      <c r="AU469" s="17" t="s">
        <v>84</v>
      </c>
    </row>
    <row r="470" s="14" customFormat="1">
      <c r="A470" s="14"/>
      <c r="B470" s="248"/>
      <c r="C470" s="249"/>
      <c r="D470" s="233" t="s">
        <v>133</v>
      </c>
      <c r="E470" s="250" t="s">
        <v>1</v>
      </c>
      <c r="F470" s="251" t="s">
        <v>459</v>
      </c>
      <c r="G470" s="249"/>
      <c r="H470" s="252">
        <v>62</v>
      </c>
      <c r="I470" s="253"/>
      <c r="J470" s="249"/>
      <c r="K470" s="249"/>
      <c r="L470" s="254"/>
      <c r="M470" s="255"/>
      <c r="N470" s="256"/>
      <c r="O470" s="256"/>
      <c r="P470" s="256"/>
      <c r="Q470" s="256"/>
      <c r="R470" s="256"/>
      <c r="S470" s="256"/>
      <c r="T470" s="25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8" t="s">
        <v>133</v>
      </c>
      <c r="AU470" s="258" t="s">
        <v>84</v>
      </c>
      <c r="AV470" s="14" t="s">
        <v>84</v>
      </c>
      <c r="AW470" s="14" t="s">
        <v>31</v>
      </c>
      <c r="AX470" s="14" t="s">
        <v>74</v>
      </c>
      <c r="AY470" s="258" t="s">
        <v>122</v>
      </c>
    </row>
    <row r="471" s="15" customFormat="1">
      <c r="A471" s="15"/>
      <c r="B471" s="259"/>
      <c r="C471" s="260"/>
      <c r="D471" s="233" t="s">
        <v>133</v>
      </c>
      <c r="E471" s="261" t="s">
        <v>1</v>
      </c>
      <c r="F471" s="262" t="s">
        <v>168</v>
      </c>
      <c r="G471" s="260"/>
      <c r="H471" s="263">
        <v>62</v>
      </c>
      <c r="I471" s="264"/>
      <c r="J471" s="260"/>
      <c r="K471" s="260"/>
      <c r="L471" s="265"/>
      <c r="M471" s="266"/>
      <c r="N471" s="267"/>
      <c r="O471" s="267"/>
      <c r="P471" s="267"/>
      <c r="Q471" s="267"/>
      <c r="R471" s="267"/>
      <c r="S471" s="267"/>
      <c r="T471" s="268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9" t="s">
        <v>133</v>
      </c>
      <c r="AU471" s="269" t="s">
        <v>84</v>
      </c>
      <c r="AV471" s="15" t="s">
        <v>130</v>
      </c>
      <c r="AW471" s="15" t="s">
        <v>31</v>
      </c>
      <c r="AX471" s="15" t="s">
        <v>82</v>
      </c>
      <c r="AY471" s="269" t="s">
        <v>122</v>
      </c>
    </row>
    <row r="472" s="2" customFormat="1" ht="33" customHeight="1">
      <c r="A472" s="38"/>
      <c r="B472" s="39"/>
      <c r="C472" s="270" t="s">
        <v>237</v>
      </c>
      <c r="D472" s="270" t="s">
        <v>256</v>
      </c>
      <c r="E472" s="271" t="s">
        <v>460</v>
      </c>
      <c r="F472" s="272" t="s">
        <v>461</v>
      </c>
      <c r="G472" s="273" t="s">
        <v>129</v>
      </c>
      <c r="H472" s="274">
        <v>59.039999999999999</v>
      </c>
      <c r="I472" s="275"/>
      <c r="J472" s="276">
        <f>ROUND(I472*H472,2)</f>
        <v>0</v>
      </c>
      <c r="K472" s="277"/>
      <c r="L472" s="278"/>
      <c r="M472" s="279" t="s">
        <v>1</v>
      </c>
      <c r="N472" s="280" t="s">
        <v>39</v>
      </c>
      <c r="O472" s="91"/>
      <c r="P472" s="229">
        <f>O472*H472</f>
        <v>0</v>
      </c>
      <c r="Q472" s="229">
        <v>0</v>
      </c>
      <c r="R472" s="229">
        <f>Q472*H472</f>
        <v>0</v>
      </c>
      <c r="S472" s="229">
        <v>0</v>
      </c>
      <c r="T472" s="230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31" t="s">
        <v>260</v>
      </c>
      <c r="AT472" s="231" t="s">
        <v>256</v>
      </c>
      <c r="AU472" s="231" t="s">
        <v>84</v>
      </c>
      <c r="AY472" s="17" t="s">
        <v>122</v>
      </c>
      <c r="BE472" s="232">
        <f>IF(N472="základní",J472,0)</f>
        <v>0</v>
      </c>
      <c r="BF472" s="232">
        <f>IF(N472="snížená",J472,0)</f>
        <v>0</v>
      </c>
      <c r="BG472" s="232">
        <f>IF(N472="zákl. přenesená",J472,0)</f>
        <v>0</v>
      </c>
      <c r="BH472" s="232">
        <f>IF(N472="sníž. přenesená",J472,0)</f>
        <v>0</v>
      </c>
      <c r="BI472" s="232">
        <f>IF(N472="nulová",J472,0)</f>
        <v>0</v>
      </c>
      <c r="BJ472" s="17" t="s">
        <v>82</v>
      </c>
      <c r="BK472" s="232">
        <f>ROUND(I472*H472,2)</f>
        <v>0</v>
      </c>
      <c r="BL472" s="17" t="s">
        <v>223</v>
      </c>
      <c r="BM472" s="231" t="s">
        <v>462</v>
      </c>
    </row>
    <row r="473" s="2" customFormat="1">
      <c r="A473" s="38"/>
      <c r="B473" s="39"/>
      <c r="C473" s="40"/>
      <c r="D473" s="233" t="s">
        <v>131</v>
      </c>
      <c r="E473" s="40"/>
      <c r="F473" s="234" t="s">
        <v>461</v>
      </c>
      <c r="G473" s="40"/>
      <c r="H473" s="40"/>
      <c r="I473" s="235"/>
      <c r="J473" s="40"/>
      <c r="K473" s="40"/>
      <c r="L473" s="44"/>
      <c r="M473" s="236"/>
      <c r="N473" s="237"/>
      <c r="O473" s="91"/>
      <c r="P473" s="91"/>
      <c r="Q473" s="91"/>
      <c r="R473" s="91"/>
      <c r="S473" s="91"/>
      <c r="T473" s="92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131</v>
      </c>
      <c r="AU473" s="17" t="s">
        <v>84</v>
      </c>
    </row>
    <row r="474" s="14" customFormat="1">
      <c r="A474" s="14"/>
      <c r="B474" s="248"/>
      <c r="C474" s="249"/>
      <c r="D474" s="233" t="s">
        <v>133</v>
      </c>
      <c r="E474" s="250" t="s">
        <v>1</v>
      </c>
      <c r="F474" s="251" t="s">
        <v>463</v>
      </c>
      <c r="G474" s="249"/>
      <c r="H474" s="252">
        <v>59.039999999999999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8" t="s">
        <v>133</v>
      </c>
      <c r="AU474" s="258" t="s">
        <v>84</v>
      </c>
      <c r="AV474" s="14" t="s">
        <v>84</v>
      </c>
      <c r="AW474" s="14" t="s">
        <v>31</v>
      </c>
      <c r="AX474" s="14" t="s">
        <v>74</v>
      </c>
      <c r="AY474" s="258" t="s">
        <v>122</v>
      </c>
    </row>
    <row r="475" s="15" customFormat="1">
      <c r="A475" s="15"/>
      <c r="B475" s="259"/>
      <c r="C475" s="260"/>
      <c r="D475" s="233" t="s">
        <v>133</v>
      </c>
      <c r="E475" s="261" t="s">
        <v>1</v>
      </c>
      <c r="F475" s="262" t="s">
        <v>168</v>
      </c>
      <c r="G475" s="260"/>
      <c r="H475" s="263">
        <v>59.039999999999999</v>
      </c>
      <c r="I475" s="264"/>
      <c r="J475" s="260"/>
      <c r="K475" s="260"/>
      <c r="L475" s="265"/>
      <c r="M475" s="266"/>
      <c r="N475" s="267"/>
      <c r="O475" s="267"/>
      <c r="P475" s="267"/>
      <c r="Q475" s="267"/>
      <c r="R475" s="267"/>
      <c r="S475" s="267"/>
      <c r="T475" s="268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9" t="s">
        <v>133</v>
      </c>
      <c r="AU475" s="269" t="s">
        <v>84</v>
      </c>
      <c r="AV475" s="15" t="s">
        <v>130</v>
      </c>
      <c r="AW475" s="15" t="s">
        <v>31</v>
      </c>
      <c r="AX475" s="15" t="s">
        <v>82</v>
      </c>
      <c r="AY475" s="269" t="s">
        <v>122</v>
      </c>
    </row>
    <row r="476" s="2" customFormat="1" ht="37.8" customHeight="1">
      <c r="A476" s="38"/>
      <c r="B476" s="39"/>
      <c r="C476" s="270" t="s">
        <v>464</v>
      </c>
      <c r="D476" s="270" t="s">
        <v>256</v>
      </c>
      <c r="E476" s="271" t="s">
        <v>465</v>
      </c>
      <c r="F476" s="272" t="s">
        <v>466</v>
      </c>
      <c r="G476" s="273" t="s">
        <v>129</v>
      </c>
      <c r="H476" s="274">
        <v>12.68</v>
      </c>
      <c r="I476" s="275"/>
      <c r="J476" s="276">
        <f>ROUND(I476*H476,2)</f>
        <v>0</v>
      </c>
      <c r="K476" s="277"/>
      <c r="L476" s="278"/>
      <c r="M476" s="279" t="s">
        <v>1</v>
      </c>
      <c r="N476" s="280" t="s">
        <v>39</v>
      </c>
      <c r="O476" s="91"/>
      <c r="P476" s="229">
        <f>O476*H476</f>
        <v>0</v>
      </c>
      <c r="Q476" s="229">
        <v>0</v>
      </c>
      <c r="R476" s="229">
        <f>Q476*H476</f>
        <v>0</v>
      </c>
      <c r="S476" s="229">
        <v>0</v>
      </c>
      <c r="T476" s="230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1" t="s">
        <v>260</v>
      </c>
      <c r="AT476" s="231" t="s">
        <v>256</v>
      </c>
      <c r="AU476" s="231" t="s">
        <v>84</v>
      </c>
      <c r="AY476" s="17" t="s">
        <v>122</v>
      </c>
      <c r="BE476" s="232">
        <f>IF(N476="základní",J476,0)</f>
        <v>0</v>
      </c>
      <c r="BF476" s="232">
        <f>IF(N476="snížená",J476,0)</f>
        <v>0</v>
      </c>
      <c r="BG476" s="232">
        <f>IF(N476="zákl. přenesená",J476,0)</f>
        <v>0</v>
      </c>
      <c r="BH476" s="232">
        <f>IF(N476="sníž. přenesená",J476,0)</f>
        <v>0</v>
      </c>
      <c r="BI476" s="232">
        <f>IF(N476="nulová",J476,0)</f>
        <v>0</v>
      </c>
      <c r="BJ476" s="17" t="s">
        <v>82</v>
      </c>
      <c r="BK476" s="232">
        <f>ROUND(I476*H476,2)</f>
        <v>0</v>
      </c>
      <c r="BL476" s="17" t="s">
        <v>223</v>
      </c>
      <c r="BM476" s="231" t="s">
        <v>467</v>
      </c>
    </row>
    <row r="477" s="2" customFormat="1">
      <c r="A477" s="38"/>
      <c r="B477" s="39"/>
      <c r="C477" s="40"/>
      <c r="D477" s="233" t="s">
        <v>131</v>
      </c>
      <c r="E477" s="40"/>
      <c r="F477" s="234" t="s">
        <v>468</v>
      </c>
      <c r="G477" s="40"/>
      <c r="H477" s="40"/>
      <c r="I477" s="235"/>
      <c r="J477" s="40"/>
      <c r="K477" s="40"/>
      <c r="L477" s="44"/>
      <c r="M477" s="236"/>
      <c r="N477" s="237"/>
      <c r="O477" s="91"/>
      <c r="P477" s="91"/>
      <c r="Q477" s="91"/>
      <c r="R477" s="91"/>
      <c r="S477" s="91"/>
      <c r="T477" s="92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T477" s="17" t="s">
        <v>131</v>
      </c>
      <c r="AU477" s="17" t="s">
        <v>84</v>
      </c>
    </row>
    <row r="478" s="14" customFormat="1">
      <c r="A478" s="14"/>
      <c r="B478" s="248"/>
      <c r="C478" s="249"/>
      <c r="D478" s="233" t="s">
        <v>133</v>
      </c>
      <c r="E478" s="250" t="s">
        <v>1</v>
      </c>
      <c r="F478" s="251" t="s">
        <v>469</v>
      </c>
      <c r="G478" s="249"/>
      <c r="H478" s="252">
        <v>12.68</v>
      </c>
      <c r="I478" s="253"/>
      <c r="J478" s="249"/>
      <c r="K478" s="249"/>
      <c r="L478" s="254"/>
      <c r="M478" s="255"/>
      <c r="N478" s="256"/>
      <c r="O478" s="256"/>
      <c r="P478" s="256"/>
      <c r="Q478" s="256"/>
      <c r="R478" s="256"/>
      <c r="S478" s="256"/>
      <c r="T478" s="25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8" t="s">
        <v>133</v>
      </c>
      <c r="AU478" s="258" t="s">
        <v>84</v>
      </c>
      <c r="AV478" s="14" t="s">
        <v>84</v>
      </c>
      <c r="AW478" s="14" t="s">
        <v>31</v>
      </c>
      <c r="AX478" s="14" t="s">
        <v>74</v>
      </c>
      <c r="AY478" s="258" t="s">
        <v>122</v>
      </c>
    </row>
    <row r="479" s="15" customFormat="1">
      <c r="A479" s="15"/>
      <c r="B479" s="259"/>
      <c r="C479" s="260"/>
      <c r="D479" s="233" t="s">
        <v>133</v>
      </c>
      <c r="E479" s="261" t="s">
        <v>1</v>
      </c>
      <c r="F479" s="262" t="s">
        <v>168</v>
      </c>
      <c r="G479" s="260"/>
      <c r="H479" s="263">
        <v>12.68</v>
      </c>
      <c r="I479" s="264"/>
      <c r="J479" s="260"/>
      <c r="K479" s="260"/>
      <c r="L479" s="265"/>
      <c r="M479" s="281"/>
      <c r="N479" s="282"/>
      <c r="O479" s="282"/>
      <c r="P479" s="282"/>
      <c r="Q479" s="282"/>
      <c r="R479" s="282"/>
      <c r="S479" s="282"/>
      <c r="T479" s="283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9" t="s">
        <v>133</v>
      </c>
      <c r="AU479" s="269" t="s">
        <v>84</v>
      </c>
      <c r="AV479" s="15" t="s">
        <v>130</v>
      </c>
      <c r="AW479" s="15" t="s">
        <v>31</v>
      </c>
      <c r="AX479" s="15" t="s">
        <v>82</v>
      </c>
      <c r="AY479" s="269" t="s">
        <v>122</v>
      </c>
    </row>
    <row r="480" s="2" customFormat="1" ht="6.96" customHeight="1">
      <c r="A480" s="38"/>
      <c r="B480" s="66"/>
      <c r="C480" s="67"/>
      <c r="D480" s="67"/>
      <c r="E480" s="67"/>
      <c r="F480" s="67"/>
      <c r="G480" s="67"/>
      <c r="H480" s="67"/>
      <c r="I480" s="67"/>
      <c r="J480" s="67"/>
      <c r="K480" s="67"/>
      <c r="L480" s="44"/>
      <c r="M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</row>
  </sheetData>
  <sheetProtection sheet="1" autoFilter="0" formatColumns="0" formatRows="0" objects="1" scenarios="1" spinCount="100000" saltValue="EM+nRejPadyJKrb9p3gtrtdB7GhLYgUzuGnwUoEZZfWElyE6vZpeJi4v/gV7X/XP9g4hM65v6+MmY0y2MXAnQQ==" hashValue="vzNHJtZg3vYQN/muu8LLHqJ/l00v6icF7meGsrEnoe4ADytT+mKjwRHyaCNZ1IhSJB/iLsxcoIC5z3bXY+uwjw==" algorithmName="SHA-512" password="CC35"/>
  <autoFilter ref="C127:K47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84</v>
      </c>
    </row>
    <row r="4" s="1" customFormat="1" ht="24.96" customHeight="1">
      <c r="B4" s="20"/>
      <c r="D4" s="138" t="s">
        <v>87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OKNA SZŠ V KLATOVECH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88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VOŠ, OA, Střední zdravotnická. škola a ja....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34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36</v>
      </c>
      <c r="G32" s="38"/>
      <c r="H32" s="38"/>
      <c r="I32" s="152" t="s">
        <v>35</v>
      </c>
      <c r="J32" s="152" t="s">
        <v>37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38</v>
      </c>
      <c r="E33" s="140" t="s">
        <v>39</v>
      </c>
      <c r="F33" s="154">
        <f>ROUND((SUM(BE120:BE144)),  2)</f>
        <v>0</v>
      </c>
      <c r="G33" s="38"/>
      <c r="H33" s="38"/>
      <c r="I33" s="155">
        <v>0.20999999999999999</v>
      </c>
      <c r="J33" s="154">
        <f>ROUND(((SUM(BE120:BE144))*I33),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40</v>
      </c>
      <c r="F34" s="154">
        <f>ROUND((SUM(BF120:BF144)),  2)</f>
        <v>0</v>
      </c>
      <c r="G34" s="38"/>
      <c r="H34" s="38"/>
      <c r="I34" s="155">
        <v>0.12</v>
      </c>
      <c r="J34" s="154">
        <f>ROUND(((SUM(BF120:BF144))*I34),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41</v>
      </c>
      <c r="F35" s="154">
        <f>ROUND((SUM(BG120:BG144)),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42</v>
      </c>
      <c r="F36" s="154">
        <f>ROUND((SUM(BH120:BH144)),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43</v>
      </c>
      <c r="F37" s="154">
        <f>ROUND((SUM(BI120:BI144)),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44</v>
      </c>
      <c r="E39" s="158"/>
      <c r="F39" s="158"/>
      <c r="G39" s="159" t="s">
        <v>45</v>
      </c>
      <c r="H39" s="160" t="s">
        <v>46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47</v>
      </c>
      <c r="E50" s="164"/>
      <c r="F50" s="164"/>
      <c r="G50" s="163" t="s">
        <v>48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49</v>
      </c>
      <c r="E61" s="166"/>
      <c r="F61" s="167" t="s">
        <v>50</v>
      </c>
      <c r="G61" s="165" t="s">
        <v>49</v>
      </c>
      <c r="H61" s="166"/>
      <c r="I61" s="166"/>
      <c r="J61" s="168" t="s">
        <v>50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51</v>
      </c>
      <c r="E65" s="169"/>
      <c r="F65" s="169"/>
      <c r="G65" s="163" t="s">
        <v>52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49</v>
      </c>
      <c r="E76" s="166"/>
      <c r="F76" s="167" t="s">
        <v>50</v>
      </c>
      <c r="G76" s="165" t="s">
        <v>49</v>
      </c>
      <c r="H76" s="166"/>
      <c r="I76" s="166"/>
      <c r="J76" s="168" t="s">
        <v>50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OKNA SZŠ V KLATOVECH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VON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22. 4. 2025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VOŠ, OA, Střední zdravotnická. škola a ja....</v>
      </c>
      <c r="G91" s="40"/>
      <c r="H91" s="40"/>
      <c r="I91" s="32" t="s">
        <v>30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91</v>
      </c>
      <c r="D94" s="176"/>
      <c r="E94" s="176"/>
      <c r="F94" s="176"/>
      <c r="G94" s="176"/>
      <c r="H94" s="176"/>
      <c r="I94" s="176"/>
      <c r="J94" s="177" t="s">
        <v>92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93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79"/>
      <c r="C97" s="180"/>
      <c r="D97" s="181" t="s">
        <v>471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472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473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474</v>
      </c>
      <c r="E100" s="188"/>
      <c r="F100" s="188"/>
      <c r="G100" s="188"/>
      <c r="H100" s="188"/>
      <c r="I100" s="188"/>
      <c r="J100" s="189">
        <f>J140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OKNA SZŠ V KLATOVECH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88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VON - VON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22. 4. 2025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VOŠ, OA, Střední zdravotnická. škola a ja....</v>
      </c>
      <c r="G116" s="40"/>
      <c r="H116" s="40"/>
      <c r="I116" s="32" t="s">
        <v>30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108</v>
      </c>
      <c r="D119" s="194" t="s">
        <v>59</v>
      </c>
      <c r="E119" s="194" t="s">
        <v>55</v>
      </c>
      <c r="F119" s="194" t="s">
        <v>56</v>
      </c>
      <c r="G119" s="194" t="s">
        <v>109</v>
      </c>
      <c r="H119" s="194" t="s">
        <v>110</v>
      </c>
      <c r="I119" s="194" t="s">
        <v>111</v>
      </c>
      <c r="J119" s="195" t="s">
        <v>92</v>
      </c>
      <c r="K119" s="196" t="s">
        <v>112</v>
      </c>
      <c r="L119" s="197"/>
      <c r="M119" s="100" t="s">
        <v>1</v>
      </c>
      <c r="N119" s="101" t="s">
        <v>38</v>
      </c>
      <c r="O119" s="101" t="s">
        <v>113</v>
      </c>
      <c r="P119" s="101" t="s">
        <v>114</v>
      </c>
      <c r="Q119" s="101" t="s">
        <v>115</v>
      </c>
      <c r="R119" s="101" t="s">
        <v>116</v>
      </c>
      <c r="S119" s="101" t="s">
        <v>117</v>
      </c>
      <c r="T119" s="102" t="s">
        <v>118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119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73</v>
      </c>
      <c r="AU120" s="17" t="s">
        <v>94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73</v>
      </c>
      <c r="E121" s="206" t="s">
        <v>475</v>
      </c>
      <c r="F121" s="206" t="s">
        <v>476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P122+P131+P140</f>
        <v>0</v>
      </c>
      <c r="Q121" s="211"/>
      <c r="R121" s="212">
        <f>R122+R131+R140</f>
        <v>0</v>
      </c>
      <c r="S121" s="211"/>
      <c r="T121" s="213">
        <f>T122+T131+T140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349</v>
      </c>
      <c r="AT121" s="215" t="s">
        <v>73</v>
      </c>
      <c r="AU121" s="215" t="s">
        <v>74</v>
      </c>
      <c r="AY121" s="214" t="s">
        <v>122</v>
      </c>
      <c r="BK121" s="216">
        <f>BK122+BK131+BK140</f>
        <v>0</v>
      </c>
    </row>
    <row r="122" s="12" customFormat="1" ht="22.8" customHeight="1">
      <c r="A122" s="12"/>
      <c r="B122" s="203"/>
      <c r="C122" s="204"/>
      <c r="D122" s="205" t="s">
        <v>73</v>
      </c>
      <c r="E122" s="217" t="s">
        <v>477</v>
      </c>
      <c r="F122" s="217" t="s">
        <v>478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SUM(P123:P130)</f>
        <v>0</v>
      </c>
      <c r="Q122" s="211"/>
      <c r="R122" s="212">
        <f>SUM(R123:R130)</f>
        <v>0</v>
      </c>
      <c r="S122" s="211"/>
      <c r="T122" s="213">
        <f>SUM(T123:T130)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349</v>
      </c>
      <c r="AT122" s="215" t="s">
        <v>73</v>
      </c>
      <c r="AU122" s="215" t="s">
        <v>82</v>
      </c>
      <c r="AY122" s="214" t="s">
        <v>122</v>
      </c>
      <c r="BK122" s="216">
        <f>SUM(BK123:BK130)</f>
        <v>0</v>
      </c>
    </row>
    <row r="123" s="2" customFormat="1" ht="16.5" customHeight="1">
      <c r="A123" s="38"/>
      <c r="B123" s="39"/>
      <c r="C123" s="219" t="s">
        <v>82</v>
      </c>
      <c r="D123" s="219" t="s">
        <v>126</v>
      </c>
      <c r="E123" s="220" t="s">
        <v>479</v>
      </c>
      <c r="F123" s="221" t="s">
        <v>478</v>
      </c>
      <c r="G123" s="222" t="s">
        <v>259</v>
      </c>
      <c r="H123" s="223">
        <v>1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39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130</v>
      </c>
      <c r="AT123" s="231" t="s">
        <v>126</v>
      </c>
      <c r="AU123" s="231" t="s">
        <v>84</v>
      </c>
      <c r="AY123" s="17" t="s">
        <v>122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82</v>
      </c>
      <c r="BK123" s="232">
        <f>ROUND(I123*H123,2)</f>
        <v>0</v>
      </c>
      <c r="BL123" s="17" t="s">
        <v>130</v>
      </c>
      <c r="BM123" s="231" t="s">
        <v>84</v>
      </c>
    </row>
    <row r="124" s="2" customFormat="1">
      <c r="A124" s="38"/>
      <c r="B124" s="39"/>
      <c r="C124" s="40"/>
      <c r="D124" s="233" t="s">
        <v>131</v>
      </c>
      <c r="E124" s="40"/>
      <c r="F124" s="234" t="s">
        <v>478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131</v>
      </c>
      <c r="AU124" s="17" t="s">
        <v>84</v>
      </c>
    </row>
    <row r="125" s="14" customFormat="1">
      <c r="A125" s="14"/>
      <c r="B125" s="248"/>
      <c r="C125" s="249"/>
      <c r="D125" s="233" t="s">
        <v>133</v>
      </c>
      <c r="E125" s="250" t="s">
        <v>1</v>
      </c>
      <c r="F125" s="251" t="s">
        <v>82</v>
      </c>
      <c r="G125" s="249"/>
      <c r="H125" s="252">
        <v>1</v>
      </c>
      <c r="I125" s="253"/>
      <c r="J125" s="249"/>
      <c r="K125" s="249"/>
      <c r="L125" s="254"/>
      <c r="M125" s="255"/>
      <c r="N125" s="256"/>
      <c r="O125" s="256"/>
      <c r="P125" s="256"/>
      <c r="Q125" s="256"/>
      <c r="R125" s="256"/>
      <c r="S125" s="256"/>
      <c r="T125" s="25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8" t="s">
        <v>133</v>
      </c>
      <c r="AU125" s="258" t="s">
        <v>84</v>
      </c>
      <c r="AV125" s="14" t="s">
        <v>84</v>
      </c>
      <c r="AW125" s="14" t="s">
        <v>31</v>
      </c>
      <c r="AX125" s="14" t="s">
        <v>74</v>
      </c>
      <c r="AY125" s="258" t="s">
        <v>122</v>
      </c>
    </row>
    <row r="126" s="15" customFormat="1">
      <c r="A126" s="15"/>
      <c r="B126" s="259"/>
      <c r="C126" s="260"/>
      <c r="D126" s="233" t="s">
        <v>133</v>
      </c>
      <c r="E126" s="261" t="s">
        <v>1</v>
      </c>
      <c r="F126" s="262" t="s">
        <v>168</v>
      </c>
      <c r="G126" s="260"/>
      <c r="H126" s="263">
        <v>1</v>
      </c>
      <c r="I126" s="264"/>
      <c r="J126" s="260"/>
      <c r="K126" s="260"/>
      <c r="L126" s="265"/>
      <c r="M126" s="266"/>
      <c r="N126" s="267"/>
      <c r="O126" s="267"/>
      <c r="P126" s="267"/>
      <c r="Q126" s="267"/>
      <c r="R126" s="267"/>
      <c r="S126" s="267"/>
      <c r="T126" s="26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9" t="s">
        <v>133</v>
      </c>
      <c r="AU126" s="269" t="s">
        <v>84</v>
      </c>
      <c r="AV126" s="15" t="s">
        <v>130</v>
      </c>
      <c r="AW126" s="15" t="s">
        <v>31</v>
      </c>
      <c r="AX126" s="15" t="s">
        <v>82</v>
      </c>
      <c r="AY126" s="269" t="s">
        <v>122</v>
      </c>
    </row>
    <row r="127" s="2" customFormat="1" ht="16.5" customHeight="1">
      <c r="A127" s="38"/>
      <c r="B127" s="39"/>
      <c r="C127" s="219" t="s">
        <v>84</v>
      </c>
      <c r="D127" s="219" t="s">
        <v>126</v>
      </c>
      <c r="E127" s="220" t="s">
        <v>480</v>
      </c>
      <c r="F127" s="221" t="s">
        <v>481</v>
      </c>
      <c r="G127" s="222" t="s">
        <v>259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39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130</v>
      </c>
      <c r="AT127" s="231" t="s">
        <v>126</v>
      </c>
      <c r="AU127" s="231" t="s">
        <v>84</v>
      </c>
      <c r="AY127" s="17" t="s">
        <v>122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82</v>
      </c>
      <c r="BK127" s="232">
        <f>ROUND(I127*H127,2)</f>
        <v>0</v>
      </c>
      <c r="BL127" s="17" t="s">
        <v>130</v>
      </c>
      <c r="BM127" s="231" t="s">
        <v>130</v>
      </c>
    </row>
    <row r="128" s="2" customFormat="1">
      <c r="A128" s="38"/>
      <c r="B128" s="39"/>
      <c r="C128" s="40"/>
      <c r="D128" s="233" t="s">
        <v>131</v>
      </c>
      <c r="E128" s="40"/>
      <c r="F128" s="234" t="s">
        <v>481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131</v>
      </c>
      <c r="AU128" s="17" t="s">
        <v>84</v>
      </c>
    </row>
    <row r="129" s="14" customFormat="1">
      <c r="A129" s="14"/>
      <c r="B129" s="248"/>
      <c r="C129" s="249"/>
      <c r="D129" s="233" t="s">
        <v>133</v>
      </c>
      <c r="E129" s="250" t="s">
        <v>1</v>
      </c>
      <c r="F129" s="251" t="s">
        <v>82</v>
      </c>
      <c r="G129" s="249"/>
      <c r="H129" s="252">
        <v>1</v>
      </c>
      <c r="I129" s="253"/>
      <c r="J129" s="249"/>
      <c r="K129" s="249"/>
      <c r="L129" s="254"/>
      <c r="M129" s="255"/>
      <c r="N129" s="256"/>
      <c r="O129" s="256"/>
      <c r="P129" s="256"/>
      <c r="Q129" s="256"/>
      <c r="R129" s="256"/>
      <c r="S129" s="256"/>
      <c r="T129" s="25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8" t="s">
        <v>133</v>
      </c>
      <c r="AU129" s="258" t="s">
        <v>84</v>
      </c>
      <c r="AV129" s="14" t="s">
        <v>84</v>
      </c>
      <c r="AW129" s="14" t="s">
        <v>31</v>
      </c>
      <c r="AX129" s="14" t="s">
        <v>74</v>
      </c>
      <c r="AY129" s="258" t="s">
        <v>122</v>
      </c>
    </row>
    <row r="130" s="15" customFormat="1">
      <c r="A130" s="15"/>
      <c r="B130" s="259"/>
      <c r="C130" s="260"/>
      <c r="D130" s="233" t="s">
        <v>133</v>
      </c>
      <c r="E130" s="261" t="s">
        <v>1</v>
      </c>
      <c r="F130" s="262" t="s">
        <v>168</v>
      </c>
      <c r="G130" s="260"/>
      <c r="H130" s="263">
        <v>1</v>
      </c>
      <c r="I130" s="264"/>
      <c r="J130" s="260"/>
      <c r="K130" s="260"/>
      <c r="L130" s="265"/>
      <c r="M130" s="266"/>
      <c r="N130" s="267"/>
      <c r="O130" s="267"/>
      <c r="P130" s="267"/>
      <c r="Q130" s="267"/>
      <c r="R130" s="267"/>
      <c r="S130" s="267"/>
      <c r="T130" s="26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9" t="s">
        <v>133</v>
      </c>
      <c r="AU130" s="269" t="s">
        <v>84</v>
      </c>
      <c r="AV130" s="15" t="s">
        <v>130</v>
      </c>
      <c r="AW130" s="15" t="s">
        <v>31</v>
      </c>
      <c r="AX130" s="15" t="s">
        <v>82</v>
      </c>
      <c r="AY130" s="269" t="s">
        <v>122</v>
      </c>
    </row>
    <row r="131" s="12" customFormat="1" ht="22.8" customHeight="1">
      <c r="A131" s="12"/>
      <c r="B131" s="203"/>
      <c r="C131" s="204"/>
      <c r="D131" s="205" t="s">
        <v>73</v>
      </c>
      <c r="E131" s="217" t="s">
        <v>482</v>
      </c>
      <c r="F131" s="217" t="s">
        <v>483</v>
      </c>
      <c r="G131" s="204"/>
      <c r="H131" s="204"/>
      <c r="I131" s="207"/>
      <c r="J131" s="218">
        <f>BK131</f>
        <v>0</v>
      </c>
      <c r="K131" s="204"/>
      <c r="L131" s="209"/>
      <c r="M131" s="210"/>
      <c r="N131" s="211"/>
      <c r="O131" s="211"/>
      <c r="P131" s="212">
        <f>SUM(P132:P139)</f>
        <v>0</v>
      </c>
      <c r="Q131" s="211"/>
      <c r="R131" s="212">
        <f>SUM(R132:R139)</f>
        <v>0</v>
      </c>
      <c r="S131" s="211"/>
      <c r="T131" s="213">
        <f>SUM(T132:T139)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349</v>
      </c>
      <c r="AT131" s="215" t="s">
        <v>73</v>
      </c>
      <c r="AU131" s="215" t="s">
        <v>82</v>
      </c>
      <c r="AY131" s="214" t="s">
        <v>122</v>
      </c>
      <c r="BK131" s="216">
        <f>SUM(BK132:BK139)</f>
        <v>0</v>
      </c>
    </row>
    <row r="132" s="2" customFormat="1" ht="16.5" customHeight="1">
      <c r="A132" s="38"/>
      <c r="B132" s="39"/>
      <c r="C132" s="219" t="s">
        <v>262</v>
      </c>
      <c r="D132" s="219" t="s">
        <v>126</v>
      </c>
      <c r="E132" s="220" t="s">
        <v>484</v>
      </c>
      <c r="F132" s="221" t="s">
        <v>485</v>
      </c>
      <c r="G132" s="222" t="s">
        <v>259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39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130</v>
      </c>
      <c r="AT132" s="231" t="s">
        <v>126</v>
      </c>
      <c r="AU132" s="231" t="s">
        <v>84</v>
      </c>
      <c r="AY132" s="17" t="s">
        <v>122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82</v>
      </c>
      <c r="BK132" s="232">
        <f>ROUND(I132*H132,2)</f>
        <v>0</v>
      </c>
      <c r="BL132" s="17" t="s">
        <v>130</v>
      </c>
      <c r="BM132" s="231" t="s">
        <v>123</v>
      </c>
    </row>
    <row r="133" s="2" customFormat="1">
      <c r="A133" s="38"/>
      <c r="B133" s="39"/>
      <c r="C133" s="40"/>
      <c r="D133" s="233" t="s">
        <v>131</v>
      </c>
      <c r="E133" s="40"/>
      <c r="F133" s="234" t="s">
        <v>486</v>
      </c>
      <c r="G133" s="40"/>
      <c r="H133" s="40"/>
      <c r="I133" s="235"/>
      <c r="J133" s="40"/>
      <c r="K133" s="40"/>
      <c r="L133" s="44"/>
      <c r="M133" s="236"/>
      <c r="N133" s="23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131</v>
      </c>
      <c r="AU133" s="17" t="s">
        <v>84</v>
      </c>
    </row>
    <row r="134" s="14" customFormat="1">
      <c r="A134" s="14"/>
      <c r="B134" s="248"/>
      <c r="C134" s="249"/>
      <c r="D134" s="233" t="s">
        <v>133</v>
      </c>
      <c r="E134" s="250" t="s">
        <v>1</v>
      </c>
      <c r="F134" s="251" t="s">
        <v>82</v>
      </c>
      <c r="G134" s="249"/>
      <c r="H134" s="252">
        <v>1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133</v>
      </c>
      <c r="AU134" s="258" t="s">
        <v>84</v>
      </c>
      <c r="AV134" s="14" t="s">
        <v>84</v>
      </c>
      <c r="AW134" s="14" t="s">
        <v>31</v>
      </c>
      <c r="AX134" s="14" t="s">
        <v>74</v>
      </c>
      <c r="AY134" s="258" t="s">
        <v>122</v>
      </c>
    </row>
    <row r="135" s="15" customFormat="1">
      <c r="A135" s="15"/>
      <c r="B135" s="259"/>
      <c r="C135" s="260"/>
      <c r="D135" s="233" t="s">
        <v>133</v>
      </c>
      <c r="E135" s="261" t="s">
        <v>1</v>
      </c>
      <c r="F135" s="262" t="s">
        <v>168</v>
      </c>
      <c r="G135" s="260"/>
      <c r="H135" s="263">
        <v>1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9" t="s">
        <v>133</v>
      </c>
      <c r="AU135" s="269" t="s">
        <v>84</v>
      </c>
      <c r="AV135" s="15" t="s">
        <v>130</v>
      </c>
      <c r="AW135" s="15" t="s">
        <v>31</v>
      </c>
      <c r="AX135" s="15" t="s">
        <v>82</v>
      </c>
      <c r="AY135" s="269" t="s">
        <v>122</v>
      </c>
    </row>
    <row r="136" s="2" customFormat="1" ht="16.5" customHeight="1">
      <c r="A136" s="38"/>
      <c r="B136" s="39"/>
      <c r="C136" s="219" t="s">
        <v>130</v>
      </c>
      <c r="D136" s="219" t="s">
        <v>126</v>
      </c>
      <c r="E136" s="220" t="s">
        <v>487</v>
      </c>
      <c r="F136" s="221" t="s">
        <v>488</v>
      </c>
      <c r="G136" s="222" t="s">
        <v>259</v>
      </c>
      <c r="H136" s="223">
        <v>1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39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130</v>
      </c>
      <c r="AT136" s="231" t="s">
        <v>126</v>
      </c>
      <c r="AU136" s="231" t="s">
        <v>84</v>
      </c>
      <c r="AY136" s="17" t="s">
        <v>122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82</v>
      </c>
      <c r="BK136" s="232">
        <f>ROUND(I136*H136,2)</f>
        <v>0</v>
      </c>
      <c r="BL136" s="17" t="s">
        <v>130</v>
      </c>
      <c r="BM136" s="231" t="s">
        <v>183</v>
      </c>
    </row>
    <row r="137" s="2" customFormat="1">
      <c r="A137" s="38"/>
      <c r="B137" s="39"/>
      <c r="C137" s="40"/>
      <c r="D137" s="233" t="s">
        <v>131</v>
      </c>
      <c r="E137" s="40"/>
      <c r="F137" s="234" t="s">
        <v>488</v>
      </c>
      <c r="G137" s="40"/>
      <c r="H137" s="40"/>
      <c r="I137" s="235"/>
      <c r="J137" s="40"/>
      <c r="K137" s="40"/>
      <c r="L137" s="44"/>
      <c r="M137" s="236"/>
      <c r="N137" s="23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131</v>
      </c>
      <c r="AU137" s="17" t="s">
        <v>84</v>
      </c>
    </row>
    <row r="138" s="14" customFormat="1">
      <c r="A138" s="14"/>
      <c r="B138" s="248"/>
      <c r="C138" s="249"/>
      <c r="D138" s="233" t="s">
        <v>133</v>
      </c>
      <c r="E138" s="250" t="s">
        <v>1</v>
      </c>
      <c r="F138" s="251" t="s">
        <v>82</v>
      </c>
      <c r="G138" s="249"/>
      <c r="H138" s="252">
        <v>1</v>
      </c>
      <c r="I138" s="253"/>
      <c r="J138" s="249"/>
      <c r="K138" s="249"/>
      <c r="L138" s="254"/>
      <c r="M138" s="255"/>
      <c r="N138" s="256"/>
      <c r="O138" s="256"/>
      <c r="P138" s="256"/>
      <c r="Q138" s="256"/>
      <c r="R138" s="256"/>
      <c r="S138" s="256"/>
      <c r="T138" s="25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8" t="s">
        <v>133</v>
      </c>
      <c r="AU138" s="258" t="s">
        <v>84</v>
      </c>
      <c r="AV138" s="14" t="s">
        <v>84</v>
      </c>
      <c r="AW138" s="14" t="s">
        <v>31</v>
      </c>
      <c r="AX138" s="14" t="s">
        <v>74</v>
      </c>
      <c r="AY138" s="258" t="s">
        <v>122</v>
      </c>
    </row>
    <row r="139" s="15" customFormat="1">
      <c r="A139" s="15"/>
      <c r="B139" s="259"/>
      <c r="C139" s="260"/>
      <c r="D139" s="233" t="s">
        <v>133</v>
      </c>
      <c r="E139" s="261" t="s">
        <v>1</v>
      </c>
      <c r="F139" s="262" t="s">
        <v>168</v>
      </c>
      <c r="G139" s="260"/>
      <c r="H139" s="263">
        <v>1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9" t="s">
        <v>133</v>
      </c>
      <c r="AU139" s="269" t="s">
        <v>84</v>
      </c>
      <c r="AV139" s="15" t="s">
        <v>130</v>
      </c>
      <c r="AW139" s="15" t="s">
        <v>31</v>
      </c>
      <c r="AX139" s="15" t="s">
        <v>82</v>
      </c>
      <c r="AY139" s="269" t="s">
        <v>122</v>
      </c>
    </row>
    <row r="140" s="12" customFormat="1" ht="22.8" customHeight="1">
      <c r="A140" s="12"/>
      <c r="B140" s="203"/>
      <c r="C140" s="204"/>
      <c r="D140" s="205" t="s">
        <v>73</v>
      </c>
      <c r="E140" s="217" t="s">
        <v>489</v>
      </c>
      <c r="F140" s="217" t="s">
        <v>490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SUM(P141:P144)</f>
        <v>0</v>
      </c>
      <c r="Q140" s="211"/>
      <c r="R140" s="212">
        <f>SUM(R141:R144)</f>
        <v>0</v>
      </c>
      <c r="S140" s="211"/>
      <c r="T140" s="213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349</v>
      </c>
      <c r="AT140" s="215" t="s">
        <v>73</v>
      </c>
      <c r="AU140" s="215" t="s">
        <v>82</v>
      </c>
      <c r="AY140" s="214" t="s">
        <v>122</v>
      </c>
      <c r="BK140" s="216">
        <f>SUM(BK141:BK144)</f>
        <v>0</v>
      </c>
    </row>
    <row r="141" s="2" customFormat="1" ht="16.5" customHeight="1">
      <c r="A141" s="38"/>
      <c r="B141" s="39"/>
      <c r="C141" s="219" t="s">
        <v>349</v>
      </c>
      <c r="D141" s="219" t="s">
        <v>126</v>
      </c>
      <c r="E141" s="220" t="s">
        <v>491</v>
      </c>
      <c r="F141" s="221" t="s">
        <v>490</v>
      </c>
      <c r="G141" s="222" t="s">
        <v>259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39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130</v>
      </c>
      <c r="AT141" s="231" t="s">
        <v>126</v>
      </c>
      <c r="AU141" s="231" t="s">
        <v>84</v>
      </c>
      <c r="AY141" s="17" t="s">
        <v>122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82</v>
      </c>
      <c r="BK141" s="232">
        <f>ROUND(I141*H141,2)</f>
        <v>0</v>
      </c>
      <c r="BL141" s="17" t="s">
        <v>130</v>
      </c>
      <c r="BM141" s="231" t="s">
        <v>189</v>
      </c>
    </row>
    <row r="142" s="2" customFormat="1">
      <c r="A142" s="38"/>
      <c r="B142" s="39"/>
      <c r="C142" s="40"/>
      <c r="D142" s="233" t="s">
        <v>131</v>
      </c>
      <c r="E142" s="40"/>
      <c r="F142" s="234" t="s">
        <v>490</v>
      </c>
      <c r="G142" s="40"/>
      <c r="H142" s="40"/>
      <c r="I142" s="235"/>
      <c r="J142" s="40"/>
      <c r="K142" s="40"/>
      <c r="L142" s="44"/>
      <c r="M142" s="236"/>
      <c r="N142" s="23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131</v>
      </c>
      <c r="AU142" s="17" t="s">
        <v>84</v>
      </c>
    </row>
    <row r="143" s="14" customFormat="1">
      <c r="A143" s="14"/>
      <c r="B143" s="248"/>
      <c r="C143" s="249"/>
      <c r="D143" s="233" t="s">
        <v>133</v>
      </c>
      <c r="E143" s="250" t="s">
        <v>1</v>
      </c>
      <c r="F143" s="251" t="s">
        <v>82</v>
      </c>
      <c r="G143" s="249"/>
      <c r="H143" s="252">
        <v>1</v>
      </c>
      <c r="I143" s="253"/>
      <c r="J143" s="249"/>
      <c r="K143" s="249"/>
      <c r="L143" s="254"/>
      <c r="M143" s="255"/>
      <c r="N143" s="256"/>
      <c r="O143" s="256"/>
      <c r="P143" s="256"/>
      <c r="Q143" s="256"/>
      <c r="R143" s="256"/>
      <c r="S143" s="256"/>
      <c r="T143" s="25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8" t="s">
        <v>133</v>
      </c>
      <c r="AU143" s="258" t="s">
        <v>84</v>
      </c>
      <c r="AV143" s="14" t="s">
        <v>84</v>
      </c>
      <c r="AW143" s="14" t="s">
        <v>31</v>
      </c>
      <c r="AX143" s="14" t="s">
        <v>74</v>
      </c>
      <c r="AY143" s="258" t="s">
        <v>122</v>
      </c>
    </row>
    <row r="144" s="15" customFormat="1">
      <c r="A144" s="15"/>
      <c r="B144" s="259"/>
      <c r="C144" s="260"/>
      <c r="D144" s="233" t="s">
        <v>133</v>
      </c>
      <c r="E144" s="261" t="s">
        <v>1</v>
      </c>
      <c r="F144" s="262" t="s">
        <v>168</v>
      </c>
      <c r="G144" s="260"/>
      <c r="H144" s="263">
        <v>1</v>
      </c>
      <c r="I144" s="264"/>
      <c r="J144" s="260"/>
      <c r="K144" s="260"/>
      <c r="L144" s="265"/>
      <c r="M144" s="281"/>
      <c r="N144" s="282"/>
      <c r="O144" s="282"/>
      <c r="P144" s="282"/>
      <c r="Q144" s="282"/>
      <c r="R144" s="282"/>
      <c r="S144" s="282"/>
      <c r="T144" s="28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9" t="s">
        <v>133</v>
      </c>
      <c r="AU144" s="269" t="s">
        <v>84</v>
      </c>
      <c r="AV144" s="15" t="s">
        <v>130</v>
      </c>
      <c r="AW144" s="15" t="s">
        <v>31</v>
      </c>
      <c r="AX144" s="15" t="s">
        <v>82</v>
      </c>
      <c r="AY144" s="269" t="s">
        <v>122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iwt70Vb7WJmMSdunLgjkOLhAjSOutgenbcNnPyNwO5x5NpGsJKVMPN9dBGbrbdSGB91liN9yTESsaUfPzBqPSg==" hashValue="JMPvDW5ansO1mpWy5aFbZmI9pW/GJJ7XB8vX8fzdbNlOg3f+8Y8fLLaizlwUi+XSNn5gfXHJ6XnyN4nIJ0O/jA==" algorithmName="SHA-512" password="CC35"/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Radim Koura</dc:creator>
  <cp:lastModifiedBy>Radim Koura</cp:lastModifiedBy>
  <dcterms:created xsi:type="dcterms:W3CDTF">2025-04-22T06:06:15Z</dcterms:created>
  <dcterms:modified xsi:type="dcterms:W3CDTF">2025-04-22T06:06:17Z</dcterms:modified>
</cp:coreProperties>
</file>